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tjaro\Desktop\"/>
    </mc:Choice>
  </mc:AlternateContent>
  <xr:revisionPtr revIDLastSave="0" documentId="13_ncr:1_{21507654-9388-426E-A9C2-B04693D93B3E}" xr6:coauthVersionLast="41" xr6:coauthVersionMax="41" xr10:uidLastSave="{00000000-0000-0000-0000-000000000000}"/>
  <bookViews>
    <workbookView xWindow="-108" yWindow="-108" windowWidth="20376" windowHeight="12240" firstSheet="1" activeTab="4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7 1 Naklady" sheetId="12" r:id="rId4"/>
    <sheet name="1 1 Stavební část" sheetId="13" r:id="rId5"/>
    <sheet name="2 1 ZTI" sheetId="14" r:id="rId6"/>
    <sheet name="3 1 Slaboproud" sheetId="15" r:id="rId7"/>
    <sheet name="4 1 Silnoproud " sheetId="16" r:id="rId8"/>
    <sheet name="5 1 VZT" sheetId="17" r:id="rId9"/>
    <sheet name="6 1 Vytápění" sheetId="18" r:id="rId10"/>
  </sheets>
  <externalReferences>
    <externalReference r:id="rId11"/>
  </externalReferences>
  <definedNames>
    <definedName name="CelkemDPHVypocet" localSheetId="1">Stavba!$H$54</definedName>
    <definedName name="CenaCelkem">Stavba!$G$29</definedName>
    <definedName name="CenaCelkemBezDPH">Stavba!$G$28</definedName>
    <definedName name="CenaCelkemVypocet" localSheetId="1">Stavba!$I$54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4">'1 1 Stavební část'!$1:$7</definedName>
    <definedName name="_xlnm.Print_Titles" localSheetId="5">'2 1 ZTI'!$1:$7</definedName>
    <definedName name="_xlnm.Print_Titles" localSheetId="6">'3 1 Slaboproud'!$1:$7</definedName>
    <definedName name="_xlnm.Print_Titles" localSheetId="7">'4 1 Silnoproud '!$1:$7</definedName>
    <definedName name="_xlnm.Print_Titles" localSheetId="8">'5 1 VZT'!$1:$7</definedName>
    <definedName name="_xlnm.Print_Titles" localSheetId="9">'6 1 Vytápění'!$1:$7</definedName>
    <definedName name="_xlnm.Print_Titles" localSheetId="3">'7 1 Naklady'!$1:$7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'1 1 Stavební část'!$A$1:$X$844</definedName>
    <definedName name="_xlnm.Print_Area" localSheetId="5">'2 1 ZTI'!$A$1:$X$225</definedName>
    <definedName name="_xlnm.Print_Area" localSheetId="6">'3 1 Slaboproud'!$A$1:$X$160</definedName>
    <definedName name="_xlnm.Print_Area" localSheetId="7">'4 1 Silnoproud '!$A$1:$X$317</definedName>
    <definedName name="_xlnm.Print_Area" localSheetId="8">'5 1 VZT'!$A$1:$X$46</definedName>
    <definedName name="_xlnm.Print_Area" localSheetId="9">'6 1 Vytápění'!$A$1:$X$198</definedName>
    <definedName name="_xlnm.Print_Area" localSheetId="3">'7 1 Naklady'!$A$1:$X$36</definedName>
    <definedName name="_xlnm.Print_Area" localSheetId="1">Stavba!$A$1:$J$117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Stavba!$F$54</definedName>
    <definedName name="ZakladDPHZakl">Stavba!$G$25</definedName>
    <definedName name="ZakladDPHZaklVypocet" localSheetId="1">Stavba!$G$54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BA176" i="18" l="1"/>
  <c r="BA169" i="18"/>
  <c r="BA162" i="18"/>
  <c r="BA155" i="18"/>
  <c r="BA148" i="18"/>
  <c r="BA141" i="18"/>
  <c r="BA134" i="18"/>
  <c r="BA127" i="18"/>
  <c r="BA120" i="18"/>
  <c r="BA113" i="18"/>
  <c r="BA106" i="18"/>
  <c r="BA99" i="18"/>
  <c r="BA92" i="18"/>
  <c r="BA85" i="18"/>
  <c r="BA78" i="18"/>
  <c r="G9" i="18"/>
  <c r="M9" i="18" s="1"/>
  <c r="I9" i="18"/>
  <c r="K9" i="18"/>
  <c r="O9" i="18"/>
  <c r="O8" i="18" s="1"/>
  <c r="Q9" i="18"/>
  <c r="Q8" i="18" s="1"/>
  <c r="V9" i="18"/>
  <c r="G11" i="18"/>
  <c r="M11" i="18" s="1"/>
  <c r="I11" i="18"/>
  <c r="K11" i="18"/>
  <c r="O11" i="18"/>
  <c r="Q11" i="18"/>
  <c r="V11" i="18"/>
  <c r="G14" i="18"/>
  <c r="I14" i="18"/>
  <c r="K14" i="18"/>
  <c r="O14" i="18"/>
  <c r="Q14" i="18"/>
  <c r="V14" i="18"/>
  <c r="G16" i="18"/>
  <c r="I16" i="18"/>
  <c r="K16" i="18"/>
  <c r="O16" i="18"/>
  <c r="Q16" i="18"/>
  <c r="V16" i="18"/>
  <c r="G18" i="18"/>
  <c r="I18" i="18"/>
  <c r="K18" i="18"/>
  <c r="M18" i="18"/>
  <c r="O18" i="18"/>
  <c r="Q18" i="18"/>
  <c r="V18" i="18"/>
  <c r="G20" i="18"/>
  <c r="M20" i="18" s="1"/>
  <c r="I20" i="18"/>
  <c r="K20" i="18"/>
  <c r="O20" i="18"/>
  <c r="Q20" i="18"/>
  <c r="V20" i="18"/>
  <c r="G22" i="18"/>
  <c r="M22" i="18" s="1"/>
  <c r="I22" i="18"/>
  <c r="K22" i="18"/>
  <c r="O22" i="18"/>
  <c r="Q22" i="18"/>
  <c r="V22" i="18"/>
  <c r="G24" i="18"/>
  <c r="I24" i="18"/>
  <c r="K24" i="18"/>
  <c r="M24" i="18"/>
  <c r="O24" i="18"/>
  <c r="Q24" i="18"/>
  <c r="V24" i="18"/>
  <c r="G28" i="18"/>
  <c r="I28" i="18"/>
  <c r="K28" i="18"/>
  <c r="O28" i="18"/>
  <c r="Q28" i="18"/>
  <c r="V28" i="18"/>
  <c r="G30" i="18"/>
  <c r="M30" i="18" s="1"/>
  <c r="I30" i="18"/>
  <c r="K30" i="18"/>
  <c r="O30" i="18"/>
  <c r="Q30" i="18"/>
  <c r="V30" i="18"/>
  <c r="G33" i="18"/>
  <c r="I33" i="18"/>
  <c r="K33" i="18"/>
  <c r="M33" i="18"/>
  <c r="O33" i="18"/>
  <c r="Q33" i="18"/>
  <c r="V33" i="18"/>
  <c r="G36" i="18"/>
  <c r="M36" i="18" s="1"/>
  <c r="I36" i="18"/>
  <c r="K36" i="18"/>
  <c r="O36" i="18"/>
  <c r="Q36" i="18"/>
  <c r="V36" i="18"/>
  <c r="G39" i="18"/>
  <c r="I39" i="18"/>
  <c r="K39" i="18"/>
  <c r="M39" i="18"/>
  <c r="O39" i="18"/>
  <c r="Q39" i="18"/>
  <c r="V39" i="18"/>
  <c r="G42" i="18"/>
  <c r="M42" i="18" s="1"/>
  <c r="I42" i="18"/>
  <c r="K42" i="18"/>
  <c r="O42" i="18"/>
  <c r="Q42" i="18"/>
  <c r="V42" i="18"/>
  <c r="G46" i="18"/>
  <c r="M46" i="18" s="1"/>
  <c r="I46" i="18"/>
  <c r="K46" i="18"/>
  <c r="O46" i="18"/>
  <c r="Q46" i="18"/>
  <c r="V46" i="18"/>
  <c r="G48" i="18"/>
  <c r="I48" i="18"/>
  <c r="K48" i="18"/>
  <c r="M48" i="18"/>
  <c r="O48" i="18"/>
  <c r="Q48" i="18"/>
  <c r="V48" i="18"/>
  <c r="G51" i="18"/>
  <c r="M51" i="18" s="1"/>
  <c r="I51" i="18"/>
  <c r="K51" i="18"/>
  <c r="O51" i="18"/>
  <c r="Q51" i="18"/>
  <c r="V51" i="18"/>
  <c r="G53" i="18"/>
  <c r="M53" i="18" s="1"/>
  <c r="I53" i="18"/>
  <c r="K53" i="18"/>
  <c r="O53" i="18"/>
  <c r="Q53" i="18"/>
  <c r="V53" i="18"/>
  <c r="G56" i="18"/>
  <c r="I56" i="18"/>
  <c r="K56" i="18"/>
  <c r="M56" i="18"/>
  <c r="O56" i="18"/>
  <c r="Q56" i="18"/>
  <c r="V56" i="18"/>
  <c r="G58" i="18"/>
  <c r="M58" i="18" s="1"/>
  <c r="I58" i="18"/>
  <c r="K58" i="18"/>
  <c r="O58" i="18"/>
  <c r="Q58" i="18"/>
  <c r="V58" i="18"/>
  <c r="G60" i="18"/>
  <c r="M60" i="18" s="1"/>
  <c r="I60" i="18"/>
  <c r="K60" i="18"/>
  <c r="O60" i="18"/>
  <c r="Q60" i="18"/>
  <c r="V60" i="18"/>
  <c r="G62" i="18"/>
  <c r="M62" i="18" s="1"/>
  <c r="I62" i="18"/>
  <c r="K62" i="18"/>
  <c r="O62" i="18"/>
  <c r="Q62" i="18"/>
  <c r="V62" i="18"/>
  <c r="G64" i="18"/>
  <c r="I64" i="18"/>
  <c r="K64" i="18"/>
  <c r="M64" i="18"/>
  <c r="O64" i="18"/>
  <c r="Q64" i="18"/>
  <c r="V64" i="18"/>
  <c r="G66" i="18"/>
  <c r="M66" i="18" s="1"/>
  <c r="I66" i="18"/>
  <c r="K66" i="18"/>
  <c r="O66" i="18"/>
  <c r="Q66" i="18"/>
  <c r="V66" i="18"/>
  <c r="G68" i="18"/>
  <c r="M68" i="18" s="1"/>
  <c r="I68" i="18"/>
  <c r="K68" i="18"/>
  <c r="O68" i="18"/>
  <c r="Q68" i="18"/>
  <c r="V68" i="18"/>
  <c r="G70" i="18"/>
  <c r="I70" i="18"/>
  <c r="K70" i="18"/>
  <c r="M70" i="18"/>
  <c r="O70" i="18"/>
  <c r="Q70" i="18"/>
  <c r="V70" i="18"/>
  <c r="G73" i="18"/>
  <c r="I73" i="18"/>
  <c r="K73" i="18"/>
  <c r="O73" i="18"/>
  <c r="Q73" i="18"/>
  <c r="V73" i="18"/>
  <c r="G75" i="18"/>
  <c r="M75" i="18" s="1"/>
  <c r="I75" i="18"/>
  <c r="K75" i="18"/>
  <c r="O75" i="18"/>
  <c r="Q75" i="18"/>
  <c r="V75" i="18"/>
  <c r="G82" i="18"/>
  <c r="I82" i="18"/>
  <c r="K82" i="18"/>
  <c r="M82" i="18"/>
  <c r="O82" i="18"/>
  <c r="Q82" i="18"/>
  <c r="V82" i="18"/>
  <c r="G89" i="18"/>
  <c r="M89" i="18" s="1"/>
  <c r="I89" i="18"/>
  <c r="K89" i="18"/>
  <c r="O89" i="18"/>
  <c r="Q89" i="18"/>
  <c r="V89" i="18"/>
  <c r="G96" i="18"/>
  <c r="M96" i="18" s="1"/>
  <c r="I96" i="18"/>
  <c r="K96" i="18"/>
  <c r="O96" i="18"/>
  <c r="Q96" i="18"/>
  <c r="V96" i="18"/>
  <c r="G103" i="18"/>
  <c r="M103" i="18" s="1"/>
  <c r="I103" i="18"/>
  <c r="K103" i="18"/>
  <c r="O103" i="18"/>
  <c r="Q103" i="18"/>
  <c r="V103" i="18"/>
  <c r="G110" i="18"/>
  <c r="I110" i="18"/>
  <c r="K110" i="18"/>
  <c r="M110" i="18"/>
  <c r="O110" i="18"/>
  <c r="Q110" i="18"/>
  <c r="V110" i="18"/>
  <c r="G117" i="18"/>
  <c r="M117" i="18" s="1"/>
  <c r="I117" i="18"/>
  <c r="K117" i="18"/>
  <c r="O117" i="18"/>
  <c r="Q117" i="18"/>
  <c r="V117" i="18"/>
  <c r="G124" i="18"/>
  <c r="M124" i="18" s="1"/>
  <c r="I124" i="18"/>
  <c r="K124" i="18"/>
  <c r="O124" i="18"/>
  <c r="Q124" i="18"/>
  <c r="V124" i="18"/>
  <c r="G131" i="18"/>
  <c r="M131" i="18" s="1"/>
  <c r="I131" i="18"/>
  <c r="K131" i="18"/>
  <c r="O131" i="18"/>
  <c r="Q131" i="18"/>
  <c r="V131" i="18"/>
  <c r="G138" i="18"/>
  <c r="I138" i="18"/>
  <c r="K138" i="18"/>
  <c r="M138" i="18"/>
  <c r="O138" i="18"/>
  <c r="Q138" i="18"/>
  <c r="V138" i="18"/>
  <c r="G145" i="18"/>
  <c r="M145" i="18" s="1"/>
  <c r="I145" i="18"/>
  <c r="K145" i="18"/>
  <c r="O145" i="18"/>
  <c r="Q145" i="18"/>
  <c r="V145" i="18"/>
  <c r="G152" i="18"/>
  <c r="M152" i="18" s="1"/>
  <c r="I152" i="18"/>
  <c r="K152" i="18"/>
  <c r="O152" i="18"/>
  <c r="Q152" i="18"/>
  <c r="V152" i="18"/>
  <c r="G159" i="18"/>
  <c r="M159" i="18" s="1"/>
  <c r="I159" i="18"/>
  <c r="K159" i="18"/>
  <c r="O159" i="18"/>
  <c r="Q159" i="18"/>
  <c r="V159" i="18"/>
  <c r="G166" i="18"/>
  <c r="I166" i="18"/>
  <c r="K166" i="18"/>
  <c r="M166" i="18"/>
  <c r="O166" i="18"/>
  <c r="Q166" i="18"/>
  <c r="V166" i="18"/>
  <c r="G173" i="18"/>
  <c r="M173" i="18" s="1"/>
  <c r="I173" i="18"/>
  <c r="K173" i="18"/>
  <c r="O173" i="18"/>
  <c r="Q173" i="18"/>
  <c r="V173" i="18"/>
  <c r="G180" i="18"/>
  <c r="I180" i="18"/>
  <c r="K180" i="18"/>
  <c r="M180" i="18"/>
  <c r="O180" i="18"/>
  <c r="Q180" i="18"/>
  <c r="V180" i="18"/>
  <c r="G182" i="18"/>
  <c r="M182" i="18" s="1"/>
  <c r="I182" i="18"/>
  <c r="K182" i="18"/>
  <c r="O182" i="18"/>
  <c r="Q182" i="18"/>
  <c r="V182" i="18"/>
  <c r="G184" i="18"/>
  <c r="M184" i="18" s="1"/>
  <c r="I184" i="18"/>
  <c r="K184" i="18"/>
  <c r="O184" i="18"/>
  <c r="Q184" i="18"/>
  <c r="V184" i="18"/>
  <c r="G187" i="18"/>
  <c r="I187" i="18"/>
  <c r="I186" i="18" s="1"/>
  <c r="K187" i="18"/>
  <c r="M187" i="18"/>
  <c r="O187" i="18"/>
  <c r="Q187" i="18"/>
  <c r="V187" i="18"/>
  <c r="G189" i="18"/>
  <c r="G186" i="18" s="1"/>
  <c r="I112" i="1" s="1"/>
  <c r="I189" i="18"/>
  <c r="K189" i="18"/>
  <c r="K186" i="18" s="1"/>
  <c r="O189" i="18"/>
  <c r="O186" i="18" s="1"/>
  <c r="Q189" i="18"/>
  <c r="V189" i="18"/>
  <c r="V186" i="18" s="1"/>
  <c r="AE192" i="18"/>
  <c r="G9" i="17"/>
  <c r="M9" i="17" s="1"/>
  <c r="I9" i="17"/>
  <c r="K9" i="17"/>
  <c r="O9" i="17"/>
  <c r="Q9" i="17"/>
  <c r="V9" i="17"/>
  <c r="G11" i="17"/>
  <c r="I11" i="17"/>
  <c r="K11" i="17"/>
  <c r="M11" i="17"/>
  <c r="O11" i="17"/>
  <c r="Q11" i="17"/>
  <c r="V11" i="17"/>
  <c r="G13" i="17"/>
  <c r="M13" i="17" s="1"/>
  <c r="I13" i="17"/>
  <c r="K13" i="17"/>
  <c r="O13" i="17"/>
  <c r="Q13" i="17"/>
  <c r="V13" i="17"/>
  <c r="G15" i="17"/>
  <c r="I15" i="17"/>
  <c r="K15" i="17"/>
  <c r="O15" i="17"/>
  <c r="Q15" i="17"/>
  <c r="V15" i="17"/>
  <c r="G17" i="17"/>
  <c r="M17" i="17" s="1"/>
  <c r="I17" i="17"/>
  <c r="K17" i="17"/>
  <c r="O17" i="17"/>
  <c r="Q17" i="17"/>
  <c r="V17" i="17"/>
  <c r="G19" i="17"/>
  <c r="I19" i="17"/>
  <c r="K19" i="17"/>
  <c r="M19" i="17"/>
  <c r="O19" i="17"/>
  <c r="Q19" i="17"/>
  <c r="V19" i="17"/>
  <c r="G21" i="17"/>
  <c r="M21" i="17" s="1"/>
  <c r="I21" i="17"/>
  <c r="K21" i="17"/>
  <c r="O21" i="17"/>
  <c r="Q21" i="17"/>
  <c r="V21" i="17"/>
  <c r="G23" i="17"/>
  <c r="M23" i="17" s="1"/>
  <c r="I23" i="17"/>
  <c r="K23" i="17"/>
  <c r="O23" i="17"/>
  <c r="Q23" i="17"/>
  <c r="V23" i="17"/>
  <c r="G25" i="17"/>
  <c r="I25" i="17"/>
  <c r="K25" i="17"/>
  <c r="M25" i="17"/>
  <c r="O25" i="17"/>
  <c r="Q25" i="17"/>
  <c r="V25" i="17"/>
  <c r="G27" i="17"/>
  <c r="M27" i="17" s="1"/>
  <c r="I27" i="17"/>
  <c r="K27" i="17"/>
  <c r="O27" i="17"/>
  <c r="Q27" i="17"/>
  <c r="V27" i="17"/>
  <c r="G29" i="17"/>
  <c r="I29" i="17"/>
  <c r="K29" i="17"/>
  <c r="M29" i="17"/>
  <c r="O29" i="17"/>
  <c r="Q29" i="17"/>
  <c r="V29" i="17"/>
  <c r="G31" i="17"/>
  <c r="M31" i="17" s="1"/>
  <c r="I31" i="17"/>
  <c r="K31" i="17"/>
  <c r="O31" i="17"/>
  <c r="Q31" i="17"/>
  <c r="V31" i="17"/>
  <c r="G33" i="17"/>
  <c r="M33" i="17" s="1"/>
  <c r="I33" i="17"/>
  <c r="K33" i="17"/>
  <c r="O33" i="17"/>
  <c r="Q33" i="17"/>
  <c r="V33" i="17"/>
  <c r="G35" i="17"/>
  <c r="M35" i="17" s="1"/>
  <c r="I35" i="17"/>
  <c r="K35" i="17"/>
  <c r="O35" i="17"/>
  <c r="Q35" i="17"/>
  <c r="V35" i="17"/>
  <c r="G37" i="17"/>
  <c r="I37" i="17"/>
  <c r="K37" i="17"/>
  <c r="M37" i="17"/>
  <c r="O37" i="17"/>
  <c r="Q37" i="17"/>
  <c r="V37" i="17"/>
  <c r="AE40" i="17"/>
  <c r="BA308" i="16"/>
  <c r="G9" i="16"/>
  <c r="M9" i="16" s="1"/>
  <c r="M8" i="16" s="1"/>
  <c r="I9" i="16"/>
  <c r="I8" i="16" s="1"/>
  <c r="K9" i="16"/>
  <c r="K8" i="16" s="1"/>
  <c r="O9" i="16"/>
  <c r="O8" i="16" s="1"/>
  <c r="Q9" i="16"/>
  <c r="Q8" i="16" s="1"/>
  <c r="V9" i="16"/>
  <c r="V8" i="16" s="1"/>
  <c r="G12" i="16"/>
  <c r="M12" i="16" s="1"/>
  <c r="I12" i="16"/>
  <c r="K12" i="16"/>
  <c r="O12" i="16"/>
  <c r="Q12" i="16"/>
  <c r="V12" i="16"/>
  <c r="G14" i="16"/>
  <c r="I14" i="16"/>
  <c r="K14" i="16"/>
  <c r="O14" i="16"/>
  <c r="Q14" i="16"/>
  <c r="V14" i="16"/>
  <c r="G16" i="16"/>
  <c r="M16" i="16" s="1"/>
  <c r="I16" i="16"/>
  <c r="K16" i="16"/>
  <c r="O16" i="16"/>
  <c r="Q16" i="16"/>
  <c r="V16" i="16"/>
  <c r="G18" i="16"/>
  <c r="M18" i="16" s="1"/>
  <c r="I18" i="16"/>
  <c r="K18" i="16"/>
  <c r="O18" i="16"/>
  <c r="Q18" i="16"/>
  <c r="V18" i="16"/>
  <c r="G20" i="16"/>
  <c r="M20" i="16" s="1"/>
  <c r="I20" i="16"/>
  <c r="K20" i="16"/>
  <c r="O20" i="16"/>
  <c r="Q20" i="16"/>
  <c r="V20" i="16"/>
  <c r="G22" i="16"/>
  <c r="M22" i="16" s="1"/>
  <c r="I22" i="16"/>
  <c r="K22" i="16"/>
  <c r="O22" i="16"/>
  <c r="Q22" i="16"/>
  <c r="V22" i="16"/>
  <c r="G24" i="16"/>
  <c r="M24" i="16" s="1"/>
  <c r="I24" i="16"/>
  <c r="K24" i="16"/>
  <c r="O24" i="16"/>
  <c r="Q24" i="16"/>
  <c r="V24" i="16"/>
  <c r="G26" i="16"/>
  <c r="M26" i="16" s="1"/>
  <c r="I26" i="16"/>
  <c r="K26" i="16"/>
  <c r="O26" i="16"/>
  <c r="Q26" i="16"/>
  <c r="V26" i="16"/>
  <c r="G28" i="16"/>
  <c r="M28" i="16" s="1"/>
  <c r="I28" i="16"/>
  <c r="K28" i="16"/>
  <c r="O28" i="16"/>
  <c r="Q28" i="16"/>
  <c r="V28" i="16"/>
  <c r="G30" i="16"/>
  <c r="M30" i="16" s="1"/>
  <c r="I30" i="16"/>
  <c r="K30" i="16"/>
  <c r="O30" i="16"/>
  <c r="Q30" i="16"/>
  <c r="V30" i="16"/>
  <c r="G32" i="16"/>
  <c r="M32" i="16" s="1"/>
  <c r="I32" i="16"/>
  <c r="K32" i="16"/>
  <c r="O32" i="16"/>
  <c r="Q32" i="16"/>
  <c r="V32" i="16"/>
  <c r="G35" i="16"/>
  <c r="M35" i="16" s="1"/>
  <c r="I35" i="16"/>
  <c r="K35" i="16"/>
  <c r="O35" i="16"/>
  <c r="Q35" i="16"/>
  <c r="V35" i="16"/>
  <c r="G37" i="16"/>
  <c r="I37" i="16"/>
  <c r="K37" i="16"/>
  <c r="O37" i="16"/>
  <c r="Q37" i="16"/>
  <c r="V37" i="16"/>
  <c r="G39" i="16"/>
  <c r="M39" i="16" s="1"/>
  <c r="I39" i="16"/>
  <c r="K39" i="16"/>
  <c r="O39" i="16"/>
  <c r="Q39" i="16"/>
  <c r="V39" i="16"/>
  <c r="G41" i="16"/>
  <c r="M41" i="16" s="1"/>
  <c r="I41" i="16"/>
  <c r="K41" i="16"/>
  <c r="O41" i="16"/>
  <c r="Q41" i="16"/>
  <c r="V41" i="16"/>
  <c r="G43" i="16"/>
  <c r="M43" i="16" s="1"/>
  <c r="I43" i="16"/>
  <c r="K43" i="16"/>
  <c r="O43" i="16"/>
  <c r="Q43" i="16"/>
  <c r="V43" i="16"/>
  <c r="G45" i="16"/>
  <c r="M45" i="16" s="1"/>
  <c r="I45" i="16"/>
  <c r="K45" i="16"/>
  <c r="O45" i="16"/>
  <c r="Q45" i="16"/>
  <c r="V45" i="16"/>
  <c r="G47" i="16"/>
  <c r="M47" i="16" s="1"/>
  <c r="I47" i="16"/>
  <c r="K47" i="16"/>
  <c r="O47" i="16"/>
  <c r="Q47" i="16"/>
  <c r="V47" i="16"/>
  <c r="G49" i="16"/>
  <c r="M49" i="16" s="1"/>
  <c r="I49" i="16"/>
  <c r="K49" i="16"/>
  <c r="O49" i="16"/>
  <c r="Q49" i="16"/>
  <c r="V49" i="16"/>
  <c r="G51" i="16"/>
  <c r="M51" i="16" s="1"/>
  <c r="I51" i="16"/>
  <c r="K51" i="16"/>
  <c r="O51" i="16"/>
  <c r="Q51" i="16"/>
  <c r="V51" i="16"/>
  <c r="G53" i="16"/>
  <c r="M53" i="16" s="1"/>
  <c r="I53" i="16"/>
  <c r="K53" i="16"/>
  <c r="O53" i="16"/>
  <c r="Q53" i="16"/>
  <c r="V53" i="16"/>
  <c r="G55" i="16"/>
  <c r="M55" i="16" s="1"/>
  <c r="I55" i="16"/>
  <c r="K55" i="16"/>
  <c r="O55" i="16"/>
  <c r="Q55" i="16"/>
  <c r="V55" i="16"/>
  <c r="G57" i="16"/>
  <c r="M57" i="16" s="1"/>
  <c r="I57" i="16"/>
  <c r="K57" i="16"/>
  <c r="O57" i="16"/>
  <c r="Q57" i="16"/>
  <c r="V57" i="16"/>
  <c r="G59" i="16"/>
  <c r="M59" i="16" s="1"/>
  <c r="I59" i="16"/>
  <c r="K59" i="16"/>
  <c r="O59" i="16"/>
  <c r="Q59" i="16"/>
  <c r="V59" i="16"/>
  <c r="G61" i="16"/>
  <c r="M61" i="16" s="1"/>
  <c r="I61" i="16"/>
  <c r="K61" i="16"/>
  <c r="O61" i="16"/>
  <c r="Q61" i="16"/>
  <c r="V61" i="16"/>
  <c r="G63" i="16"/>
  <c r="M63" i="16" s="1"/>
  <c r="I63" i="16"/>
  <c r="K63" i="16"/>
  <c r="O63" i="16"/>
  <c r="Q63" i="16"/>
  <c r="V63" i="16"/>
  <c r="G65" i="16"/>
  <c r="M65" i="16" s="1"/>
  <c r="I65" i="16"/>
  <c r="K65" i="16"/>
  <c r="O65" i="16"/>
  <c r="Q65" i="16"/>
  <c r="V65" i="16"/>
  <c r="G67" i="16"/>
  <c r="M67" i="16" s="1"/>
  <c r="I67" i="16"/>
  <c r="K67" i="16"/>
  <c r="O67" i="16"/>
  <c r="Q67" i="16"/>
  <c r="V67" i="16"/>
  <c r="G69" i="16"/>
  <c r="M69" i="16" s="1"/>
  <c r="I69" i="16"/>
  <c r="K69" i="16"/>
  <c r="O69" i="16"/>
  <c r="Q69" i="16"/>
  <c r="V69" i="16"/>
  <c r="G71" i="16"/>
  <c r="M71" i="16" s="1"/>
  <c r="I71" i="16"/>
  <c r="K71" i="16"/>
  <c r="O71" i="16"/>
  <c r="Q71" i="16"/>
  <c r="V71" i="16"/>
  <c r="G73" i="16"/>
  <c r="M73" i="16" s="1"/>
  <c r="I73" i="16"/>
  <c r="K73" i="16"/>
  <c r="O73" i="16"/>
  <c r="Q73" i="16"/>
  <c r="V73" i="16"/>
  <c r="G75" i="16"/>
  <c r="M75" i="16" s="1"/>
  <c r="I75" i="16"/>
  <c r="K75" i="16"/>
  <c r="O75" i="16"/>
  <c r="Q75" i="16"/>
  <c r="V75" i="16"/>
  <c r="G77" i="16"/>
  <c r="M77" i="16" s="1"/>
  <c r="I77" i="16"/>
  <c r="K77" i="16"/>
  <c r="O77" i="16"/>
  <c r="Q77" i="16"/>
  <c r="V77" i="16"/>
  <c r="G80" i="16"/>
  <c r="I80" i="16"/>
  <c r="K80" i="16"/>
  <c r="O80" i="16"/>
  <c r="Q80" i="16"/>
  <c r="V80" i="16"/>
  <c r="G82" i="16"/>
  <c r="M82" i="16" s="1"/>
  <c r="I82" i="16"/>
  <c r="K82" i="16"/>
  <c r="O82" i="16"/>
  <c r="Q82" i="16"/>
  <c r="V82" i="16"/>
  <c r="G84" i="16"/>
  <c r="M84" i="16" s="1"/>
  <c r="I84" i="16"/>
  <c r="K84" i="16"/>
  <c r="O84" i="16"/>
  <c r="Q84" i="16"/>
  <c r="V84" i="16"/>
  <c r="G86" i="16"/>
  <c r="M86" i="16" s="1"/>
  <c r="I86" i="16"/>
  <c r="K86" i="16"/>
  <c r="O86" i="16"/>
  <c r="Q86" i="16"/>
  <c r="V86" i="16"/>
  <c r="G88" i="16"/>
  <c r="M88" i="16" s="1"/>
  <c r="I88" i="16"/>
  <c r="K88" i="16"/>
  <c r="O88" i="16"/>
  <c r="Q88" i="16"/>
  <c r="V88" i="16"/>
  <c r="G90" i="16"/>
  <c r="M90" i="16" s="1"/>
  <c r="I90" i="16"/>
  <c r="K90" i="16"/>
  <c r="O90" i="16"/>
  <c r="Q90" i="16"/>
  <c r="V90" i="16"/>
  <c r="G92" i="16"/>
  <c r="M92" i="16" s="1"/>
  <c r="I92" i="16"/>
  <c r="K92" i="16"/>
  <c r="O92" i="16"/>
  <c r="Q92" i="16"/>
  <c r="V92" i="16"/>
  <c r="G94" i="16"/>
  <c r="M94" i="16" s="1"/>
  <c r="I94" i="16"/>
  <c r="K94" i="16"/>
  <c r="O94" i="16"/>
  <c r="Q94" i="16"/>
  <c r="V94" i="16"/>
  <c r="G96" i="16"/>
  <c r="M96" i="16" s="1"/>
  <c r="I96" i="16"/>
  <c r="K96" i="16"/>
  <c r="O96" i="16"/>
  <c r="Q96" i="16"/>
  <c r="V96" i="16"/>
  <c r="G98" i="16"/>
  <c r="M98" i="16" s="1"/>
  <c r="I98" i="16"/>
  <c r="K98" i="16"/>
  <c r="O98" i="16"/>
  <c r="Q98" i="16"/>
  <c r="V98" i="16"/>
  <c r="G100" i="16"/>
  <c r="M100" i="16" s="1"/>
  <c r="I100" i="16"/>
  <c r="K100" i="16"/>
  <c r="O100" i="16"/>
  <c r="Q100" i="16"/>
  <c r="V100" i="16"/>
  <c r="G102" i="16"/>
  <c r="M102" i="16" s="1"/>
  <c r="I102" i="16"/>
  <c r="K102" i="16"/>
  <c r="O102" i="16"/>
  <c r="Q102" i="16"/>
  <c r="V102" i="16"/>
  <c r="G104" i="16"/>
  <c r="M104" i="16" s="1"/>
  <c r="I104" i="16"/>
  <c r="K104" i="16"/>
  <c r="O104" i="16"/>
  <c r="Q104" i="16"/>
  <c r="V104" i="16"/>
  <c r="G106" i="16"/>
  <c r="M106" i="16" s="1"/>
  <c r="I106" i="16"/>
  <c r="K106" i="16"/>
  <c r="O106" i="16"/>
  <c r="Q106" i="16"/>
  <c r="V106" i="16"/>
  <c r="G108" i="16"/>
  <c r="M108" i="16" s="1"/>
  <c r="I108" i="16"/>
  <c r="K108" i="16"/>
  <c r="O108" i="16"/>
  <c r="Q108" i="16"/>
  <c r="V108" i="16"/>
  <c r="G110" i="16"/>
  <c r="M110" i="16" s="1"/>
  <c r="I110" i="16"/>
  <c r="K110" i="16"/>
  <c r="O110" i="16"/>
  <c r="Q110" i="16"/>
  <c r="V110" i="16"/>
  <c r="G112" i="16"/>
  <c r="M112" i="16" s="1"/>
  <c r="I112" i="16"/>
  <c r="K112" i="16"/>
  <c r="O112" i="16"/>
  <c r="Q112" i="16"/>
  <c r="V112" i="16"/>
  <c r="G114" i="16"/>
  <c r="M114" i="16" s="1"/>
  <c r="I114" i="16"/>
  <c r="K114" i="16"/>
  <c r="O114" i="16"/>
  <c r="Q114" i="16"/>
  <c r="V114" i="16"/>
  <c r="G116" i="16"/>
  <c r="M116" i="16" s="1"/>
  <c r="I116" i="16"/>
  <c r="K116" i="16"/>
  <c r="O116" i="16"/>
  <c r="Q116" i="16"/>
  <c r="V116" i="16"/>
  <c r="G119" i="16"/>
  <c r="I119" i="16"/>
  <c r="K119" i="16"/>
  <c r="O119" i="16"/>
  <c r="Q119" i="16"/>
  <c r="V119" i="16"/>
  <c r="G121" i="16"/>
  <c r="M121" i="16" s="1"/>
  <c r="I121" i="16"/>
  <c r="K121" i="16"/>
  <c r="O121" i="16"/>
  <c r="Q121" i="16"/>
  <c r="V121" i="16"/>
  <c r="G123" i="16"/>
  <c r="M123" i="16" s="1"/>
  <c r="I123" i="16"/>
  <c r="K123" i="16"/>
  <c r="O123" i="16"/>
  <c r="Q123" i="16"/>
  <c r="V123" i="16"/>
  <c r="G125" i="16"/>
  <c r="M125" i="16" s="1"/>
  <c r="I125" i="16"/>
  <c r="K125" i="16"/>
  <c r="O125" i="16"/>
  <c r="Q125" i="16"/>
  <c r="V125" i="16"/>
  <c r="G127" i="16"/>
  <c r="M127" i="16" s="1"/>
  <c r="I127" i="16"/>
  <c r="K127" i="16"/>
  <c r="O127" i="16"/>
  <c r="Q127" i="16"/>
  <c r="V127" i="16"/>
  <c r="G129" i="16"/>
  <c r="M129" i="16" s="1"/>
  <c r="I129" i="16"/>
  <c r="K129" i="16"/>
  <c r="O129" i="16"/>
  <c r="Q129" i="16"/>
  <c r="V129" i="16"/>
  <c r="G131" i="16"/>
  <c r="M131" i="16" s="1"/>
  <c r="I131" i="16"/>
  <c r="K131" i="16"/>
  <c r="O131" i="16"/>
  <c r="Q131" i="16"/>
  <c r="V131" i="16"/>
  <c r="G133" i="16"/>
  <c r="M133" i="16" s="1"/>
  <c r="I133" i="16"/>
  <c r="K133" i="16"/>
  <c r="O133" i="16"/>
  <c r="Q133" i="16"/>
  <c r="V133" i="16"/>
  <c r="G136" i="16"/>
  <c r="M136" i="16" s="1"/>
  <c r="I136" i="16"/>
  <c r="K136" i="16"/>
  <c r="O136" i="16"/>
  <c r="Q136" i="16"/>
  <c r="V136" i="16"/>
  <c r="G138" i="16"/>
  <c r="M138" i="16" s="1"/>
  <c r="I138" i="16"/>
  <c r="K138" i="16"/>
  <c r="O138" i="16"/>
  <c r="Q138" i="16"/>
  <c r="V138" i="16"/>
  <c r="G140" i="16"/>
  <c r="M140" i="16" s="1"/>
  <c r="I140" i="16"/>
  <c r="K140" i="16"/>
  <c r="O140" i="16"/>
  <c r="Q140" i="16"/>
  <c r="V140" i="16"/>
  <c r="G142" i="16"/>
  <c r="I142" i="16"/>
  <c r="K142" i="16"/>
  <c r="O142" i="16"/>
  <c r="Q142" i="16"/>
  <c r="V142" i="16"/>
  <c r="G144" i="16"/>
  <c r="M144" i="16" s="1"/>
  <c r="I144" i="16"/>
  <c r="K144" i="16"/>
  <c r="O144" i="16"/>
  <c r="Q144" i="16"/>
  <c r="V144" i="16"/>
  <c r="G146" i="16"/>
  <c r="M146" i="16" s="1"/>
  <c r="I146" i="16"/>
  <c r="K146" i="16"/>
  <c r="O146" i="16"/>
  <c r="Q146" i="16"/>
  <c r="V146" i="16"/>
  <c r="G148" i="16"/>
  <c r="M148" i="16" s="1"/>
  <c r="I148" i="16"/>
  <c r="K148" i="16"/>
  <c r="O148" i="16"/>
  <c r="Q148" i="16"/>
  <c r="V148" i="16"/>
  <c r="G150" i="16"/>
  <c r="M150" i="16" s="1"/>
  <c r="I150" i="16"/>
  <c r="K150" i="16"/>
  <c r="O150" i="16"/>
  <c r="Q150" i="16"/>
  <c r="V150" i="16"/>
  <c r="G152" i="16"/>
  <c r="M152" i="16" s="1"/>
  <c r="I152" i="16"/>
  <c r="K152" i="16"/>
  <c r="O152" i="16"/>
  <c r="Q152" i="16"/>
  <c r="V152" i="16"/>
  <c r="G154" i="16"/>
  <c r="M154" i="16" s="1"/>
  <c r="I154" i="16"/>
  <c r="K154" i="16"/>
  <c r="O154" i="16"/>
  <c r="Q154" i="16"/>
  <c r="V154" i="16"/>
  <c r="G156" i="16"/>
  <c r="M156" i="16" s="1"/>
  <c r="I156" i="16"/>
  <c r="K156" i="16"/>
  <c r="O156" i="16"/>
  <c r="Q156" i="16"/>
  <c r="V156" i="16"/>
  <c r="G158" i="16"/>
  <c r="M158" i="16" s="1"/>
  <c r="I158" i="16"/>
  <c r="K158" i="16"/>
  <c r="O158" i="16"/>
  <c r="Q158" i="16"/>
  <c r="V158" i="16"/>
  <c r="G160" i="16"/>
  <c r="M160" i="16" s="1"/>
  <c r="I160" i="16"/>
  <c r="K160" i="16"/>
  <c r="O160" i="16"/>
  <c r="Q160" i="16"/>
  <c r="V160" i="16"/>
  <c r="G162" i="16"/>
  <c r="M162" i="16" s="1"/>
  <c r="I162" i="16"/>
  <c r="K162" i="16"/>
  <c r="O162" i="16"/>
  <c r="Q162" i="16"/>
  <c r="V162" i="16"/>
  <c r="G164" i="16"/>
  <c r="M164" i="16" s="1"/>
  <c r="I164" i="16"/>
  <c r="K164" i="16"/>
  <c r="O164" i="16"/>
  <c r="Q164" i="16"/>
  <c r="V164" i="16"/>
  <c r="G166" i="16"/>
  <c r="M166" i="16" s="1"/>
  <c r="I166" i="16"/>
  <c r="K166" i="16"/>
  <c r="O166" i="16"/>
  <c r="Q166" i="16"/>
  <c r="V166" i="16"/>
  <c r="G168" i="16"/>
  <c r="M168" i="16" s="1"/>
  <c r="I168" i="16"/>
  <c r="K168" i="16"/>
  <c r="O168" i="16"/>
  <c r="Q168" i="16"/>
  <c r="V168" i="16"/>
  <c r="G170" i="16"/>
  <c r="M170" i="16" s="1"/>
  <c r="I170" i="16"/>
  <c r="K170" i="16"/>
  <c r="O170" i="16"/>
  <c r="Q170" i="16"/>
  <c r="V170" i="16"/>
  <c r="G172" i="16"/>
  <c r="M172" i="16" s="1"/>
  <c r="I172" i="16"/>
  <c r="K172" i="16"/>
  <c r="O172" i="16"/>
  <c r="Q172" i="16"/>
  <c r="V172" i="16"/>
  <c r="G174" i="16"/>
  <c r="M174" i="16" s="1"/>
  <c r="I174" i="16"/>
  <c r="K174" i="16"/>
  <c r="O174" i="16"/>
  <c r="Q174" i="16"/>
  <c r="V174" i="16"/>
  <c r="G176" i="16"/>
  <c r="M176" i="16" s="1"/>
  <c r="I176" i="16"/>
  <c r="K176" i="16"/>
  <c r="O176" i="16"/>
  <c r="Q176" i="16"/>
  <c r="V176" i="16"/>
  <c r="G178" i="16"/>
  <c r="M178" i="16" s="1"/>
  <c r="I178" i="16"/>
  <c r="K178" i="16"/>
  <c r="O178" i="16"/>
  <c r="Q178" i="16"/>
  <c r="V178" i="16"/>
  <c r="G180" i="16"/>
  <c r="M180" i="16" s="1"/>
  <c r="I180" i="16"/>
  <c r="K180" i="16"/>
  <c r="O180" i="16"/>
  <c r="Q180" i="16"/>
  <c r="V180" i="16"/>
  <c r="G182" i="16"/>
  <c r="M182" i="16" s="1"/>
  <c r="I182" i="16"/>
  <c r="K182" i="16"/>
  <c r="O182" i="16"/>
  <c r="Q182" i="16"/>
  <c r="V182" i="16"/>
  <c r="G184" i="16"/>
  <c r="M184" i="16" s="1"/>
  <c r="I184" i="16"/>
  <c r="K184" i="16"/>
  <c r="O184" i="16"/>
  <c r="Q184" i="16"/>
  <c r="V184" i="16"/>
  <c r="G187" i="16"/>
  <c r="M187" i="16" s="1"/>
  <c r="I187" i="16"/>
  <c r="K187" i="16"/>
  <c r="O187" i="16"/>
  <c r="Q187" i="16"/>
  <c r="V187" i="16"/>
  <c r="G189" i="16"/>
  <c r="I189" i="16"/>
  <c r="K189" i="16"/>
  <c r="O189" i="16"/>
  <c r="Q189" i="16"/>
  <c r="V189" i="16"/>
  <c r="G191" i="16"/>
  <c r="M191" i="16" s="1"/>
  <c r="I191" i="16"/>
  <c r="K191" i="16"/>
  <c r="O191" i="16"/>
  <c r="Q191" i="16"/>
  <c r="V191" i="16"/>
  <c r="G193" i="16"/>
  <c r="M193" i="16" s="1"/>
  <c r="I193" i="16"/>
  <c r="K193" i="16"/>
  <c r="O193" i="16"/>
  <c r="Q193" i="16"/>
  <c r="V193" i="16"/>
  <c r="G195" i="16"/>
  <c r="M195" i="16" s="1"/>
  <c r="I195" i="16"/>
  <c r="K195" i="16"/>
  <c r="O195" i="16"/>
  <c r="Q195" i="16"/>
  <c r="V195" i="16"/>
  <c r="G197" i="16"/>
  <c r="M197" i="16" s="1"/>
  <c r="I197" i="16"/>
  <c r="K197" i="16"/>
  <c r="O197" i="16"/>
  <c r="Q197" i="16"/>
  <c r="V197" i="16"/>
  <c r="G199" i="16"/>
  <c r="M199" i="16" s="1"/>
  <c r="I199" i="16"/>
  <c r="K199" i="16"/>
  <c r="O199" i="16"/>
  <c r="Q199" i="16"/>
  <c r="V199" i="16"/>
  <c r="G201" i="16"/>
  <c r="M201" i="16" s="1"/>
  <c r="I201" i="16"/>
  <c r="K201" i="16"/>
  <c r="O201" i="16"/>
  <c r="Q201" i="16"/>
  <c r="V201" i="16"/>
  <c r="G203" i="16"/>
  <c r="M203" i="16" s="1"/>
  <c r="I203" i="16"/>
  <c r="K203" i="16"/>
  <c r="O203" i="16"/>
  <c r="Q203" i="16"/>
  <c r="V203" i="16"/>
  <c r="G205" i="16"/>
  <c r="M205" i="16" s="1"/>
  <c r="I205" i="16"/>
  <c r="K205" i="16"/>
  <c r="O205" i="16"/>
  <c r="Q205" i="16"/>
  <c r="V205" i="16"/>
  <c r="G207" i="16"/>
  <c r="M207" i="16" s="1"/>
  <c r="I207" i="16"/>
  <c r="K207" i="16"/>
  <c r="O207" i="16"/>
  <c r="Q207" i="16"/>
  <c r="V207" i="16"/>
  <c r="G209" i="16"/>
  <c r="M209" i="16" s="1"/>
  <c r="I209" i="16"/>
  <c r="K209" i="16"/>
  <c r="O209" i="16"/>
  <c r="Q209" i="16"/>
  <c r="V209" i="16"/>
  <c r="G211" i="16"/>
  <c r="M211" i="16" s="1"/>
  <c r="I211" i="16"/>
  <c r="K211" i="16"/>
  <c r="O211" i="16"/>
  <c r="Q211" i="16"/>
  <c r="V211" i="16"/>
  <c r="G214" i="16"/>
  <c r="M214" i="16" s="1"/>
  <c r="I214" i="16"/>
  <c r="K214" i="16"/>
  <c r="O214" i="16"/>
  <c r="Q214" i="16"/>
  <c r="V214" i="16"/>
  <c r="G216" i="16"/>
  <c r="M216" i="16" s="1"/>
  <c r="I216" i="16"/>
  <c r="K216" i="16"/>
  <c r="O216" i="16"/>
  <c r="Q216" i="16"/>
  <c r="V216" i="16"/>
  <c r="G218" i="16"/>
  <c r="M218" i="16" s="1"/>
  <c r="I218" i="16"/>
  <c r="K218" i="16"/>
  <c r="O218" i="16"/>
  <c r="Q218" i="16"/>
  <c r="V218" i="16"/>
  <c r="G220" i="16"/>
  <c r="I220" i="16"/>
  <c r="K220" i="16"/>
  <c r="O220" i="16"/>
  <c r="Q220" i="16"/>
  <c r="V220" i="16"/>
  <c r="G222" i="16"/>
  <c r="M222" i="16" s="1"/>
  <c r="I222" i="16"/>
  <c r="K222" i="16"/>
  <c r="O222" i="16"/>
  <c r="Q222" i="16"/>
  <c r="V222" i="16"/>
  <c r="G224" i="16"/>
  <c r="M224" i="16" s="1"/>
  <c r="I224" i="16"/>
  <c r="K224" i="16"/>
  <c r="O224" i="16"/>
  <c r="Q224" i="16"/>
  <c r="V224" i="16"/>
  <c r="G226" i="16"/>
  <c r="M226" i="16" s="1"/>
  <c r="I226" i="16"/>
  <c r="K226" i="16"/>
  <c r="O226" i="16"/>
  <c r="Q226" i="16"/>
  <c r="V226" i="16"/>
  <c r="G228" i="16"/>
  <c r="M228" i="16" s="1"/>
  <c r="I228" i="16"/>
  <c r="K228" i="16"/>
  <c r="O228" i="16"/>
  <c r="Q228" i="16"/>
  <c r="V228" i="16"/>
  <c r="G230" i="16"/>
  <c r="M230" i="16" s="1"/>
  <c r="I230" i="16"/>
  <c r="K230" i="16"/>
  <c r="O230" i="16"/>
  <c r="Q230" i="16"/>
  <c r="V230" i="16"/>
  <c r="G232" i="16"/>
  <c r="M232" i="16" s="1"/>
  <c r="I232" i="16"/>
  <c r="K232" i="16"/>
  <c r="O232" i="16"/>
  <c r="Q232" i="16"/>
  <c r="V232" i="16"/>
  <c r="G234" i="16"/>
  <c r="M234" i="16" s="1"/>
  <c r="I234" i="16"/>
  <c r="K234" i="16"/>
  <c r="O234" i="16"/>
  <c r="Q234" i="16"/>
  <c r="V234" i="16"/>
  <c r="G236" i="16"/>
  <c r="M236" i="16" s="1"/>
  <c r="I236" i="16"/>
  <c r="K236" i="16"/>
  <c r="O236" i="16"/>
  <c r="Q236" i="16"/>
  <c r="V236" i="16"/>
  <c r="G238" i="16"/>
  <c r="M238" i="16" s="1"/>
  <c r="I238" i="16"/>
  <c r="K238" i="16"/>
  <c r="O238" i="16"/>
  <c r="Q238" i="16"/>
  <c r="V238" i="16"/>
  <c r="G240" i="16"/>
  <c r="M240" i="16" s="1"/>
  <c r="I240" i="16"/>
  <c r="K240" i="16"/>
  <c r="O240" i="16"/>
  <c r="Q240" i="16"/>
  <c r="V240" i="16"/>
  <c r="G242" i="16"/>
  <c r="M242" i="16" s="1"/>
  <c r="I242" i="16"/>
  <c r="K242" i="16"/>
  <c r="O242" i="16"/>
  <c r="Q242" i="16"/>
  <c r="V242" i="16"/>
  <c r="G244" i="16"/>
  <c r="M244" i="16" s="1"/>
  <c r="I244" i="16"/>
  <c r="K244" i="16"/>
  <c r="O244" i="16"/>
  <c r="Q244" i="16"/>
  <c r="V244" i="16"/>
  <c r="G246" i="16"/>
  <c r="M246" i="16" s="1"/>
  <c r="I246" i="16"/>
  <c r="K246" i="16"/>
  <c r="O246" i="16"/>
  <c r="Q246" i="16"/>
  <c r="V246" i="16"/>
  <c r="G248" i="16"/>
  <c r="M248" i="16" s="1"/>
  <c r="I248" i="16"/>
  <c r="K248" i="16"/>
  <c r="O248" i="16"/>
  <c r="Q248" i="16"/>
  <c r="V248" i="16"/>
  <c r="G250" i="16"/>
  <c r="M250" i="16" s="1"/>
  <c r="I250" i="16"/>
  <c r="K250" i="16"/>
  <c r="O250" i="16"/>
  <c r="Q250" i="16"/>
  <c r="V250" i="16"/>
  <c r="G252" i="16"/>
  <c r="M252" i="16" s="1"/>
  <c r="I252" i="16"/>
  <c r="K252" i="16"/>
  <c r="O252" i="16"/>
  <c r="Q252" i="16"/>
  <c r="V252" i="16"/>
  <c r="G254" i="16"/>
  <c r="M254" i="16" s="1"/>
  <c r="I254" i="16"/>
  <c r="K254" i="16"/>
  <c r="O254" i="16"/>
  <c r="Q254" i="16"/>
  <c r="V254" i="16"/>
  <c r="G256" i="16"/>
  <c r="M256" i="16" s="1"/>
  <c r="I256" i="16"/>
  <c r="K256" i="16"/>
  <c r="O256" i="16"/>
  <c r="Q256" i="16"/>
  <c r="V256" i="16"/>
  <c r="G258" i="16"/>
  <c r="M258" i="16" s="1"/>
  <c r="I258" i="16"/>
  <c r="K258" i="16"/>
  <c r="O258" i="16"/>
  <c r="Q258" i="16"/>
  <c r="V258" i="16"/>
  <c r="G260" i="16"/>
  <c r="M260" i="16" s="1"/>
  <c r="I260" i="16"/>
  <c r="K260" i="16"/>
  <c r="O260" i="16"/>
  <c r="Q260" i="16"/>
  <c r="V260" i="16"/>
  <c r="G262" i="16"/>
  <c r="M262" i="16" s="1"/>
  <c r="I262" i="16"/>
  <c r="K262" i="16"/>
  <c r="O262" i="16"/>
  <c r="Q262" i="16"/>
  <c r="V262" i="16"/>
  <c r="G264" i="16"/>
  <c r="M264" i="16" s="1"/>
  <c r="I264" i="16"/>
  <c r="K264" i="16"/>
  <c r="O264" i="16"/>
  <c r="Q264" i="16"/>
  <c r="V264" i="16"/>
  <c r="G266" i="16"/>
  <c r="M266" i="16" s="1"/>
  <c r="I266" i="16"/>
  <c r="K266" i="16"/>
  <c r="O266" i="16"/>
  <c r="Q266" i="16"/>
  <c r="V266" i="16"/>
  <c r="G268" i="16"/>
  <c r="M268" i="16" s="1"/>
  <c r="I268" i="16"/>
  <c r="K268" i="16"/>
  <c r="O268" i="16"/>
  <c r="Q268" i="16"/>
  <c r="V268" i="16"/>
  <c r="G270" i="16"/>
  <c r="M270" i="16" s="1"/>
  <c r="I270" i="16"/>
  <c r="K270" i="16"/>
  <c r="O270" i="16"/>
  <c r="Q270" i="16"/>
  <c r="V270" i="16"/>
  <c r="G272" i="16"/>
  <c r="M272" i="16" s="1"/>
  <c r="I272" i="16"/>
  <c r="K272" i="16"/>
  <c r="O272" i="16"/>
  <c r="Q272" i="16"/>
  <c r="V272" i="16"/>
  <c r="G275" i="16"/>
  <c r="I275" i="16"/>
  <c r="K275" i="16"/>
  <c r="O275" i="16"/>
  <c r="Q275" i="16"/>
  <c r="V275" i="16"/>
  <c r="G278" i="16"/>
  <c r="M278" i="16" s="1"/>
  <c r="I278" i="16"/>
  <c r="K278" i="16"/>
  <c r="O278" i="16"/>
  <c r="Q278" i="16"/>
  <c r="V278" i="16"/>
  <c r="G281" i="16"/>
  <c r="M281" i="16" s="1"/>
  <c r="I281" i="16"/>
  <c r="K281" i="16"/>
  <c r="O281" i="16"/>
  <c r="Q281" i="16"/>
  <c r="V281" i="16"/>
  <c r="G285" i="16"/>
  <c r="M285" i="16" s="1"/>
  <c r="I285" i="16"/>
  <c r="K285" i="16"/>
  <c r="O285" i="16"/>
  <c r="Q285" i="16"/>
  <c r="V285" i="16"/>
  <c r="G288" i="16"/>
  <c r="M288" i="16" s="1"/>
  <c r="I288" i="16"/>
  <c r="K288" i="16"/>
  <c r="O288" i="16"/>
  <c r="Q288" i="16"/>
  <c r="V288" i="16"/>
  <c r="G292" i="16"/>
  <c r="G291" i="16" s="1"/>
  <c r="I87" i="1" s="1"/>
  <c r="I292" i="16"/>
  <c r="I291" i="16" s="1"/>
  <c r="K292" i="16"/>
  <c r="K291" i="16" s="1"/>
  <c r="O292" i="16"/>
  <c r="O291" i="16" s="1"/>
  <c r="Q292" i="16"/>
  <c r="Q291" i="16" s="1"/>
  <c r="V292" i="16"/>
  <c r="V291" i="16" s="1"/>
  <c r="G295" i="16"/>
  <c r="G294" i="16" s="1"/>
  <c r="I295" i="16"/>
  <c r="I294" i="16" s="1"/>
  <c r="K295" i="16"/>
  <c r="K294" i="16" s="1"/>
  <c r="O295" i="16"/>
  <c r="O294" i="16" s="1"/>
  <c r="Q295" i="16"/>
  <c r="Q294" i="16" s="1"/>
  <c r="V295" i="16"/>
  <c r="V294" i="16" s="1"/>
  <c r="G299" i="16"/>
  <c r="M299" i="16" s="1"/>
  <c r="I299" i="16"/>
  <c r="K299" i="16"/>
  <c r="O299" i="16"/>
  <c r="Q299" i="16"/>
  <c r="V299" i="16"/>
  <c r="G301" i="16"/>
  <c r="M301" i="16" s="1"/>
  <c r="I301" i="16"/>
  <c r="K301" i="16"/>
  <c r="O301" i="16"/>
  <c r="Q301" i="16"/>
  <c r="V301" i="16"/>
  <c r="G303" i="16"/>
  <c r="I303" i="16"/>
  <c r="K303" i="16"/>
  <c r="O303" i="16"/>
  <c r="Q303" i="16"/>
  <c r="V303" i="16"/>
  <c r="G305" i="16"/>
  <c r="M305" i="16" s="1"/>
  <c r="I305" i="16"/>
  <c r="K305" i="16"/>
  <c r="O305" i="16"/>
  <c r="Q305" i="16"/>
  <c r="V305" i="16"/>
  <c r="G307" i="16"/>
  <c r="M307" i="16" s="1"/>
  <c r="I307" i="16"/>
  <c r="K307" i="16"/>
  <c r="O307" i="16"/>
  <c r="Q307" i="16"/>
  <c r="V307" i="16"/>
  <c r="AE311" i="16"/>
  <c r="F47" i="1" s="1"/>
  <c r="BA94" i="15"/>
  <c r="G8" i="15"/>
  <c r="I71" i="1" s="1"/>
  <c r="G9" i="15"/>
  <c r="M9" i="15" s="1"/>
  <c r="M8" i="15" s="1"/>
  <c r="I9" i="15"/>
  <c r="I8" i="15" s="1"/>
  <c r="K9" i="15"/>
  <c r="K8" i="15" s="1"/>
  <c r="O9" i="15"/>
  <c r="O8" i="15" s="1"/>
  <c r="Q9" i="15"/>
  <c r="Q8" i="15" s="1"/>
  <c r="V9" i="15"/>
  <c r="V8" i="15" s="1"/>
  <c r="G12" i="15"/>
  <c r="M12" i="15" s="1"/>
  <c r="I12" i="15"/>
  <c r="K12" i="15"/>
  <c r="O12" i="15"/>
  <c r="Q12" i="15"/>
  <c r="V12" i="15"/>
  <c r="G14" i="15"/>
  <c r="M14" i="15" s="1"/>
  <c r="I14" i="15"/>
  <c r="K14" i="15"/>
  <c r="O14" i="15"/>
  <c r="O11" i="15" s="1"/>
  <c r="Q14" i="15"/>
  <c r="V14" i="15"/>
  <c r="V11" i="15" s="1"/>
  <c r="G16" i="15"/>
  <c r="I16" i="15"/>
  <c r="K16" i="15"/>
  <c r="M16" i="15"/>
  <c r="O16" i="15"/>
  <c r="Q16" i="15"/>
  <c r="V16" i="15"/>
  <c r="G19" i="15"/>
  <c r="M19" i="15" s="1"/>
  <c r="I19" i="15"/>
  <c r="K19" i="15"/>
  <c r="O19" i="15"/>
  <c r="Q19" i="15"/>
  <c r="V19" i="15"/>
  <c r="G21" i="15"/>
  <c r="M21" i="15" s="1"/>
  <c r="I21" i="15"/>
  <c r="K21" i="15"/>
  <c r="O21" i="15"/>
  <c r="Q21" i="15"/>
  <c r="V21" i="15"/>
  <c r="G23" i="15"/>
  <c r="I23" i="15"/>
  <c r="K23" i="15"/>
  <c r="M23" i="15"/>
  <c r="O23" i="15"/>
  <c r="Q23" i="15"/>
  <c r="V23" i="15"/>
  <c r="G25" i="15"/>
  <c r="M25" i="15" s="1"/>
  <c r="I25" i="15"/>
  <c r="K25" i="15"/>
  <c r="O25" i="15"/>
  <c r="Q25" i="15"/>
  <c r="V25" i="15"/>
  <c r="G27" i="15"/>
  <c r="M27" i="15" s="1"/>
  <c r="I27" i="15"/>
  <c r="K27" i="15"/>
  <c r="O27" i="15"/>
  <c r="Q27" i="15"/>
  <c r="V27" i="15"/>
  <c r="G29" i="15"/>
  <c r="M29" i="15" s="1"/>
  <c r="I29" i="15"/>
  <c r="K29" i="15"/>
  <c r="O29" i="15"/>
  <c r="Q29" i="15"/>
  <c r="V29" i="15"/>
  <c r="G31" i="15"/>
  <c r="I31" i="15"/>
  <c r="K31" i="15"/>
  <c r="M31" i="15"/>
  <c r="O31" i="15"/>
  <c r="Q31" i="15"/>
  <c r="V31" i="15"/>
  <c r="G33" i="15"/>
  <c r="M33" i="15" s="1"/>
  <c r="I33" i="15"/>
  <c r="K33" i="15"/>
  <c r="O33" i="15"/>
  <c r="Q33" i="15"/>
  <c r="V33" i="15"/>
  <c r="G35" i="15"/>
  <c r="M35" i="15" s="1"/>
  <c r="I35" i="15"/>
  <c r="K35" i="15"/>
  <c r="O35" i="15"/>
  <c r="Q35" i="15"/>
  <c r="V35" i="15"/>
  <c r="G37" i="15"/>
  <c r="M37" i="15" s="1"/>
  <c r="I37" i="15"/>
  <c r="K37" i="15"/>
  <c r="O37" i="15"/>
  <c r="Q37" i="15"/>
  <c r="V37" i="15"/>
  <c r="G39" i="15"/>
  <c r="I39" i="15"/>
  <c r="K39" i="15"/>
  <c r="M39" i="15"/>
  <c r="O39" i="15"/>
  <c r="Q39" i="15"/>
  <c r="V39" i="15"/>
  <c r="G41" i="15"/>
  <c r="M41" i="15" s="1"/>
  <c r="I41" i="15"/>
  <c r="K41" i="15"/>
  <c r="O41" i="15"/>
  <c r="Q41" i="15"/>
  <c r="V41" i="15"/>
  <c r="G44" i="15"/>
  <c r="M44" i="15" s="1"/>
  <c r="I44" i="15"/>
  <c r="K44" i="15"/>
  <c r="O44" i="15"/>
  <c r="Q44" i="15"/>
  <c r="V44" i="15"/>
  <c r="G46" i="15"/>
  <c r="M46" i="15" s="1"/>
  <c r="I46" i="15"/>
  <c r="K46" i="15"/>
  <c r="O46" i="15"/>
  <c r="Q46" i="15"/>
  <c r="V46" i="15"/>
  <c r="G48" i="15"/>
  <c r="M48" i="15" s="1"/>
  <c r="I48" i="15"/>
  <c r="K48" i="15"/>
  <c r="O48" i="15"/>
  <c r="Q48" i="15"/>
  <c r="V48" i="15"/>
  <c r="G50" i="15"/>
  <c r="I50" i="15"/>
  <c r="I43" i="15" s="1"/>
  <c r="K50" i="15"/>
  <c r="M50" i="15"/>
  <c r="O50" i="15"/>
  <c r="Q50" i="15"/>
  <c r="V50" i="15"/>
  <c r="G52" i="15"/>
  <c r="M52" i="15" s="1"/>
  <c r="I52" i="15"/>
  <c r="K52" i="15"/>
  <c r="O52" i="15"/>
  <c r="Q52" i="15"/>
  <c r="V52" i="15"/>
  <c r="G54" i="15"/>
  <c r="M54" i="15" s="1"/>
  <c r="I54" i="15"/>
  <c r="K54" i="15"/>
  <c r="O54" i="15"/>
  <c r="Q54" i="15"/>
  <c r="V54" i="15"/>
  <c r="G56" i="15"/>
  <c r="M56" i="15" s="1"/>
  <c r="I56" i="15"/>
  <c r="K56" i="15"/>
  <c r="O56" i="15"/>
  <c r="Q56" i="15"/>
  <c r="V56" i="15"/>
  <c r="G58" i="15"/>
  <c r="I58" i="15"/>
  <c r="K58" i="15"/>
  <c r="M58" i="15"/>
  <c r="O58" i="15"/>
  <c r="Q58" i="15"/>
  <c r="V58" i="15"/>
  <c r="G60" i="15"/>
  <c r="M60" i="15" s="1"/>
  <c r="I60" i="15"/>
  <c r="K60" i="15"/>
  <c r="O60" i="15"/>
  <c r="Q60" i="15"/>
  <c r="V60" i="15"/>
  <c r="G62" i="15"/>
  <c r="M62" i="15" s="1"/>
  <c r="I62" i="15"/>
  <c r="K62" i="15"/>
  <c r="O62" i="15"/>
  <c r="Q62" i="15"/>
  <c r="V62" i="15"/>
  <c r="G65" i="15"/>
  <c r="G64" i="15" s="1"/>
  <c r="I65" i="15"/>
  <c r="I64" i="15" s="1"/>
  <c r="K65" i="15"/>
  <c r="M65" i="15"/>
  <c r="O65" i="15"/>
  <c r="Q65" i="15"/>
  <c r="V65" i="15"/>
  <c r="G67" i="15"/>
  <c r="M67" i="15" s="1"/>
  <c r="I67" i="15"/>
  <c r="K67" i="15"/>
  <c r="O67" i="15"/>
  <c r="Q67" i="15"/>
  <c r="V67" i="15"/>
  <c r="G69" i="15"/>
  <c r="M69" i="15" s="1"/>
  <c r="I69" i="15"/>
  <c r="K69" i="15"/>
  <c r="O69" i="15"/>
  <c r="O64" i="15" s="1"/>
  <c r="Q69" i="15"/>
  <c r="V69" i="15"/>
  <c r="G72" i="15"/>
  <c r="I72" i="15"/>
  <c r="K72" i="15"/>
  <c r="M72" i="15"/>
  <c r="O72" i="15"/>
  <c r="Q72" i="15"/>
  <c r="V72" i="15"/>
  <c r="G74" i="15"/>
  <c r="M74" i="15" s="1"/>
  <c r="I74" i="15"/>
  <c r="K74" i="15"/>
  <c r="O74" i="15"/>
  <c r="Q74" i="15"/>
  <c r="V74" i="15"/>
  <c r="G76" i="15"/>
  <c r="M76" i="15" s="1"/>
  <c r="I76" i="15"/>
  <c r="K76" i="15"/>
  <c r="O76" i="15"/>
  <c r="Q76" i="15"/>
  <c r="V76" i="15"/>
  <c r="G78" i="15"/>
  <c r="M78" i="15" s="1"/>
  <c r="I78" i="15"/>
  <c r="K78" i="15"/>
  <c r="O78" i="15"/>
  <c r="Q78" i="15"/>
  <c r="V78" i="15"/>
  <c r="G80" i="15"/>
  <c r="I80" i="15"/>
  <c r="K80" i="15"/>
  <c r="M80" i="15"/>
  <c r="O80" i="15"/>
  <c r="Q80" i="15"/>
  <c r="V80" i="15"/>
  <c r="G82" i="15"/>
  <c r="M82" i="15" s="1"/>
  <c r="I82" i="15"/>
  <c r="K82" i="15"/>
  <c r="O82" i="15"/>
  <c r="Q82" i="15"/>
  <c r="V82" i="15"/>
  <c r="G84" i="15"/>
  <c r="M84" i="15" s="1"/>
  <c r="I84" i="15"/>
  <c r="K84" i="15"/>
  <c r="O84" i="15"/>
  <c r="Q84" i="15"/>
  <c r="V84" i="15"/>
  <c r="G86" i="15"/>
  <c r="M86" i="15" s="1"/>
  <c r="I86" i="15"/>
  <c r="K86" i="15"/>
  <c r="O86" i="15"/>
  <c r="Q86" i="15"/>
  <c r="V86" i="15"/>
  <c r="G88" i="15"/>
  <c r="I88" i="15"/>
  <c r="K88" i="15"/>
  <c r="M88" i="15"/>
  <c r="O88" i="15"/>
  <c r="Q88" i="15"/>
  <c r="V88" i="15"/>
  <c r="G90" i="15"/>
  <c r="M90" i="15" s="1"/>
  <c r="I90" i="15"/>
  <c r="K90" i="15"/>
  <c r="O90" i="15"/>
  <c r="Q90" i="15"/>
  <c r="V90" i="15"/>
  <c r="G92" i="15"/>
  <c r="M92" i="15" s="1"/>
  <c r="I92" i="15"/>
  <c r="K92" i="15"/>
  <c r="O92" i="15"/>
  <c r="Q92" i="15"/>
  <c r="V92" i="15"/>
  <c r="G96" i="15"/>
  <c r="M96" i="15" s="1"/>
  <c r="I96" i="15"/>
  <c r="K96" i="15"/>
  <c r="O96" i="15"/>
  <c r="Q96" i="15"/>
  <c r="V96" i="15"/>
  <c r="G98" i="15"/>
  <c r="I98" i="15"/>
  <c r="K98" i="15"/>
  <c r="M98" i="15"/>
  <c r="O98" i="15"/>
  <c r="Q98" i="15"/>
  <c r="V98" i="15"/>
  <c r="G100" i="15"/>
  <c r="M100" i="15" s="1"/>
  <c r="I100" i="15"/>
  <c r="K100" i="15"/>
  <c r="O100" i="15"/>
  <c r="Q100" i="15"/>
  <c r="V100" i="15"/>
  <c r="G102" i="15"/>
  <c r="M102" i="15" s="1"/>
  <c r="I102" i="15"/>
  <c r="K102" i="15"/>
  <c r="O102" i="15"/>
  <c r="Q102" i="15"/>
  <c r="V102" i="15"/>
  <c r="G104" i="15"/>
  <c r="M104" i="15" s="1"/>
  <c r="I104" i="15"/>
  <c r="K104" i="15"/>
  <c r="O104" i="15"/>
  <c r="Q104" i="15"/>
  <c r="V104" i="15"/>
  <c r="G106" i="15"/>
  <c r="M106" i="15" s="1"/>
  <c r="I106" i="15"/>
  <c r="K106" i="15"/>
  <c r="O106" i="15"/>
  <c r="Q106" i="15"/>
  <c r="V106" i="15"/>
  <c r="G108" i="15"/>
  <c r="M108" i="15" s="1"/>
  <c r="I108" i="15"/>
  <c r="K108" i="15"/>
  <c r="O108" i="15"/>
  <c r="Q108" i="15"/>
  <c r="V108" i="15"/>
  <c r="G110" i="15"/>
  <c r="I110" i="15"/>
  <c r="K110" i="15"/>
  <c r="M110" i="15"/>
  <c r="O110" i="15"/>
  <c r="Q110" i="15"/>
  <c r="V110" i="15"/>
  <c r="G112" i="15"/>
  <c r="M112" i="15" s="1"/>
  <c r="I112" i="15"/>
  <c r="K112" i="15"/>
  <c r="O112" i="15"/>
  <c r="Q112" i="15"/>
  <c r="V112" i="15"/>
  <c r="G114" i="15"/>
  <c r="M114" i="15" s="1"/>
  <c r="I114" i="15"/>
  <c r="K114" i="15"/>
  <c r="O114" i="15"/>
  <c r="Q114" i="15"/>
  <c r="V114" i="15"/>
  <c r="G116" i="15"/>
  <c r="M116" i="15" s="1"/>
  <c r="I116" i="15"/>
  <c r="K116" i="15"/>
  <c r="O116" i="15"/>
  <c r="Q116" i="15"/>
  <c r="V116" i="15"/>
  <c r="G118" i="15"/>
  <c r="M118" i="15" s="1"/>
  <c r="I118" i="15"/>
  <c r="K118" i="15"/>
  <c r="O118" i="15"/>
  <c r="Q118" i="15"/>
  <c r="V118" i="15"/>
  <c r="G120" i="15"/>
  <c r="M120" i="15" s="1"/>
  <c r="I120" i="15"/>
  <c r="K120" i="15"/>
  <c r="O120" i="15"/>
  <c r="Q120" i="15"/>
  <c r="V120" i="15"/>
  <c r="G123" i="15"/>
  <c r="M123" i="15" s="1"/>
  <c r="I123" i="15"/>
  <c r="K123" i="15"/>
  <c r="O123" i="15"/>
  <c r="Q123" i="15"/>
  <c r="V123" i="15"/>
  <c r="G126" i="15"/>
  <c r="M126" i="15" s="1"/>
  <c r="I126" i="15"/>
  <c r="K126" i="15"/>
  <c r="O126" i="15"/>
  <c r="Q126" i="15"/>
  <c r="V126" i="15"/>
  <c r="G129" i="15"/>
  <c r="I129" i="15"/>
  <c r="K129" i="15"/>
  <c r="O129" i="15"/>
  <c r="Q129" i="15"/>
  <c r="V129" i="15"/>
  <c r="G133" i="15"/>
  <c r="M133" i="15" s="1"/>
  <c r="I133" i="15"/>
  <c r="K133" i="15"/>
  <c r="O133" i="15"/>
  <c r="Q133" i="15"/>
  <c r="V133" i="15"/>
  <c r="G136" i="15"/>
  <c r="M136" i="15" s="1"/>
  <c r="I136" i="15"/>
  <c r="K136" i="15"/>
  <c r="O136" i="15"/>
  <c r="Q136" i="15"/>
  <c r="V136" i="15"/>
  <c r="G139" i="15"/>
  <c r="G138" i="15" s="1"/>
  <c r="I86" i="1" s="1"/>
  <c r="I139" i="15"/>
  <c r="I138" i="15" s="1"/>
  <c r="K139" i="15"/>
  <c r="K138" i="15" s="1"/>
  <c r="O139" i="15"/>
  <c r="O138" i="15" s="1"/>
  <c r="Q139" i="15"/>
  <c r="Q138" i="15" s="1"/>
  <c r="V139" i="15"/>
  <c r="V138" i="15" s="1"/>
  <c r="G142" i="15"/>
  <c r="G141" i="15" s="1"/>
  <c r="I88" i="1" s="1"/>
  <c r="I142" i="15"/>
  <c r="I141" i="15" s="1"/>
  <c r="K142" i="15"/>
  <c r="K141" i="15" s="1"/>
  <c r="M142" i="15"/>
  <c r="M141" i="15" s="1"/>
  <c r="O142" i="15"/>
  <c r="O141" i="15" s="1"/>
  <c r="Q142" i="15"/>
  <c r="Q141" i="15" s="1"/>
  <c r="V142" i="15"/>
  <c r="V141" i="15" s="1"/>
  <c r="G145" i="15"/>
  <c r="I145" i="15"/>
  <c r="K145" i="15"/>
  <c r="O145" i="15"/>
  <c r="Q145" i="15"/>
  <c r="V145" i="15"/>
  <c r="G147" i="15"/>
  <c r="M147" i="15" s="1"/>
  <c r="I147" i="15"/>
  <c r="K147" i="15"/>
  <c r="O147" i="15"/>
  <c r="Q147" i="15"/>
  <c r="V147" i="15"/>
  <c r="G149" i="15"/>
  <c r="M149" i="15" s="1"/>
  <c r="I149" i="15"/>
  <c r="K149" i="15"/>
  <c r="K144" i="15" s="1"/>
  <c r="O149" i="15"/>
  <c r="Q149" i="15"/>
  <c r="V149" i="15"/>
  <c r="V144" i="15" s="1"/>
  <c r="G151" i="15"/>
  <c r="I151" i="15"/>
  <c r="K151" i="15"/>
  <c r="M151" i="15"/>
  <c r="O151" i="15"/>
  <c r="Q151" i="15"/>
  <c r="V151" i="15"/>
  <c r="AE154" i="15"/>
  <c r="BA211" i="14"/>
  <c r="BA208" i="14"/>
  <c r="BA207" i="14"/>
  <c r="BA160" i="14"/>
  <c r="BA152" i="14"/>
  <c r="BA14" i="14"/>
  <c r="G9" i="14"/>
  <c r="M9" i="14" s="1"/>
  <c r="I9" i="14"/>
  <c r="K9" i="14"/>
  <c r="O9" i="14"/>
  <c r="O8" i="14" s="1"/>
  <c r="Q9" i="14"/>
  <c r="Q8" i="14" s="1"/>
  <c r="V9" i="14"/>
  <c r="G13" i="14"/>
  <c r="M13" i="14" s="1"/>
  <c r="I13" i="14"/>
  <c r="K13" i="14"/>
  <c r="O13" i="14"/>
  <c r="Q13" i="14"/>
  <c r="V13" i="14"/>
  <c r="G17" i="14"/>
  <c r="M17" i="14" s="1"/>
  <c r="M16" i="14" s="1"/>
  <c r="I17" i="14"/>
  <c r="I16" i="14" s="1"/>
  <c r="K17" i="14"/>
  <c r="K16" i="14" s="1"/>
  <c r="O17" i="14"/>
  <c r="O16" i="14" s="1"/>
  <c r="Q17" i="14"/>
  <c r="Q16" i="14" s="1"/>
  <c r="V17" i="14"/>
  <c r="V16" i="14" s="1"/>
  <c r="G20" i="14"/>
  <c r="I20" i="14"/>
  <c r="K20" i="14"/>
  <c r="M20" i="14"/>
  <c r="O20" i="14"/>
  <c r="Q20" i="14"/>
  <c r="V20" i="14"/>
  <c r="G22" i="14"/>
  <c r="I22" i="14"/>
  <c r="K22" i="14"/>
  <c r="O22" i="14"/>
  <c r="Q22" i="14"/>
  <c r="V22" i="14"/>
  <c r="G24" i="14"/>
  <c r="M24" i="14" s="1"/>
  <c r="I24" i="14"/>
  <c r="K24" i="14"/>
  <c r="O24" i="14"/>
  <c r="Q24" i="14"/>
  <c r="V24" i="14"/>
  <c r="G26" i="14"/>
  <c r="M26" i="14" s="1"/>
  <c r="I26" i="14"/>
  <c r="K26" i="14"/>
  <c r="O26" i="14"/>
  <c r="Q26" i="14"/>
  <c r="V26" i="14"/>
  <c r="G30" i="14"/>
  <c r="I30" i="14"/>
  <c r="K30" i="14"/>
  <c r="M30" i="14"/>
  <c r="O30" i="14"/>
  <c r="Q30" i="14"/>
  <c r="V30" i="14"/>
  <c r="G34" i="14"/>
  <c r="M34" i="14" s="1"/>
  <c r="I34" i="14"/>
  <c r="K34" i="14"/>
  <c r="O34" i="14"/>
  <c r="Q34" i="14"/>
  <c r="V34" i="14"/>
  <c r="G38" i="14"/>
  <c r="M38" i="14" s="1"/>
  <c r="I38" i="14"/>
  <c r="K38" i="14"/>
  <c r="O38" i="14"/>
  <c r="Q38" i="14"/>
  <c r="V38" i="14"/>
  <c r="G42" i="14"/>
  <c r="M42" i="14" s="1"/>
  <c r="I42" i="14"/>
  <c r="K42" i="14"/>
  <c r="O42" i="14"/>
  <c r="Q42" i="14"/>
  <c r="V42" i="14"/>
  <c r="G44" i="14"/>
  <c r="I44" i="14"/>
  <c r="K44" i="14"/>
  <c r="M44" i="14"/>
  <c r="O44" i="14"/>
  <c r="Q44" i="14"/>
  <c r="V44" i="14"/>
  <c r="G46" i="14"/>
  <c r="M46" i="14" s="1"/>
  <c r="I46" i="14"/>
  <c r="K46" i="14"/>
  <c r="O46" i="14"/>
  <c r="Q46" i="14"/>
  <c r="V46" i="14"/>
  <c r="G48" i="14"/>
  <c r="M48" i="14" s="1"/>
  <c r="I48" i="14"/>
  <c r="K48" i="14"/>
  <c r="O48" i="14"/>
  <c r="Q48" i="14"/>
  <c r="V48" i="14"/>
  <c r="G50" i="14"/>
  <c r="M50" i="14" s="1"/>
  <c r="I50" i="14"/>
  <c r="K50" i="14"/>
  <c r="O50" i="14"/>
  <c r="Q50" i="14"/>
  <c r="V50" i="14"/>
  <c r="G52" i="14"/>
  <c r="I52" i="14"/>
  <c r="K52" i="14"/>
  <c r="M52" i="14"/>
  <c r="O52" i="14"/>
  <c r="Q52" i="14"/>
  <c r="V52" i="14"/>
  <c r="G54" i="14"/>
  <c r="M54" i="14" s="1"/>
  <c r="I54" i="14"/>
  <c r="K54" i="14"/>
  <c r="O54" i="14"/>
  <c r="Q54" i="14"/>
  <c r="V54" i="14"/>
  <c r="G56" i="14"/>
  <c r="M56" i="14" s="1"/>
  <c r="I56" i="14"/>
  <c r="K56" i="14"/>
  <c r="O56" i="14"/>
  <c r="Q56" i="14"/>
  <c r="V56" i="14"/>
  <c r="G58" i="14"/>
  <c r="M58" i="14" s="1"/>
  <c r="I58" i="14"/>
  <c r="K58" i="14"/>
  <c r="O58" i="14"/>
  <c r="Q58" i="14"/>
  <c r="V58" i="14"/>
  <c r="G60" i="14"/>
  <c r="I60" i="14"/>
  <c r="K60" i="14"/>
  <c r="M60" i="14"/>
  <c r="O60" i="14"/>
  <c r="Q60" i="14"/>
  <c r="V60" i="14"/>
  <c r="G62" i="14"/>
  <c r="M62" i="14" s="1"/>
  <c r="I62" i="14"/>
  <c r="K62" i="14"/>
  <c r="O62" i="14"/>
  <c r="Q62" i="14"/>
  <c r="V62" i="14"/>
  <c r="G64" i="14"/>
  <c r="M64" i="14" s="1"/>
  <c r="I64" i="14"/>
  <c r="K64" i="14"/>
  <c r="O64" i="14"/>
  <c r="Q64" i="14"/>
  <c r="V64" i="14"/>
  <c r="G67" i="14"/>
  <c r="I67" i="14"/>
  <c r="K67" i="14"/>
  <c r="M67" i="14"/>
  <c r="O67" i="14"/>
  <c r="Q67" i="14"/>
  <c r="V67" i="14"/>
  <c r="G70" i="14"/>
  <c r="M70" i="14" s="1"/>
  <c r="I70" i="14"/>
  <c r="K70" i="14"/>
  <c r="O70" i="14"/>
  <c r="Q70" i="14"/>
  <c r="V70" i="14"/>
  <c r="G72" i="14"/>
  <c r="I72" i="14"/>
  <c r="K72" i="14"/>
  <c r="O72" i="14"/>
  <c r="Q72" i="14"/>
  <c r="V72" i="14"/>
  <c r="G75" i="14"/>
  <c r="M75" i="14" s="1"/>
  <c r="I75" i="14"/>
  <c r="K75" i="14"/>
  <c r="O75" i="14"/>
  <c r="Q75" i="14"/>
  <c r="V75" i="14"/>
  <c r="G79" i="14"/>
  <c r="I79" i="14"/>
  <c r="K79" i="14"/>
  <c r="M79" i="14"/>
  <c r="O79" i="14"/>
  <c r="Q79" i="14"/>
  <c r="V79" i="14"/>
  <c r="G81" i="14"/>
  <c r="M81" i="14" s="1"/>
  <c r="I81" i="14"/>
  <c r="K81" i="14"/>
  <c r="O81" i="14"/>
  <c r="Q81" i="14"/>
  <c r="V81" i="14"/>
  <c r="G83" i="14"/>
  <c r="M83" i="14" s="1"/>
  <c r="I83" i="14"/>
  <c r="K83" i="14"/>
  <c r="O83" i="14"/>
  <c r="Q83" i="14"/>
  <c r="V83" i="14"/>
  <c r="G85" i="14"/>
  <c r="M85" i="14" s="1"/>
  <c r="I85" i="14"/>
  <c r="K85" i="14"/>
  <c r="O85" i="14"/>
  <c r="Q85" i="14"/>
  <c r="V85" i="14"/>
  <c r="G88" i="14"/>
  <c r="I88" i="14"/>
  <c r="K88" i="14"/>
  <c r="M88" i="14"/>
  <c r="O88" i="14"/>
  <c r="Q88" i="14"/>
  <c r="V88" i="14"/>
  <c r="G91" i="14"/>
  <c r="M91" i="14" s="1"/>
  <c r="I91" i="14"/>
  <c r="K91" i="14"/>
  <c r="O91" i="14"/>
  <c r="Q91" i="14"/>
  <c r="V91" i="14"/>
  <c r="G94" i="14"/>
  <c r="M94" i="14" s="1"/>
  <c r="I94" i="14"/>
  <c r="K94" i="14"/>
  <c r="O94" i="14"/>
  <c r="Q94" i="14"/>
  <c r="V94" i="14"/>
  <c r="G97" i="14"/>
  <c r="M97" i="14" s="1"/>
  <c r="I97" i="14"/>
  <c r="K97" i="14"/>
  <c r="O97" i="14"/>
  <c r="Q97" i="14"/>
  <c r="V97" i="14"/>
  <c r="G100" i="14"/>
  <c r="I100" i="14"/>
  <c r="K100" i="14"/>
  <c r="M100" i="14"/>
  <c r="O100" i="14"/>
  <c r="Q100" i="14"/>
  <c r="V100" i="14"/>
  <c r="G102" i="14"/>
  <c r="M102" i="14" s="1"/>
  <c r="I102" i="14"/>
  <c r="K102" i="14"/>
  <c r="O102" i="14"/>
  <c r="Q102" i="14"/>
  <c r="V102" i="14"/>
  <c r="G104" i="14"/>
  <c r="M104" i="14" s="1"/>
  <c r="I104" i="14"/>
  <c r="K104" i="14"/>
  <c r="O104" i="14"/>
  <c r="Q104" i="14"/>
  <c r="V104" i="14"/>
  <c r="G106" i="14"/>
  <c r="M106" i="14" s="1"/>
  <c r="I106" i="14"/>
  <c r="K106" i="14"/>
  <c r="O106" i="14"/>
  <c r="Q106" i="14"/>
  <c r="V106" i="14"/>
  <c r="G108" i="14"/>
  <c r="M108" i="14" s="1"/>
  <c r="I108" i="14"/>
  <c r="K108" i="14"/>
  <c r="O108" i="14"/>
  <c r="Q108" i="14"/>
  <c r="V108" i="14"/>
  <c r="G111" i="14"/>
  <c r="M111" i="14" s="1"/>
  <c r="I111" i="14"/>
  <c r="K111" i="14"/>
  <c r="O111" i="14"/>
  <c r="Q111" i="14"/>
  <c r="V111" i="14"/>
  <c r="G116" i="14"/>
  <c r="M116" i="14" s="1"/>
  <c r="I116" i="14"/>
  <c r="K116" i="14"/>
  <c r="O116" i="14"/>
  <c r="Q116" i="14"/>
  <c r="V116" i="14"/>
  <c r="G118" i="14"/>
  <c r="I118" i="14"/>
  <c r="K118" i="14"/>
  <c r="M118" i="14"/>
  <c r="O118" i="14"/>
  <c r="Q118" i="14"/>
  <c r="V118" i="14"/>
  <c r="G120" i="14"/>
  <c r="M120" i="14" s="1"/>
  <c r="I120" i="14"/>
  <c r="K120" i="14"/>
  <c r="O120" i="14"/>
  <c r="Q120" i="14"/>
  <c r="V120" i="14"/>
  <c r="G125" i="14"/>
  <c r="M125" i="14" s="1"/>
  <c r="I125" i="14"/>
  <c r="K125" i="14"/>
  <c r="O125" i="14"/>
  <c r="Q125" i="14"/>
  <c r="V125" i="14"/>
  <c r="G130" i="14"/>
  <c r="M130" i="14" s="1"/>
  <c r="I130" i="14"/>
  <c r="K130" i="14"/>
  <c r="O130" i="14"/>
  <c r="Q130" i="14"/>
  <c r="V130" i="14"/>
  <c r="G135" i="14"/>
  <c r="I135" i="14"/>
  <c r="K135" i="14"/>
  <c r="M135" i="14"/>
  <c r="O135" i="14"/>
  <c r="Q135" i="14"/>
  <c r="V135" i="14"/>
  <c r="G139" i="14"/>
  <c r="M139" i="14" s="1"/>
  <c r="I139" i="14"/>
  <c r="K139" i="14"/>
  <c r="O139" i="14"/>
  <c r="Q139" i="14"/>
  <c r="V139" i="14"/>
  <c r="G144" i="14"/>
  <c r="M144" i="14" s="1"/>
  <c r="I144" i="14"/>
  <c r="K144" i="14"/>
  <c r="O144" i="14"/>
  <c r="Q144" i="14"/>
  <c r="V144" i="14"/>
  <c r="G146" i="14"/>
  <c r="M146" i="14" s="1"/>
  <c r="I146" i="14"/>
  <c r="K146" i="14"/>
  <c r="O146" i="14"/>
  <c r="Q146" i="14"/>
  <c r="V146" i="14"/>
  <c r="G151" i="14"/>
  <c r="I151" i="14"/>
  <c r="K151" i="14"/>
  <c r="M151" i="14"/>
  <c r="O151" i="14"/>
  <c r="Q151" i="14"/>
  <c r="V151" i="14"/>
  <c r="G159" i="14"/>
  <c r="M159" i="14" s="1"/>
  <c r="I159" i="14"/>
  <c r="K159" i="14"/>
  <c r="O159" i="14"/>
  <c r="Q159" i="14"/>
  <c r="V159" i="14"/>
  <c r="G168" i="14"/>
  <c r="M168" i="14" s="1"/>
  <c r="I168" i="14"/>
  <c r="K168" i="14"/>
  <c r="O168" i="14"/>
  <c r="Q168" i="14"/>
  <c r="V168" i="14"/>
  <c r="G173" i="14"/>
  <c r="M173" i="14" s="1"/>
  <c r="I173" i="14"/>
  <c r="K173" i="14"/>
  <c r="O173" i="14"/>
  <c r="Q173" i="14"/>
  <c r="V173" i="14"/>
  <c r="G175" i="14"/>
  <c r="I175" i="14"/>
  <c r="K175" i="14"/>
  <c r="M175" i="14"/>
  <c r="O175" i="14"/>
  <c r="Q175" i="14"/>
  <c r="V175" i="14"/>
  <c r="G180" i="14"/>
  <c r="M180" i="14" s="1"/>
  <c r="I180" i="14"/>
  <c r="K180" i="14"/>
  <c r="O180" i="14"/>
  <c r="Q180" i="14"/>
  <c r="V180" i="14"/>
  <c r="G185" i="14"/>
  <c r="M185" i="14" s="1"/>
  <c r="I185" i="14"/>
  <c r="K185" i="14"/>
  <c r="O185" i="14"/>
  <c r="Q185" i="14"/>
  <c r="V185" i="14"/>
  <c r="G188" i="14"/>
  <c r="I188" i="14"/>
  <c r="K188" i="14"/>
  <c r="M188" i="14"/>
  <c r="O188" i="14"/>
  <c r="Q188" i="14"/>
  <c r="V188" i="14"/>
  <c r="G193" i="14"/>
  <c r="M193" i="14" s="1"/>
  <c r="I193" i="14"/>
  <c r="K193" i="14"/>
  <c r="O193" i="14"/>
  <c r="Q193" i="14"/>
  <c r="V193" i="14"/>
  <c r="G195" i="14"/>
  <c r="I195" i="14"/>
  <c r="K195" i="14"/>
  <c r="M195" i="14"/>
  <c r="O195" i="14"/>
  <c r="Q195" i="14"/>
  <c r="V195" i="14"/>
  <c r="G197" i="14"/>
  <c r="M197" i="14" s="1"/>
  <c r="I197" i="14"/>
  <c r="K197" i="14"/>
  <c r="O197" i="14"/>
  <c r="Q197" i="14"/>
  <c r="V197" i="14"/>
  <c r="G199" i="14"/>
  <c r="M199" i="14" s="1"/>
  <c r="I199" i="14"/>
  <c r="K199" i="14"/>
  <c r="O199" i="14"/>
  <c r="Q199" i="14"/>
  <c r="V199" i="14"/>
  <c r="G206" i="14"/>
  <c r="I206" i="14"/>
  <c r="K206" i="14"/>
  <c r="M206" i="14"/>
  <c r="O206" i="14"/>
  <c r="Q206" i="14"/>
  <c r="V206" i="14"/>
  <c r="G214" i="14"/>
  <c r="M214" i="14" s="1"/>
  <c r="I214" i="14"/>
  <c r="K214" i="14"/>
  <c r="O214" i="14"/>
  <c r="Q214" i="14"/>
  <c r="V214" i="14"/>
  <c r="G216" i="14"/>
  <c r="M216" i="14" s="1"/>
  <c r="I216" i="14"/>
  <c r="K216" i="14"/>
  <c r="O216" i="14"/>
  <c r="Q216" i="14"/>
  <c r="V216" i="14"/>
  <c r="AE219" i="14"/>
  <c r="BA833" i="13"/>
  <c r="BA715" i="13"/>
  <c r="BA687" i="13"/>
  <c r="BA632" i="13"/>
  <c r="BA616" i="13"/>
  <c r="BA601" i="13"/>
  <c r="BA585" i="13"/>
  <c r="BA583" i="13"/>
  <c r="BA582" i="13"/>
  <c r="BA581" i="13"/>
  <c r="BA580" i="13"/>
  <c r="BA526" i="13"/>
  <c r="BA506" i="13"/>
  <c r="BA481" i="13"/>
  <c r="BA474" i="13"/>
  <c r="BA467" i="13"/>
  <c r="BA463" i="13"/>
  <c r="BA459" i="13"/>
  <c r="BA414" i="13"/>
  <c r="BA413" i="13"/>
  <c r="BA410" i="13"/>
  <c r="BA409" i="13"/>
  <c r="BA406" i="13"/>
  <c r="BA405" i="13"/>
  <c r="BA402" i="13"/>
  <c r="BA378" i="13"/>
  <c r="BA373" i="13"/>
  <c r="BA347" i="13"/>
  <c r="BA343" i="13"/>
  <c r="BA330" i="13"/>
  <c r="BA323" i="13"/>
  <c r="BA316" i="13"/>
  <c r="BA249" i="13"/>
  <c r="BA232" i="13"/>
  <c r="BA214" i="13"/>
  <c r="BA192" i="13"/>
  <c r="BA182" i="13"/>
  <c r="BA170" i="13"/>
  <c r="BA161" i="13"/>
  <c r="BA141" i="13"/>
  <c r="BA128" i="13"/>
  <c r="BA48" i="13"/>
  <c r="BA43" i="13"/>
  <c r="BA37" i="13"/>
  <c r="BA11" i="13"/>
  <c r="G9" i="13"/>
  <c r="M9" i="13" s="1"/>
  <c r="I9" i="13"/>
  <c r="K9" i="13"/>
  <c r="O9" i="13"/>
  <c r="Q9" i="13"/>
  <c r="V9" i="13"/>
  <c r="G17" i="13"/>
  <c r="M17" i="13" s="1"/>
  <c r="I17" i="13"/>
  <c r="K17" i="13"/>
  <c r="O17" i="13"/>
  <c r="Q17" i="13"/>
  <c r="V17" i="13"/>
  <c r="G21" i="13"/>
  <c r="M21" i="13" s="1"/>
  <c r="I21" i="13"/>
  <c r="K21" i="13"/>
  <c r="O21" i="13"/>
  <c r="Q21" i="13"/>
  <c r="V21" i="13"/>
  <c r="G28" i="13"/>
  <c r="M28" i="13" s="1"/>
  <c r="I28" i="13"/>
  <c r="K28" i="13"/>
  <c r="O28" i="13"/>
  <c r="Q28" i="13"/>
  <c r="V28" i="13"/>
  <c r="G30" i="13"/>
  <c r="M30" i="13" s="1"/>
  <c r="I30" i="13"/>
  <c r="K30" i="13"/>
  <c r="O30" i="13"/>
  <c r="Q30" i="13"/>
  <c r="V30" i="13"/>
  <c r="G36" i="13"/>
  <c r="I36" i="13"/>
  <c r="K36" i="13"/>
  <c r="M36" i="13"/>
  <c r="O36" i="13"/>
  <c r="Q36" i="13"/>
  <c r="V36" i="13"/>
  <c r="G42" i="13"/>
  <c r="M42" i="13" s="1"/>
  <c r="I42" i="13"/>
  <c r="K42" i="13"/>
  <c r="O42" i="13"/>
  <c r="Q42" i="13"/>
  <c r="V42" i="13"/>
  <c r="G47" i="13"/>
  <c r="M47" i="13" s="1"/>
  <c r="I47" i="13"/>
  <c r="K47" i="13"/>
  <c r="O47" i="13"/>
  <c r="Q47" i="13"/>
  <c r="V47" i="13"/>
  <c r="G57" i="13"/>
  <c r="M57" i="13" s="1"/>
  <c r="I57" i="13"/>
  <c r="K57" i="13"/>
  <c r="O57" i="13"/>
  <c r="Q57" i="13"/>
  <c r="V57" i="13"/>
  <c r="G59" i="13"/>
  <c r="M59" i="13" s="1"/>
  <c r="I59" i="13"/>
  <c r="K59" i="13"/>
  <c r="O59" i="13"/>
  <c r="Q59" i="13"/>
  <c r="V59" i="13"/>
  <c r="G61" i="13"/>
  <c r="M61" i="13" s="1"/>
  <c r="I61" i="13"/>
  <c r="K61" i="13"/>
  <c r="O61" i="13"/>
  <c r="Q61" i="13"/>
  <c r="V61" i="13"/>
  <c r="G65" i="13"/>
  <c r="M65" i="13" s="1"/>
  <c r="I65" i="13"/>
  <c r="K65" i="13"/>
  <c r="O65" i="13"/>
  <c r="Q65" i="13"/>
  <c r="V65" i="13"/>
  <c r="G73" i="13"/>
  <c r="M73" i="13" s="1"/>
  <c r="I73" i="13"/>
  <c r="K73" i="13"/>
  <c r="O73" i="13"/>
  <c r="Q73" i="13"/>
  <c r="V73" i="13"/>
  <c r="G76" i="13"/>
  <c r="M76" i="13" s="1"/>
  <c r="I76" i="13"/>
  <c r="K76" i="13"/>
  <c r="O76" i="13"/>
  <c r="Q76" i="13"/>
  <c r="V76" i="13"/>
  <c r="G80" i="13"/>
  <c r="M80" i="13" s="1"/>
  <c r="I80" i="13"/>
  <c r="K80" i="13"/>
  <c r="O80" i="13"/>
  <c r="Q80" i="13"/>
  <c r="V80" i="13"/>
  <c r="G84" i="13"/>
  <c r="M84" i="13" s="1"/>
  <c r="I84" i="13"/>
  <c r="K84" i="13"/>
  <c r="O84" i="13"/>
  <c r="Q84" i="13"/>
  <c r="V84" i="13"/>
  <c r="G92" i="13"/>
  <c r="I92" i="13"/>
  <c r="K92" i="13"/>
  <c r="M92" i="13"/>
  <c r="O92" i="13"/>
  <c r="Q92" i="13"/>
  <c r="V92" i="13"/>
  <c r="G99" i="13"/>
  <c r="M99" i="13" s="1"/>
  <c r="I99" i="13"/>
  <c r="K99" i="13"/>
  <c r="O99" i="13"/>
  <c r="Q99" i="13"/>
  <c r="V99" i="13"/>
  <c r="G101" i="13"/>
  <c r="M101" i="13" s="1"/>
  <c r="I101" i="13"/>
  <c r="K101" i="13"/>
  <c r="O101" i="13"/>
  <c r="Q101" i="13"/>
  <c r="V101" i="13"/>
  <c r="G104" i="13"/>
  <c r="M104" i="13" s="1"/>
  <c r="I104" i="13"/>
  <c r="K104" i="13"/>
  <c r="O104" i="13"/>
  <c r="Q104" i="13"/>
  <c r="V104" i="13"/>
  <c r="G106" i="13"/>
  <c r="M106" i="13" s="1"/>
  <c r="I106" i="13"/>
  <c r="K106" i="13"/>
  <c r="O106" i="13"/>
  <c r="Q106" i="13"/>
  <c r="V106" i="13"/>
  <c r="G109" i="13"/>
  <c r="M109" i="13" s="1"/>
  <c r="M108" i="13" s="1"/>
  <c r="I109" i="13"/>
  <c r="I108" i="13" s="1"/>
  <c r="K109" i="13"/>
  <c r="K108" i="13" s="1"/>
  <c r="O109" i="13"/>
  <c r="O108" i="13" s="1"/>
  <c r="Q109" i="13"/>
  <c r="Q108" i="13" s="1"/>
  <c r="V109" i="13"/>
  <c r="V108" i="13" s="1"/>
  <c r="G113" i="13"/>
  <c r="M113" i="13" s="1"/>
  <c r="I113" i="13"/>
  <c r="K113" i="13"/>
  <c r="O113" i="13"/>
  <c r="Q113" i="13"/>
  <c r="V113" i="13"/>
  <c r="G121" i="13"/>
  <c r="M121" i="13" s="1"/>
  <c r="I121" i="13"/>
  <c r="K121" i="13"/>
  <c r="O121" i="13"/>
  <c r="Q121" i="13"/>
  <c r="V121" i="13"/>
  <c r="G124" i="13"/>
  <c r="M124" i="13" s="1"/>
  <c r="I124" i="13"/>
  <c r="K124" i="13"/>
  <c r="O124" i="13"/>
  <c r="Q124" i="13"/>
  <c r="V124" i="13"/>
  <c r="G127" i="13"/>
  <c r="M127" i="13" s="1"/>
  <c r="I127" i="13"/>
  <c r="K127" i="13"/>
  <c r="O127" i="13"/>
  <c r="Q127" i="13"/>
  <c r="V127" i="13"/>
  <c r="G136" i="13"/>
  <c r="M136" i="13" s="1"/>
  <c r="I136" i="13"/>
  <c r="K136" i="13"/>
  <c r="O136" i="13"/>
  <c r="Q136" i="13"/>
  <c r="V136" i="13"/>
  <c r="G140" i="13"/>
  <c r="I140" i="13"/>
  <c r="K140" i="13"/>
  <c r="M140" i="13"/>
  <c r="O140" i="13"/>
  <c r="Q140" i="13"/>
  <c r="V140" i="13"/>
  <c r="G152" i="13"/>
  <c r="M152" i="13" s="1"/>
  <c r="I152" i="13"/>
  <c r="K152" i="13"/>
  <c r="O152" i="13"/>
  <c r="Q152" i="13"/>
  <c r="V152" i="13"/>
  <c r="G155" i="13"/>
  <c r="M155" i="13" s="1"/>
  <c r="I155" i="13"/>
  <c r="K155" i="13"/>
  <c r="O155" i="13"/>
  <c r="Q155" i="13"/>
  <c r="V155" i="13"/>
  <c r="G160" i="13"/>
  <c r="M160" i="13" s="1"/>
  <c r="I160" i="13"/>
  <c r="K160" i="13"/>
  <c r="O160" i="13"/>
  <c r="Q160" i="13"/>
  <c r="V160" i="13"/>
  <c r="G169" i="13"/>
  <c r="M169" i="13" s="1"/>
  <c r="I169" i="13"/>
  <c r="K169" i="13"/>
  <c r="O169" i="13"/>
  <c r="Q169" i="13"/>
  <c r="V169" i="13"/>
  <c r="G173" i="13"/>
  <c r="M173" i="13" s="1"/>
  <c r="I173" i="13"/>
  <c r="K173" i="13"/>
  <c r="O173" i="13"/>
  <c r="Q173" i="13"/>
  <c r="V173" i="13"/>
  <c r="G179" i="13"/>
  <c r="M179" i="13" s="1"/>
  <c r="I179" i="13"/>
  <c r="K179" i="13"/>
  <c r="O179" i="13"/>
  <c r="Q179" i="13"/>
  <c r="V179" i="13"/>
  <c r="G181" i="13"/>
  <c r="M181" i="13" s="1"/>
  <c r="I181" i="13"/>
  <c r="K181" i="13"/>
  <c r="O181" i="13"/>
  <c r="Q181" i="13"/>
  <c r="V181" i="13"/>
  <c r="G191" i="13"/>
  <c r="M191" i="13" s="1"/>
  <c r="I191" i="13"/>
  <c r="K191" i="13"/>
  <c r="O191" i="13"/>
  <c r="Q191" i="13"/>
  <c r="V191" i="13"/>
  <c r="G203" i="13"/>
  <c r="M203" i="13" s="1"/>
  <c r="I203" i="13"/>
  <c r="K203" i="13"/>
  <c r="O203" i="13"/>
  <c r="Q203" i="13"/>
  <c r="V203" i="13"/>
  <c r="G208" i="13"/>
  <c r="M208" i="13" s="1"/>
  <c r="I208" i="13"/>
  <c r="K208" i="13"/>
  <c r="O208" i="13"/>
  <c r="Q208" i="13"/>
  <c r="V208" i="13"/>
  <c r="G212" i="13"/>
  <c r="M212" i="13" s="1"/>
  <c r="I212" i="13"/>
  <c r="K212" i="13"/>
  <c r="O212" i="13"/>
  <c r="Q212" i="13"/>
  <c r="V212" i="13"/>
  <c r="G220" i="13"/>
  <c r="M220" i="13" s="1"/>
  <c r="I220" i="13"/>
  <c r="K220" i="13"/>
  <c r="O220" i="13"/>
  <c r="Q220" i="13"/>
  <c r="V220" i="13"/>
  <c r="G225" i="13"/>
  <c r="M225" i="13" s="1"/>
  <c r="I225" i="13"/>
  <c r="K225" i="13"/>
  <c r="O225" i="13"/>
  <c r="Q225" i="13"/>
  <c r="V225" i="13"/>
  <c r="G231" i="13"/>
  <c r="I231" i="13"/>
  <c r="K231" i="13"/>
  <c r="O231" i="13"/>
  <c r="Q231" i="13"/>
  <c r="V231" i="13"/>
  <c r="G236" i="13"/>
  <c r="M236" i="13" s="1"/>
  <c r="I236" i="13"/>
  <c r="K236" i="13"/>
  <c r="O236" i="13"/>
  <c r="Q236" i="13"/>
  <c r="V236" i="13"/>
  <c r="G239" i="13"/>
  <c r="M239" i="13" s="1"/>
  <c r="I239" i="13"/>
  <c r="K239" i="13"/>
  <c r="O239" i="13"/>
  <c r="Q239" i="13"/>
  <c r="V239" i="13"/>
  <c r="G242" i="13"/>
  <c r="M242" i="13" s="1"/>
  <c r="I242" i="13"/>
  <c r="K242" i="13"/>
  <c r="O242" i="13"/>
  <c r="Q242" i="13"/>
  <c r="V242" i="13"/>
  <c r="G245" i="13"/>
  <c r="M245" i="13" s="1"/>
  <c r="I245" i="13"/>
  <c r="K245" i="13"/>
  <c r="O245" i="13"/>
  <c r="Q245" i="13"/>
  <c r="V245" i="13"/>
  <c r="G248" i="13"/>
  <c r="M248" i="13" s="1"/>
  <c r="I248" i="13"/>
  <c r="K248" i="13"/>
  <c r="O248" i="13"/>
  <c r="Q248" i="13"/>
  <c r="V248" i="13"/>
  <c r="G252" i="13"/>
  <c r="M252" i="13" s="1"/>
  <c r="I252" i="13"/>
  <c r="K252" i="13"/>
  <c r="O252" i="13"/>
  <c r="Q252" i="13"/>
  <c r="V252" i="13"/>
  <c r="G256" i="13"/>
  <c r="M256" i="13" s="1"/>
  <c r="I256" i="13"/>
  <c r="K256" i="13"/>
  <c r="O256" i="13"/>
  <c r="Q256" i="13"/>
  <c r="V256" i="13"/>
  <c r="G260" i="13"/>
  <c r="M260" i="13" s="1"/>
  <c r="I260" i="13"/>
  <c r="K260" i="13"/>
  <c r="O260" i="13"/>
  <c r="Q260" i="13"/>
  <c r="V260" i="13"/>
  <c r="G266" i="13"/>
  <c r="M266" i="13" s="1"/>
  <c r="I266" i="13"/>
  <c r="K266" i="13"/>
  <c r="O266" i="13"/>
  <c r="Q266" i="13"/>
  <c r="V266" i="13"/>
  <c r="G269" i="13"/>
  <c r="I269" i="13"/>
  <c r="K269" i="13"/>
  <c r="M269" i="13"/>
  <c r="O269" i="13"/>
  <c r="Q269" i="13"/>
  <c r="V269" i="13"/>
  <c r="G271" i="13"/>
  <c r="M271" i="13" s="1"/>
  <c r="I271" i="13"/>
  <c r="K271" i="13"/>
  <c r="O271" i="13"/>
  <c r="Q271" i="13"/>
  <c r="V271" i="13"/>
  <c r="G273" i="13"/>
  <c r="M273" i="13" s="1"/>
  <c r="I273" i="13"/>
  <c r="K273" i="13"/>
  <c r="O273" i="13"/>
  <c r="Q273" i="13"/>
  <c r="V273" i="13"/>
  <c r="G277" i="13"/>
  <c r="M277" i="13" s="1"/>
  <c r="I277" i="13"/>
  <c r="K277" i="13"/>
  <c r="O277" i="13"/>
  <c r="Q277" i="13"/>
  <c r="V277" i="13"/>
  <c r="G280" i="13"/>
  <c r="M280" i="13" s="1"/>
  <c r="I280" i="13"/>
  <c r="K280" i="13"/>
  <c r="O280" i="13"/>
  <c r="Q280" i="13"/>
  <c r="V280" i="13"/>
  <c r="G282" i="13"/>
  <c r="M282" i="13" s="1"/>
  <c r="I282" i="13"/>
  <c r="K282" i="13"/>
  <c r="O282" i="13"/>
  <c r="Q282" i="13"/>
  <c r="V282" i="13"/>
  <c r="G284" i="13"/>
  <c r="M284" i="13" s="1"/>
  <c r="I284" i="13"/>
  <c r="K284" i="13"/>
  <c r="O284" i="13"/>
  <c r="Q284" i="13"/>
  <c r="V284" i="13"/>
  <c r="G286" i="13"/>
  <c r="M286" i="13" s="1"/>
  <c r="I286" i="13"/>
  <c r="K286" i="13"/>
  <c r="O286" i="13"/>
  <c r="Q286" i="13"/>
  <c r="V286" i="13"/>
  <c r="G295" i="13"/>
  <c r="M295" i="13" s="1"/>
  <c r="I295" i="13"/>
  <c r="K295" i="13"/>
  <c r="O295" i="13"/>
  <c r="Q295" i="13"/>
  <c r="V295" i="13"/>
  <c r="G298" i="13"/>
  <c r="M298" i="13" s="1"/>
  <c r="I298" i="13"/>
  <c r="K298" i="13"/>
  <c r="O298" i="13"/>
  <c r="Q298" i="13"/>
  <c r="V298" i="13"/>
  <c r="G303" i="13"/>
  <c r="M303" i="13" s="1"/>
  <c r="I303" i="13"/>
  <c r="K303" i="13"/>
  <c r="O303" i="13"/>
  <c r="Q303" i="13"/>
  <c r="V303" i="13"/>
  <c r="G313" i="13"/>
  <c r="M313" i="13" s="1"/>
  <c r="I313" i="13"/>
  <c r="K313" i="13"/>
  <c r="O313" i="13"/>
  <c r="Q313" i="13"/>
  <c r="V313" i="13"/>
  <c r="G315" i="13"/>
  <c r="M315" i="13" s="1"/>
  <c r="I315" i="13"/>
  <c r="K315" i="13"/>
  <c r="O315" i="13"/>
  <c r="Q315" i="13"/>
  <c r="V315" i="13"/>
  <c r="G322" i="13"/>
  <c r="M322" i="13" s="1"/>
  <c r="I322" i="13"/>
  <c r="K322" i="13"/>
  <c r="O322" i="13"/>
  <c r="Q322" i="13"/>
  <c r="V322" i="13"/>
  <c r="G329" i="13"/>
  <c r="I329" i="13"/>
  <c r="K329" i="13"/>
  <c r="M329" i="13"/>
  <c r="O329" i="13"/>
  <c r="Q329" i="13"/>
  <c r="V329" i="13"/>
  <c r="G333" i="13"/>
  <c r="M333" i="13" s="1"/>
  <c r="I333" i="13"/>
  <c r="K333" i="13"/>
  <c r="O333" i="13"/>
  <c r="Q333" i="13"/>
  <c r="V333" i="13"/>
  <c r="G342" i="13"/>
  <c r="M342" i="13" s="1"/>
  <c r="I342" i="13"/>
  <c r="K342" i="13"/>
  <c r="O342" i="13"/>
  <c r="Q342" i="13"/>
  <c r="V342" i="13"/>
  <c r="G346" i="13"/>
  <c r="M346" i="13" s="1"/>
  <c r="I346" i="13"/>
  <c r="K346" i="13"/>
  <c r="O346" i="13"/>
  <c r="Q346" i="13"/>
  <c r="V346" i="13"/>
  <c r="G350" i="13"/>
  <c r="M350" i="13" s="1"/>
  <c r="I350" i="13"/>
  <c r="K350" i="13"/>
  <c r="O350" i="13"/>
  <c r="Q350" i="13"/>
  <c r="V350" i="13"/>
  <c r="G354" i="13"/>
  <c r="M354" i="13" s="1"/>
  <c r="I354" i="13"/>
  <c r="K354" i="13"/>
  <c r="O354" i="13"/>
  <c r="Q354" i="13"/>
  <c r="V354" i="13"/>
  <c r="G364" i="13"/>
  <c r="M364" i="13" s="1"/>
  <c r="I364" i="13"/>
  <c r="K364" i="13"/>
  <c r="O364" i="13"/>
  <c r="Q364" i="13"/>
  <c r="V364" i="13"/>
  <c r="G368" i="13"/>
  <c r="M368" i="13" s="1"/>
  <c r="I368" i="13"/>
  <c r="K368" i="13"/>
  <c r="O368" i="13"/>
  <c r="Q368" i="13"/>
  <c r="V368" i="13"/>
  <c r="G372" i="13"/>
  <c r="M372" i="13" s="1"/>
  <c r="I372" i="13"/>
  <c r="K372" i="13"/>
  <c r="K353" i="13" s="1"/>
  <c r="O372" i="13"/>
  <c r="Q372" i="13"/>
  <c r="V372" i="13"/>
  <c r="G377" i="13"/>
  <c r="M377" i="13" s="1"/>
  <c r="M376" i="13" s="1"/>
  <c r="I377" i="13"/>
  <c r="I376" i="13" s="1"/>
  <c r="K377" i="13"/>
  <c r="K376" i="13" s="1"/>
  <c r="O377" i="13"/>
  <c r="O376" i="13" s="1"/>
  <c r="Q377" i="13"/>
  <c r="Q376" i="13" s="1"/>
  <c r="V377" i="13"/>
  <c r="V376" i="13" s="1"/>
  <c r="G382" i="13"/>
  <c r="G381" i="13" s="1"/>
  <c r="I90" i="1" s="1"/>
  <c r="I382" i="13"/>
  <c r="I381" i="13" s="1"/>
  <c r="K382" i="13"/>
  <c r="K381" i="13" s="1"/>
  <c r="O382" i="13"/>
  <c r="O381" i="13" s="1"/>
  <c r="Q382" i="13"/>
  <c r="Q381" i="13" s="1"/>
  <c r="V382" i="13"/>
  <c r="V381" i="13" s="1"/>
  <c r="G386" i="13"/>
  <c r="M386" i="13" s="1"/>
  <c r="M385" i="13" s="1"/>
  <c r="I386" i="13"/>
  <c r="I385" i="13" s="1"/>
  <c r="K386" i="13"/>
  <c r="K385" i="13" s="1"/>
  <c r="O386" i="13"/>
  <c r="O385" i="13" s="1"/>
  <c r="Q386" i="13"/>
  <c r="Q385" i="13" s="1"/>
  <c r="V386" i="13"/>
  <c r="V385" i="13" s="1"/>
  <c r="G389" i="13"/>
  <c r="I389" i="13"/>
  <c r="K389" i="13"/>
  <c r="O389" i="13"/>
  <c r="Q389" i="13"/>
  <c r="V389" i="13"/>
  <c r="G392" i="13"/>
  <c r="M392" i="13" s="1"/>
  <c r="I392" i="13"/>
  <c r="K392" i="13"/>
  <c r="O392" i="13"/>
  <c r="Q392" i="13"/>
  <c r="V392" i="13"/>
  <c r="G395" i="13"/>
  <c r="M395" i="13" s="1"/>
  <c r="I395" i="13"/>
  <c r="K395" i="13"/>
  <c r="O395" i="13"/>
  <c r="Q395" i="13"/>
  <c r="V395" i="13"/>
  <c r="G397" i="13"/>
  <c r="M397" i="13" s="1"/>
  <c r="I397" i="13"/>
  <c r="K397" i="13"/>
  <c r="O397" i="13"/>
  <c r="Q397" i="13"/>
  <c r="V397" i="13"/>
  <c r="G401" i="13"/>
  <c r="M401" i="13" s="1"/>
  <c r="I401" i="13"/>
  <c r="K401" i="13"/>
  <c r="O401" i="13"/>
  <c r="Q401" i="13"/>
  <c r="V401" i="13"/>
  <c r="G404" i="13"/>
  <c r="M404" i="13" s="1"/>
  <c r="I404" i="13"/>
  <c r="K404" i="13"/>
  <c r="O404" i="13"/>
  <c r="Q404" i="13"/>
  <c r="V404" i="13"/>
  <c r="G408" i="13"/>
  <c r="M408" i="13" s="1"/>
  <c r="I408" i="13"/>
  <c r="K408" i="13"/>
  <c r="O408" i="13"/>
  <c r="Q408" i="13"/>
  <c r="V408" i="13"/>
  <c r="G412" i="13"/>
  <c r="I412" i="13"/>
  <c r="K412" i="13"/>
  <c r="M412" i="13"/>
  <c r="O412" i="13"/>
  <c r="Q412" i="13"/>
  <c r="V412" i="13"/>
  <c r="G416" i="13"/>
  <c r="M416" i="13" s="1"/>
  <c r="I416" i="13"/>
  <c r="K416" i="13"/>
  <c r="O416" i="13"/>
  <c r="Q416" i="13"/>
  <c r="V416" i="13"/>
  <c r="G418" i="13"/>
  <c r="M418" i="13" s="1"/>
  <c r="I418" i="13"/>
  <c r="K418" i="13"/>
  <c r="O418" i="13"/>
  <c r="Q418" i="13"/>
  <c r="V418" i="13"/>
  <c r="G424" i="13"/>
  <c r="M424" i="13" s="1"/>
  <c r="I424" i="13"/>
  <c r="K424" i="13"/>
  <c r="O424" i="13"/>
  <c r="Q424" i="13"/>
  <c r="V424" i="13"/>
  <c r="G428" i="13"/>
  <c r="I428" i="13"/>
  <c r="K428" i="13"/>
  <c r="O428" i="13"/>
  <c r="Q428" i="13"/>
  <c r="V428" i="13"/>
  <c r="G430" i="13"/>
  <c r="I430" i="13"/>
  <c r="K430" i="13"/>
  <c r="M430" i="13"/>
  <c r="O430" i="13"/>
  <c r="Q430" i="13"/>
  <c r="V430" i="13"/>
  <c r="G434" i="13"/>
  <c r="M434" i="13" s="1"/>
  <c r="I434" i="13"/>
  <c r="K434" i="13"/>
  <c r="O434" i="13"/>
  <c r="Q434" i="13"/>
  <c r="V434" i="13"/>
  <c r="G437" i="13"/>
  <c r="M437" i="13" s="1"/>
  <c r="I437" i="13"/>
  <c r="K437" i="13"/>
  <c r="O437" i="13"/>
  <c r="Q437" i="13"/>
  <c r="V437" i="13"/>
  <c r="G439" i="13"/>
  <c r="M439" i="13" s="1"/>
  <c r="I439" i="13"/>
  <c r="K439" i="13"/>
  <c r="O439" i="13"/>
  <c r="Q439" i="13"/>
  <c r="V439" i="13"/>
  <c r="G443" i="13"/>
  <c r="M443" i="13" s="1"/>
  <c r="I443" i="13"/>
  <c r="K443" i="13"/>
  <c r="O443" i="13"/>
  <c r="Q443" i="13"/>
  <c r="V443" i="13"/>
  <c r="G446" i="13"/>
  <c r="M446" i="13" s="1"/>
  <c r="I446" i="13"/>
  <c r="K446" i="13"/>
  <c r="O446" i="13"/>
  <c r="Q446" i="13"/>
  <c r="V446" i="13"/>
  <c r="G450" i="13"/>
  <c r="M450" i="13" s="1"/>
  <c r="I450" i="13"/>
  <c r="K450" i="13"/>
  <c r="O450" i="13"/>
  <c r="Q450" i="13"/>
  <c r="V450" i="13"/>
  <c r="G457" i="13"/>
  <c r="M457" i="13" s="1"/>
  <c r="I457" i="13"/>
  <c r="K457" i="13"/>
  <c r="O457" i="13"/>
  <c r="Q457" i="13"/>
  <c r="V457" i="13"/>
  <c r="G461" i="13"/>
  <c r="I461" i="13"/>
  <c r="K461" i="13"/>
  <c r="M461" i="13"/>
  <c r="O461" i="13"/>
  <c r="Q461" i="13"/>
  <c r="V461" i="13"/>
  <c r="G465" i="13"/>
  <c r="M465" i="13" s="1"/>
  <c r="I465" i="13"/>
  <c r="K465" i="13"/>
  <c r="O465" i="13"/>
  <c r="Q465" i="13"/>
  <c r="V465" i="13"/>
  <c r="G473" i="13"/>
  <c r="M473" i="13" s="1"/>
  <c r="I473" i="13"/>
  <c r="K473" i="13"/>
  <c r="O473" i="13"/>
  <c r="Q473" i="13"/>
  <c r="V473" i="13"/>
  <c r="G480" i="13"/>
  <c r="M480" i="13" s="1"/>
  <c r="I480" i="13"/>
  <c r="K480" i="13"/>
  <c r="O480" i="13"/>
  <c r="Q480" i="13"/>
  <c r="V480" i="13"/>
  <c r="G484" i="13"/>
  <c r="M484" i="13" s="1"/>
  <c r="I484" i="13"/>
  <c r="K484" i="13"/>
  <c r="O484" i="13"/>
  <c r="Q484" i="13"/>
  <c r="V484" i="13"/>
  <c r="G488" i="13"/>
  <c r="M488" i="13" s="1"/>
  <c r="I488" i="13"/>
  <c r="K488" i="13"/>
  <c r="O488" i="13"/>
  <c r="Q488" i="13"/>
  <c r="V488" i="13"/>
  <c r="G496" i="13"/>
  <c r="M496" i="13" s="1"/>
  <c r="I496" i="13"/>
  <c r="K496" i="13"/>
  <c r="O496" i="13"/>
  <c r="Q496" i="13"/>
  <c r="V496" i="13"/>
  <c r="G499" i="13"/>
  <c r="M499" i="13" s="1"/>
  <c r="I499" i="13"/>
  <c r="K499" i="13"/>
  <c r="O499" i="13"/>
  <c r="Q499" i="13"/>
  <c r="V499" i="13"/>
  <c r="G501" i="13"/>
  <c r="I501" i="13"/>
  <c r="K501" i="13"/>
  <c r="M501" i="13"/>
  <c r="O501" i="13"/>
  <c r="Q501" i="13"/>
  <c r="V501" i="13"/>
  <c r="G505" i="13"/>
  <c r="M505" i="13" s="1"/>
  <c r="I505" i="13"/>
  <c r="K505" i="13"/>
  <c r="O505" i="13"/>
  <c r="Q505" i="13"/>
  <c r="V505" i="13"/>
  <c r="G509" i="13"/>
  <c r="M509" i="13" s="1"/>
  <c r="I509" i="13"/>
  <c r="K509" i="13"/>
  <c r="O509" i="13"/>
  <c r="Q509" i="13"/>
  <c r="V509" i="13"/>
  <c r="G512" i="13"/>
  <c r="M512" i="13" s="1"/>
  <c r="I512" i="13"/>
  <c r="K512" i="13"/>
  <c r="O512" i="13"/>
  <c r="Q512" i="13"/>
  <c r="V512" i="13"/>
  <c r="G516" i="13"/>
  <c r="M516" i="13" s="1"/>
  <c r="I516" i="13"/>
  <c r="K516" i="13"/>
  <c r="O516" i="13"/>
  <c r="Q516" i="13"/>
  <c r="V516" i="13"/>
  <c r="G519" i="13"/>
  <c r="I519" i="13"/>
  <c r="K519" i="13"/>
  <c r="M519" i="13"/>
  <c r="O519" i="13"/>
  <c r="Q519" i="13"/>
  <c r="V519" i="13"/>
  <c r="G523" i="13"/>
  <c r="M523" i="13" s="1"/>
  <c r="I523" i="13"/>
  <c r="K523" i="13"/>
  <c r="O523" i="13"/>
  <c r="Q523" i="13"/>
  <c r="V523" i="13"/>
  <c r="G525" i="13"/>
  <c r="M525" i="13" s="1"/>
  <c r="I525" i="13"/>
  <c r="K525" i="13"/>
  <c r="O525" i="13"/>
  <c r="Q525" i="13"/>
  <c r="V525" i="13"/>
  <c r="G529" i="13"/>
  <c r="M529" i="13" s="1"/>
  <c r="I529" i="13"/>
  <c r="K529" i="13"/>
  <c r="O529" i="13"/>
  <c r="Q529" i="13"/>
  <c r="V529" i="13"/>
  <c r="G531" i="13"/>
  <c r="M531" i="13" s="1"/>
  <c r="I531" i="13"/>
  <c r="K531" i="13"/>
  <c r="O531" i="13"/>
  <c r="Q531" i="13"/>
  <c r="V531" i="13"/>
  <c r="G539" i="13"/>
  <c r="M539" i="13" s="1"/>
  <c r="I539" i="13"/>
  <c r="K539" i="13"/>
  <c r="O539" i="13"/>
  <c r="Q539" i="13"/>
  <c r="V539" i="13"/>
  <c r="G541" i="13"/>
  <c r="M541" i="13" s="1"/>
  <c r="I541" i="13"/>
  <c r="K541" i="13"/>
  <c r="O541" i="13"/>
  <c r="Q541" i="13"/>
  <c r="V541" i="13"/>
  <c r="G543" i="13"/>
  <c r="M543" i="13" s="1"/>
  <c r="I543" i="13"/>
  <c r="K543" i="13"/>
  <c r="O543" i="13"/>
  <c r="Q543" i="13"/>
  <c r="V543" i="13"/>
  <c r="G545" i="13"/>
  <c r="I545" i="13"/>
  <c r="K545" i="13"/>
  <c r="M545" i="13"/>
  <c r="O545" i="13"/>
  <c r="Q545" i="13"/>
  <c r="V545" i="13"/>
  <c r="G547" i="13"/>
  <c r="M547" i="13" s="1"/>
  <c r="I547" i="13"/>
  <c r="K547" i="13"/>
  <c r="O547" i="13"/>
  <c r="Q547" i="13"/>
  <c r="V547" i="13"/>
  <c r="G549" i="13"/>
  <c r="M549" i="13" s="1"/>
  <c r="I549" i="13"/>
  <c r="K549" i="13"/>
  <c r="O549" i="13"/>
  <c r="Q549" i="13"/>
  <c r="V549" i="13"/>
  <c r="G551" i="13"/>
  <c r="M551" i="13" s="1"/>
  <c r="I551" i="13"/>
  <c r="K551" i="13"/>
  <c r="O551" i="13"/>
  <c r="Q551" i="13"/>
  <c r="V551" i="13"/>
  <c r="G553" i="13"/>
  <c r="M553" i="13" s="1"/>
  <c r="I553" i="13"/>
  <c r="K553" i="13"/>
  <c r="O553" i="13"/>
  <c r="Q553" i="13"/>
  <c r="V553" i="13"/>
  <c r="G555" i="13"/>
  <c r="M555" i="13" s="1"/>
  <c r="I555" i="13"/>
  <c r="K555" i="13"/>
  <c r="O555" i="13"/>
  <c r="Q555" i="13"/>
  <c r="V555" i="13"/>
  <c r="G557" i="13"/>
  <c r="M557" i="13" s="1"/>
  <c r="I557" i="13"/>
  <c r="K557" i="13"/>
  <c r="O557" i="13"/>
  <c r="Q557" i="13"/>
  <c r="V557" i="13"/>
  <c r="G559" i="13"/>
  <c r="M559" i="13" s="1"/>
  <c r="I559" i="13"/>
  <c r="K559" i="13"/>
  <c r="O559" i="13"/>
  <c r="Q559" i="13"/>
  <c r="V559" i="13"/>
  <c r="G561" i="13"/>
  <c r="I561" i="13"/>
  <c r="K561" i="13"/>
  <c r="M561" i="13"/>
  <c r="O561" i="13"/>
  <c r="Q561" i="13"/>
  <c r="V561" i="13"/>
  <c r="G563" i="13"/>
  <c r="M563" i="13" s="1"/>
  <c r="I563" i="13"/>
  <c r="K563" i="13"/>
  <c r="O563" i="13"/>
  <c r="Q563" i="13"/>
  <c r="V563" i="13"/>
  <c r="G565" i="13"/>
  <c r="M565" i="13" s="1"/>
  <c r="I565" i="13"/>
  <c r="K565" i="13"/>
  <c r="O565" i="13"/>
  <c r="Q565" i="13"/>
  <c r="V565" i="13"/>
  <c r="G567" i="13"/>
  <c r="M567" i="13" s="1"/>
  <c r="I567" i="13"/>
  <c r="K567" i="13"/>
  <c r="O567" i="13"/>
  <c r="Q567" i="13"/>
  <c r="V567" i="13"/>
  <c r="G569" i="13"/>
  <c r="M569" i="13" s="1"/>
  <c r="I569" i="13"/>
  <c r="K569" i="13"/>
  <c r="O569" i="13"/>
  <c r="Q569" i="13"/>
  <c r="V569" i="13"/>
  <c r="G571" i="13"/>
  <c r="M571" i="13" s="1"/>
  <c r="I571" i="13"/>
  <c r="K571" i="13"/>
  <c r="O571" i="13"/>
  <c r="Q571" i="13"/>
  <c r="V571" i="13"/>
  <c r="G573" i="13"/>
  <c r="M573" i="13" s="1"/>
  <c r="I573" i="13"/>
  <c r="K573" i="13"/>
  <c r="O573" i="13"/>
  <c r="Q573" i="13"/>
  <c r="V573" i="13"/>
  <c r="G575" i="13"/>
  <c r="M575" i="13" s="1"/>
  <c r="I575" i="13"/>
  <c r="K575" i="13"/>
  <c r="O575" i="13"/>
  <c r="Q575" i="13"/>
  <c r="V575" i="13"/>
  <c r="G577" i="13"/>
  <c r="I577" i="13"/>
  <c r="K577" i="13"/>
  <c r="M577" i="13"/>
  <c r="O577" i="13"/>
  <c r="Q577" i="13"/>
  <c r="V577" i="13"/>
  <c r="G579" i="13"/>
  <c r="M579" i="13" s="1"/>
  <c r="I579" i="13"/>
  <c r="K579" i="13"/>
  <c r="O579" i="13"/>
  <c r="Q579" i="13"/>
  <c r="V579" i="13"/>
  <c r="G588" i="13"/>
  <c r="M588" i="13" s="1"/>
  <c r="I588" i="13"/>
  <c r="K588" i="13"/>
  <c r="O588" i="13"/>
  <c r="Q588" i="13"/>
  <c r="V588" i="13"/>
  <c r="G596" i="13"/>
  <c r="M596" i="13" s="1"/>
  <c r="I596" i="13"/>
  <c r="K596" i="13"/>
  <c r="O596" i="13"/>
  <c r="Q596" i="13"/>
  <c r="V596" i="13"/>
  <c r="G600" i="13"/>
  <c r="I600" i="13"/>
  <c r="K600" i="13"/>
  <c r="O600" i="13"/>
  <c r="Q600" i="13"/>
  <c r="V600" i="13"/>
  <c r="G604" i="13"/>
  <c r="M604" i="13" s="1"/>
  <c r="I604" i="13"/>
  <c r="K604" i="13"/>
  <c r="O604" i="13"/>
  <c r="Q604" i="13"/>
  <c r="V604" i="13"/>
  <c r="G606" i="13"/>
  <c r="M606" i="13" s="1"/>
  <c r="I606" i="13"/>
  <c r="K606" i="13"/>
  <c r="O606" i="13"/>
  <c r="Q606" i="13"/>
  <c r="V606" i="13"/>
  <c r="G609" i="13"/>
  <c r="I609" i="13"/>
  <c r="K609" i="13"/>
  <c r="O609" i="13"/>
  <c r="Q609" i="13"/>
  <c r="V609" i="13"/>
  <c r="G612" i="13"/>
  <c r="M612" i="13" s="1"/>
  <c r="I612" i="13"/>
  <c r="K612" i="13"/>
  <c r="O612" i="13"/>
  <c r="Q612" i="13"/>
  <c r="V612" i="13"/>
  <c r="G615" i="13"/>
  <c r="M615" i="13" s="1"/>
  <c r="I615" i="13"/>
  <c r="K615" i="13"/>
  <c r="O615" i="13"/>
  <c r="Q615" i="13"/>
  <c r="V615" i="13"/>
  <c r="G620" i="13"/>
  <c r="M620" i="13" s="1"/>
  <c r="I620" i="13"/>
  <c r="K620" i="13"/>
  <c r="O620" i="13"/>
  <c r="Q620" i="13"/>
  <c r="V620" i="13"/>
  <c r="G629" i="13"/>
  <c r="M629" i="13" s="1"/>
  <c r="I629" i="13"/>
  <c r="K629" i="13"/>
  <c r="O629" i="13"/>
  <c r="Q629" i="13"/>
  <c r="V629" i="13"/>
  <c r="G639" i="13"/>
  <c r="I639" i="13"/>
  <c r="K639" i="13"/>
  <c r="M639" i="13"/>
  <c r="O639" i="13"/>
  <c r="Q639" i="13"/>
  <c r="V639" i="13"/>
  <c r="G643" i="13"/>
  <c r="I643" i="13"/>
  <c r="I642" i="13" s="1"/>
  <c r="K643" i="13"/>
  <c r="K642" i="13" s="1"/>
  <c r="O643" i="13"/>
  <c r="O642" i="13" s="1"/>
  <c r="Q643" i="13"/>
  <c r="Q642" i="13" s="1"/>
  <c r="V643" i="13"/>
  <c r="V642" i="13" s="1"/>
  <c r="G649" i="13"/>
  <c r="M649" i="13" s="1"/>
  <c r="I649" i="13"/>
  <c r="K649" i="13"/>
  <c r="O649" i="13"/>
  <c r="Q649" i="13"/>
  <c r="V649" i="13"/>
  <c r="G657" i="13"/>
  <c r="I657" i="13"/>
  <c r="K657" i="13"/>
  <c r="O657" i="13"/>
  <c r="Q657" i="13"/>
  <c r="V657" i="13"/>
  <c r="G665" i="13"/>
  <c r="I665" i="13"/>
  <c r="K665" i="13"/>
  <c r="M665" i="13"/>
  <c r="O665" i="13"/>
  <c r="Q665" i="13"/>
  <c r="V665" i="13"/>
  <c r="G667" i="13"/>
  <c r="M667" i="13" s="1"/>
  <c r="I667" i="13"/>
  <c r="K667" i="13"/>
  <c r="O667" i="13"/>
  <c r="Q667" i="13"/>
  <c r="V667" i="13"/>
  <c r="G677" i="13"/>
  <c r="M677" i="13" s="1"/>
  <c r="I677" i="13"/>
  <c r="K677" i="13"/>
  <c r="O677" i="13"/>
  <c r="Q677" i="13"/>
  <c r="V677" i="13"/>
  <c r="G686" i="13"/>
  <c r="M686" i="13" s="1"/>
  <c r="I686" i="13"/>
  <c r="K686" i="13"/>
  <c r="O686" i="13"/>
  <c r="Q686" i="13"/>
  <c r="V686" i="13"/>
  <c r="G697" i="13"/>
  <c r="M697" i="13" s="1"/>
  <c r="I697" i="13"/>
  <c r="K697" i="13"/>
  <c r="O697" i="13"/>
  <c r="Q697" i="13"/>
  <c r="V697" i="13"/>
  <c r="G700" i="13"/>
  <c r="M700" i="13" s="1"/>
  <c r="I700" i="13"/>
  <c r="K700" i="13"/>
  <c r="O700" i="13"/>
  <c r="Q700" i="13"/>
  <c r="V700" i="13"/>
  <c r="G704" i="13"/>
  <c r="I704" i="13"/>
  <c r="K704" i="13"/>
  <c r="O704" i="13"/>
  <c r="Q704" i="13"/>
  <c r="V704" i="13"/>
  <c r="G707" i="13"/>
  <c r="I707" i="13"/>
  <c r="K707" i="13"/>
  <c r="M707" i="13"/>
  <c r="O707" i="13"/>
  <c r="Q707" i="13"/>
  <c r="V707" i="13"/>
  <c r="G710" i="13"/>
  <c r="M710" i="13" s="1"/>
  <c r="I710" i="13"/>
  <c r="K710" i="13"/>
  <c r="O710" i="13"/>
  <c r="Q710" i="13"/>
  <c r="V710" i="13"/>
  <c r="G714" i="13"/>
  <c r="M714" i="13" s="1"/>
  <c r="I714" i="13"/>
  <c r="K714" i="13"/>
  <c r="O714" i="13"/>
  <c r="Q714" i="13"/>
  <c r="V714" i="13"/>
  <c r="G722" i="13"/>
  <c r="M722" i="13" s="1"/>
  <c r="I722" i="13"/>
  <c r="K722" i="13"/>
  <c r="O722" i="13"/>
  <c r="Q722" i="13"/>
  <c r="V722" i="13"/>
  <c r="G725" i="13"/>
  <c r="I725" i="13"/>
  <c r="K725" i="13"/>
  <c r="O725" i="13"/>
  <c r="Q725" i="13"/>
  <c r="V725" i="13"/>
  <c r="G739" i="13"/>
  <c r="M739" i="13" s="1"/>
  <c r="I739" i="13"/>
  <c r="K739" i="13"/>
  <c r="O739" i="13"/>
  <c r="Q739" i="13"/>
  <c r="V739" i="13"/>
  <c r="G744" i="13"/>
  <c r="M744" i="13" s="1"/>
  <c r="I744" i="13"/>
  <c r="K744" i="13"/>
  <c r="O744" i="13"/>
  <c r="Q744" i="13"/>
  <c r="V744" i="13"/>
  <c r="G758" i="13"/>
  <c r="M758" i="13" s="1"/>
  <c r="I758" i="13"/>
  <c r="K758" i="13"/>
  <c r="O758" i="13"/>
  <c r="Q758" i="13"/>
  <c r="V758" i="13"/>
  <c r="G771" i="13"/>
  <c r="M771" i="13" s="1"/>
  <c r="I771" i="13"/>
  <c r="K771" i="13"/>
  <c r="O771" i="13"/>
  <c r="Q771" i="13"/>
  <c r="V771" i="13"/>
  <c r="G774" i="13"/>
  <c r="M774" i="13" s="1"/>
  <c r="I774" i="13"/>
  <c r="K774" i="13"/>
  <c r="O774" i="13"/>
  <c r="Q774" i="13"/>
  <c r="V774" i="13"/>
  <c r="G778" i="13"/>
  <c r="M778" i="13" s="1"/>
  <c r="I778" i="13"/>
  <c r="K778" i="13"/>
  <c r="O778" i="13"/>
  <c r="Q778" i="13"/>
  <c r="V778" i="13"/>
  <c r="V770" i="13" s="1"/>
  <c r="G783" i="13"/>
  <c r="M783" i="13" s="1"/>
  <c r="I783" i="13"/>
  <c r="K783" i="13"/>
  <c r="O783" i="13"/>
  <c r="Q783" i="13"/>
  <c r="V783" i="13"/>
  <c r="G790" i="13"/>
  <c r="M790" i="13" s="1"/>
  <c r="I790" i="13"/>
  <c r="K790" i="13"/>
  <c r="O790" i="13"/>
  <c r="Q790" i="13"/>
  <c r="V790" i="13"/>
  <c r="G792" i="13"/>
  <c r="M792" i="13" s="1"/>
  <c r="I792" i="13"/>
  <c r="K792" i="13"/>
  <c r="O792" i="13"/>
  <c r="Q792" i="13"/>
  <c r="V792" i="13"/>
  <c r="G794" i="13"/>
  <c r="M794" i="13" s="1"/>
  <c r="I794" i="13"/>
  <c r="K794" i="13"/>
  <c r="O794" i="13"/>
  <c r="Q794" i="13"/>
  <c r="V794" i="13"/>
  <c r="G797" i="13"/>
  <c r="M797" i="13" s="1"/>
  <c r="I797" i="13"/>
  <c r="K797" i="13"/>
  <c r="O797" i="13"/>
  <c r="Q797" i="13"/>
  <c r="V797" i="13"/>
  <c r="G799" i="13"/>
  <c r="M799" i="13" s="1"/>
  <c r="I799" i="13"/>
  <c r="K799" i="13"/>
  <c r="O799" i="13"/>
  <c r="Q799" i="13"/>
  <c r="V799" i="13"/>
  <c r="G810" i="13"/>
  <c r="I810" i="13"/>
  <c r="I809" i="13" s="1"/>
  <c r="K810" i="13"/>
  <c r="M810" i="13"/>
  <c r="O810" i="13"/>
  <c r="Q810" i="13"/>
  <c r="Q809" i="13" s="1"/>
  <c r="V810" i="13"/>
  <c r="G818" i="13"/>
  <c r="I818" i="13"/>
  <c r="K818" i="13"/>
  <c r="O818" i="13"/>
  <c r="O809" i="13" s="1"/>
  <c r="Q818" i="13"/>
  <c r="V818" i="13"/>
  <c r="G821" i="13"/>
  <c r="I821" i="13"/>
  <c r="K821" i="13"/>
  <c r="O821" i="13"/>
  <c r="Q821" i="13"/>
  <c r="V821" i="13"/>
  <c r="G824" i="13"/>
  <c r="M824" i="13" s="1"/>
  <c r="I824" i="13"/>
  <c r="K824" i="13"/>
  <c r="O824" i="13"/>
  <c r="Q824" i="13"/>
  <c r="V824" i="13"/>
  <c r="G826" i="13"/>
  <c r="M826" i="13" s="1"/>
  <c r="I826" i="13"/>
  <c r="K826" i="13"/>
  <c r="O826" i="13"/>
  <c r="Q826" i="13"/>
  <c r="V826" i="13"/>
  <c r="G828" i="13"/>
  <c r="M828" i="13" s="1"/>
  <c r="I828" i="13"/>
  <c r="K828" i="13"/>
  <c r="O828" i="13"/>
  <c r="Q828" i="13"/>
  <c r="V828" i="13"/>
  <c r="G830" i="13"/>
  <c r="M830" i="13" s="1"/>
  <c r="I830" i="13"/>
  <c r="K830" i="13"/>
  <c r="O830" i="13"/>
  <c r="Q830" i="13"/>
  <c r="V830" i="13"/>
  <c r="G832" i="13"/>
  <c r="I832" i="13"/>
  <c r="K832" i="13"/>
  <c r="M832" i="13"/>
  <c r="O832" i="13"/>
  <c r="Q832" i="13"/>
  <c r="V832" i="13"/>
  <c r="G835" i="13"/>
  <c r="M835" i="13" s="1"/>
  <c r="I835" i="13"/>
  <c r="K835" i="13"/>
  <c r="O835" i="13"/>
  <c r="Q835" i="13"/>
  <c r="V835" i="13"/>
  <c r="AE838" i="13"/>
  <c r="F40" i="1" s="1"/>
  <c r="BA32" i="12"/>
  <c r="BA29" i="12"/>
  <c r="BA26" i="12"/>
  <c r="BA23" i="12"/>
  <c r="BA20" i="12"/>
  <c r="BA17" i="12"/>
  <c r="G8" i="12"/>
  <c r="G9" i="12"/>
  <c r="M9" i="12" s="1"/>
  <c r="I9" i="12"/>
  <c r="K9" i="12"/>
  <c r="O9" i="12"/>
  <c r="Q9" i="12"/>
  <c r="Q8" i="12" s="1"/>
  <c r="V9" i="12"/>
  <c r="G12" i="12"/>
  <c r="M12" i="12" s="1"/>
  <c r="I12" i="12"/>
  <c r="K12" i="12"/>
  <c r="O12" i="12"/>
  <c r="Q12" i="12"/>
  <c r="V12" i="12"/>
  <c r="G16" i="12"/>
  <c r="M16" i="12" s="1"/>
  <c r="I16" i="12"/>
  <c r="K16" i="12"/>
  <c r="O16" i="12"/>
  <c r="Q16" i="12"/>
  <c r="V16" i="12"/>
  <c r="G19" i="12"/>
  <c r="M19" i="12" s="1"/>
  <c r="I19" i="12"/>
  <c r="K19" i="12"/>
  <c r="O19" i="12"/>
  <c r="Q19" i="12"/>
  <c r="V19" i="12"/>
  <c r="G22" i="12"/>
  <c r="I22" i="12"/>
  <c r="K22" i="12"/>
  <c r="M22" i="12"/>
  <c r="O22" i="12"/>
  <c r="Q22" i="12"/>
  <c r="V22" i="12"/>
  <c r="G25" i="12"/>
  <c r="M25" i="12" s="1"/>
  <c r="I25" i="12"/>
  <c r="K25" i="12"/>
  <c r="O25" i="12"/>
  <c r="Q25" i="12"/>
  <c r="V25" i="12"/>
  <c r="G28" i="12"/>
  <c r="M28" i="12" s="1"/>
  <c r="I28" i="12"/>
  <c r="K28" i="12"/>
  <c r="O28" i="12"/>
  <c r="Q28" i="12"/>
  <c r="V28" i="12"/>
  <c r="G31" i="12"/>
  <c r="M31" i="12" s="1"/>
  <c r="I31" i="12"/>
  <c r="K31" i="12"/>
  <c r="O31" i="12"/>
  <c r="Q31" i="12"/>
  <c r="V31" i="12"/>
  <c r="AE35" i="12"/>
  <c r="V15" i="12" l="1"/>
  <c r="O15" i="12"/>
  <c r="I15" i="12"/>
  <c r="O8" i="12"/>
  <c r="M821" i="13"/>
  <c r="G820" i="13"/>
  <c r="I114" i="1" s="1"/>
  <c r="G809" i="13"/>
  <c r="I113" i="1" s="1"/>
  <c r="I18" i="1" s="1"/>
  <c r="M818" i="13"/>
  <c r="G642" i="13"/>
  <c r="I106" i="1" s="1"/>
  <c r="M643" i="13"/>
  <c r="M642" i="13" s="1"/>
  <c r="O276" i="13"/>
  <c r="Q187" i="14"/>
  <c r="M187" i="14"/>
  <c r="I187" i="14"/>
  <c r="V110" i="14"/>
  <c r="O110" i="14"/>
  <c r="I110" i="14"/>
  <c r="K8" i="12"/>
  <c r="M8" i="12"/>
  <c r="I608" i="13"/>
  <c r="I599" i="13"/>
  <c r="O599" i="13"/>
  <c r="I388" i="13"/>
  <c r="I230" i="13"/>
  <c r="O159" i="13"/>
  <c r="K112" i="13"/>
  <c r="Q8" i="13"/>
  <c r="AF219" i="14"/>
  <c r="F53" i="1"/>
  <c r="F52" i="1"/>
  <c r="Q15" i="12"/>
  <c r="K15" i="12"/>
  <c r="V8" i="12"/>
  <c r="I8" i="12"/>
  <c r="V809" i="13"/>
  <c r="K809" i="13"/>
  <c r="Q782" i="13"/>
  <c r="O770" i="13"/>
  <c r="Q599" i="13"/>
  <c r="O353" i="13"/>
  <c r="Q230" i="13"/>
  <c r="V112" i="13"/>
  <c r="O8" i="13"/>
  <c r="F43" i="1"/>
  <c r="F42" i="1"/>
  <c r="O187" i="14"/>
  <c r="V187" i="14"/>
  <c r="K187" i="14"/>
  <c r="K110" i="14"/>
  <c r="Q110" i="14"/>
  <c r="I66" i="14"/>
  <c r="O66" i="14"/>
  <c r="I19" i="14"/>
  <c r="O19" i="14"/>
  <c r="G19" i="14"/>
  <c r="I91" i="1" s="1"/>
  <c r="K8" i="14"/>
  <c r="M8" i="14"/>
  <c r="G8" i="14"/>
  <c r="F45" i="1"/>
  <c r="F44" i="1"/>
  <c r="Q144" i="15"/>
  <c r="G144" i="15"/>
  <c r="I122" i="15"/>
  <c r="O122" i="15"/>
  <c r="K71" i="15"/>
  <c r="Q71" i="15"/>
  <c r="I71" i="15"/>
  <c r="Q43" i="15"/>
  <c r="O8" i="17"/>
  <c r="F51" i="1"/>
  <c r="F50" i="1"/>
  <c r="Q186" i="18"/>
  <c r="G72" i="18"/>
  <c r="I100" i="1" s="1"/>
  <c r="M73" i="18"/>
  <c r="V27" i="18"/>
  <c r="G27" i="18"/>
  <c r="I98" i="1" s="1"/>
  <c r="M28" i="18"/>
  <c r="M16" i="18"/>
  <c r="AF192" i="18"/>
  <c r="Q13" i="18"/>
  <c r="K13" i="18"/>
  <c r="Q66" i="14"/>
  <c r="G66" i="14"/>
  <c r="I92" i="1" s="1"/>
  <c r="V66" i="14"/>
  <c r="K66" i="14"/>
  <c r="Q19" i="14"/>
  <c r="M22" i="14"/>
  <c r="V19" i="14"/>
  <c r="K19" i="14"/>
  <c r="V8" i="14"/>
  <c r="I8" i="14"/>
  <c r="O144" i="15"/>
  <c r="I144" i="15"/>
  <c r="Q122" i="15"/>
  <c r="G122" i="15"/>
  <c r="V122" i="15"/>
  <c r="O71" i="15"/>
  <c r="K64" i="15"/>
  <c r="Q64" i="15"/>
  <c r="K43" i="15"/>
  <c r="V18" i="15"/>
  <c r="F49" i="1"/>
  <c r="F48" i="1"/>
  <c r="V8" i="17"/>
  <c r="I8" i="17"/>
  <c r="K72" i="18"/>
  <c r="O72" i="18"/>
  <c r="I55" i="18"/>
  <c r="O55" i="18"/>
  <c r="K27" i="18"/>
  <c r="O27" i="18"/>
  <c r="G13" i="18"/>
  <c r="V8" i="18"/>
  <c r="I8" i="18"/>
  <c r="K122" i="15"/>
  <c r="V71" i="15"/>
  <c r="V64" i="15"/>
  <c r="V43" i="15"/>
  <c r="O43" i="15"/>
  <c r="O18" i="15"/>
  <c r="K18" i="15"/>
  <c r="Q18" i="15"/>
  <c r="I18" i="15"/>
  <c r="K11" i="15"/>
  <c r="Q11" i="15"/>
  <c r="I11" i="15"/>
  <c r="I115" i="1"/>
  <c r="I19" i="1" s="1"/>
  <c r="G8" i="17"/>
  <c r="Q8" i="17"/>
  <c r="K8" i="17"/>
  <c r="V72" i="18"/>
  <c r="Q72" i="18"/>
  <c r="I72" i="18"/>
  <c r="Q55" i="18"/>
  <c r="V55" i="18"/>
  <c r="K55" i="18"/>
  <c r="G55" i="18"/>
  <c r="I99" i="1" s="1"/>
  <c r="Q27" i="18"/>
  <c r="I27" i="18"/>
  <c r="V13" i="18"/>
  <c r="O13" i="18"/>
  <c r="I13" i="18"/>
  <c r="K8" i="18"/>
  <c r="M8" i="18"/>
  <c r="G8" i="18"/>
  <c r="G34" i="16"/>
  <c r="G8" i="16"/>
  <c r="I72" i="1" s="1"/>
  <c r="G298" i="16"/>
  <c r="I116" i="1" s="1"/>
  <c r="I20" i="1" s="1"/>
  <c r="K298" i="16"/>
  <c r="K274" i="16"/>
  <c r="K213" i="16"/>
  <c r="I213" i="16"/>
  <c r="K186" i="16"/>
  <c r="K135" i="16"/>
  <c r="I135" i="16"/>
  <c r="V118" i="16"/>
  <c r="G79" i="16"/>
  <c r="I75" i="1" s="1"/>
  <c r="O298" i="16"/>
  <c r="M292" i="16"/>
  <c r="M291" i="16" s="1"/>
  <c r="Q274" i="16"/>
  <c r="G274" i="16"/>
  <c r="O213" i="16"/>
  <c r="O135" i="16"/>
  <c r="Q118" i="16"/>
  <c r="I118" i="16"/>
  <c r="O118" i="16"/>
  <c r="K79" i="16"/>
  <c r="K34" i="16"/>
  <c r="Q34" i="16"/>
  <c r="I34" i="16"/>
  <c r="V11" i="16"/>
  <c r="K11" i="16"/>
  <c r="Q11" i="16"/>
  <c r="I11" i="16"/>
  <c r="V298" i="16"/>
  <c r="Q213" i="16"/>
  <c r="O186" i="16"/>
  <c r="Q135" i="16"/>
  <c r="G11" i="16"/>
  <c r="AF311" i="16"/>
  <c r="O274" i="16"/>
  <c r="G186" i="16"/>
  <c r="I79" i="1" s="1"/>
  <c r="K118" i="16"/>
  <c r="V79" i="16"/>
  <c r="V34" i="16"/>
  <c r="F46" i="1"/>
  <c r="M303" i="16"/>
  <c r="M298" i="16" s="1"/>
  <c r="Q298" i="16"/>
  <c r="I298" i="16"/>
  <c r="V274" i="16"/>
  <c r="I274" i="16"/>
  <c r="G213" i="16"/>
  <c r="I80" i="1" s="1"/>
  <c r="V213" i="16"/>
  <c r="V186" i="16"/>
  <c r="Q186" i="16"/>
  <c r="I186" i="16"/>
  <c r="G135" i="16"/>
  <c r="V135" i="16"/>
  <c r="G118" i="16"/>
  <c r="I77" i="1" s="1"/>
  <c r="Q79" i="16"/>
  <c r="I79" i="16"/>
  <c r="O79" i="16"/>
  <c r="O34" i="16"/>
  <c r="O11" i="16"/>
  <c r="O820" i="13"/>
  <c r="K820" i="13"/>
  <c r="V515" i="13"/>
  <c r="V427" i="13"/>
  <c r="Q608" i="13"/>
  <c r="K608" i="13"/>
  <c r="Q388" i="13"/>
  <c r="K770" i="13"/>
  <c r="Q724" i="13"/>
  <c r="I703" i="13"/>
  <c r="V608" i="13"/>
  <c r="K599" i="13"/>
  <c r="Q427" i="13"/>
  <c r="I427" i="13"/>
  <c r="V353" i="13"/>
  <c r="I353" i="13"/>
  <c r="V294" i="13"/>
  <c r="Q294" i="13"/>
  <c r="O202" i="13"/>
  <c r="V820" i="13"/>
  <c r="I820" i="13"/>
  <c r="V782" i="13"/>
  <c r="K782" i="13"/>
  <c r="K648" i="13"/>
  <c r="O648" i="13"/>
  <c r="V599" i="13"/>
  <c r="O427" i="13"/>
  <c r="K388" i="13"/>
  <c r="K276" i="13"/>
  <c r="Q276" i="13"/>
  <c r="I276" i="13"/>
  <c r="O251" i="13"/>
  <c r="K230" i="13"/>
  <c r="K202" i="13"/>
  <c r="K159" i="13"/>
  <c r="Q159" i="13"/>
  <c r="I159" i="13"/>
  <c r="K126" i="13"/>
  <c r="O126" i="13"/>
  <c r="O112" i="13"/>
  <c r="G108" i="13"/>
  <c r="I65" i="1" s="1"/>
  <c r="K79" i="13"/>
  <c r="K27" i="13"/>
  <c r="K8" i="13"/>
  <c r="G8" i="13"/>
  <c r="I62" i="1" s="1"/>
  <c r="I724" i="13"/>
  <c r="Q703" i="13"/>
  <c r="O703" i="13"/>
  <c r="G427" i="13"/>
  <c r="I102" i="1" s="1"/>
  <c r="O388" i="13"/>
  <c r="Q353" i="13"/>
  <c r="I294" i="13"/>
  <c r="V251" i="13"/>
  <c r="O230" i="13"/>
  <c r="Q202" i="13"/>
  <c r="I202" i="13"/>
  <c r="O79" i="13"/>
  <c r="O27" i="13"/>
  <c r="Q820" i="13"/>
  <c r="M809" i="13"/>
  <c r="I782" i="13"/>
  <c r="O782" i="13"/>
  <c r="G782" i="13"/>
  <c r="I111" i="1" s="1"/>
  <c r="V724" i="13"/>
  <c r="V648" i="13"/>
  <c r="O608" i="13"/>
  <c r="G599" i="13"/>
  <c r="I104" i="1" s="1"/>
  <c r="K427" i="13"/>
  <c r="V388" i="13"/>
  <c r="V276" i="13"/>
  <c r="V230" i="13"/>
  <c r="V202" i="13"/>
  <c r="V159" i="13"/>
  <c r="V126" i="13"/>
  <c r="Q126" i="13"/>
  <c r="I126" i="13"/>
  <c r="Q112" i="13"/>
  <c r="I112" i="13"/>
  <c r="V79" i="13"/>
  <c r="I79" i="13"/>
  <c r="V27" i="13"/>
  <c r="I27" i="13"/>
  <c r="V8" i="13"/>
  <c r="I8" i="13"/>
  <c r="G388" i="13"/>
  <c r="I101" i="1" s="1"/>
  <c r="K294" i="13"/>
  <c r="O294" i="13"/>
  <c r="K251" i="13"/>
  <c r="Q251" i="13"/>
  <c r="I251" i="13"/>
  <c r="G230" i="13"/>
  <c r="I70" i="1" s="1"/>
  <c r="M202" i="13"/>
  <c r="Q79" i="13"/>
  <c r="Q27" i="13"/>
  <c r="M8" i="13"/>
  <c r="F39" i="1"/>
  <c r="F41" i="1"/>
  <c r="M72" i="18"/>
  <c r="M27" i="18"/>
  <c r="M55" i="18"/>
  <c r="M189" i="18"/>
  <c r="M186" i="18" s="1"/>
  <c r="M14" i="18"/>
  <c r="M13" i="18" s="1"/>
  <c r="M15" i="17"/>
  <c r="M8" i="17" s="1"/>
  <c r="AF40" i="17"/>
  <c r="M295" i="16"/>
  <c r="M294" i="16" s="1"/>
  <c r="M275" i="16"/>
  <c r="M274" i="16" s="1"/>
  <c r="M220" i="16"/>
  <c r="M213" i="16" s="1"/>
  <c r="M189" i="16"/>
  <c r="M186" i="16" s="1"/>
  <c r="M142" i="16"/>
  <c r="M135" i="16" s="1"/>
  <c r="M119" i="16"/>
  <c r="M118" i="16" s="1"/>
  <c r="M80" i="16"/>
  <c r="M79" i="16" s="1"/>
  <c r="M37" i="16"/>
  <c r="M34" i="16" s="1"/>
  <c r="M14" i="16"/>
  <c r="M11" i="16" s="1"/>
  <c r="M43" i="15"/>
  <c r="M71" i="15"/>
  <c r="M64" i="15"/>
  <c r="M18" i="15"/>
  <c r="M11" i="15"/>
  <c r="G71" i="15"/>
  <c r="G18" i="15"/>
  <c r="G154" i="15" s="1"/>
  <c r="G11" i="15"/>
  <c r="M145" i="15"/>
  <c r="M144" i="15" s="1"/>
  <c r="M139" i="15"/>
  <c r="M138" i="15" s="1"/>
  <c r="M129" i="15"/>
  <c r="M122" i="15" s="1"/>
  <c r="G43" i="15"/>
  <c r="I76" i="1" s="1"/>
  <c r="AF154" i="15"/>
  <c r="M110" i="14"/>
  <c r="M19" i="14"/>
  <c r="G110" i="14"/>
  <c r="I93" i="1" s="1"/>
  <c r="G16" i="14"/>
  <c r="I81" i="1" s="1"/>
  <c r="G187" i="14"/>
  <c r="I94" i="1" s="1"/>
  <c r="M72" i="14"/>
  <c r="M66" i="14" s="1"/>
  <c r="M782" i="13"/>
  <c r="M820" i="13"/>
  <c r="M276" i="13"/>
  <c r="M27" i="13"/>
  <c r="Q770" i="13"/>
  <c r="I770" i="13"/>
  <c r="O724" i="13"/>
  <c r="K703" i="13"/>
  <c r="Q648" i="13"/>
  <c r="I648" i="13"/>
  <c r="M515" i="13"/>
  <c r="M126" i="13"/>
  <c r="M112" i="13"/>
  <c r="G724" i="13"/>
  <c r="I109" i="1" s="1"/>
  <c r="M725" i="13"/>
  <c r="M724" i="13" s="1"/>
  <c r="M159" i="13"/>
  <c r="M79" i="13"/>
  <c r="G770" i="13"/>
  <c r="I110" i="1" s="1"/>
  <c r="K724" i="13"/>
  <c r="V703" i="13"/>
  <c r="G608" i="13"/>
  <c r="I105" i="1" s="1"/>
  <c r="Q515" i="13"/>
  <c r="I515" i="13"/>
  <c r="O515" i="13"/>
  <c r="M251" i="13"/>
  <c r="AF838" i="13"/>
  <c r="M770" i="13"/>
  <c r="M704" i="13"/>
  <c r="M703" i="13" s="1"/>
  <c r="G703" i="13"/>
  <c r="I108" i="1" s="1"/>
  <c r="M657" i="13"/>
  <c r="M648" i="13" s="1"/>
  <c r="G648" i="13"/>
  <c r="I107" i="1" s="1"/>
  <c r="K515" i="13"/>
  <c r="M353" i="13"/>
  <c r="M294" i="13"/>
  <c r="G353" i="13"/>
  <c r="I85" i="1" s="1"/>
  <c r="G294" i="13"/>
  <c r="G126" i="13"/>
  <c r="I67" i="1" s="1"/>
  <c r="G112" i="13"/>
  <c r="I66" i="1" s="1"/>
  <c r="M609" i="13"/>
  <c r="M608" i="13" s="1"/>
  <c r="M600" i="13"/>
  <c r="M599" i="13" s="1"/>
  <c r="G515" i="13"/>
  <c r="I103" i="1" s="1"/>
  <c r="M428" i="13"/>
  <c r="M427" i="13" s="1"/>
  <c r="M389" i="13"/>
  <c r="M388" i="13" s="1"/>
  <c r="G385" i="13"/>
  <c r="I97" i="1" s="1"/>
  <c r="M382" i="13"/>
  <c r="M381" i="13" s="1"/>
  <c r="G376" i="13"/>
  <c r="I89" i="1" s="1"/>
  <c r="M231" i="13"/>
  <c r="M230" i="13" s="1"/>
  <c r="G202" i="13"/>
  <c r="G276" i="13"/>
  <c r="I83" i="1" s="1"/>
  <c r="G251" i="13"/>
  <c r="I82" i="1" s="1"/>
  <c r="G159" i="13"/>
  <c r="I68" i="1" s="1"/>
  <c r="G79" i="13"/>
  <c r="I64" i="1" s="1"/>
  <c r="G27" i="13"/>
  <c r="I63" i="1" s="1"/>
  <c r="M15" i="12"/>
  <c r="G15" i="12"/>
  <c r="G35" i="12" s="1"/>
  <c r="AF35" i="12"/>
  <c r="J28" i="1"/>
  <c r="J26" i="1"/>
  <c r="G38" i="1"/>
  <c r="F38" i="1"/>
  <c r="J23" i="1"/>
  <c r="J24" i="1"/>
  <c r="J25" i="1"/>
  <c r="J27" i="1"/>
  <c r="E24" i="1"/>
  <c r="E26" i="1"/>
  <c r="G53" i="1" l="1"/>
  <c r="G52" i="1"/>
  <c r="H52" i="1" s="1"/>
  <c r="I52" i="1" s="1"/>
  <c r="G45" i="1"/>
  <c r="G44" i="1"/>
  <c r="H44" i="1" s="1"/>
  <c r="I44" i="1" s="1"/>
  <c r="G49" i="1"/>
  <c r="G48" i="1"/>
  <c r="H48" i="1" s="1"/>
  <c r="I48" i="1" s="1"/>
  <c r="I74" i="1"/>
  <c r="I95" i="1"/>
  <c r="I17" i="1" s="1"/>
  <c r="G40" i="17"/>
  <c r="H49" i="1"/>
  <c r="I49" i="1" s="1"/>
  <c r="H45" i="1"/>
  <c r="I45" i="1" s="1"/>
  <c r="H53" i="1"/>
  <c r="I53" i="1" s="1"/>
  <c r="I78" i="1"/>
  <c r="I73" i="1"/>
  <c r="I96" i="1"/>
  <c r="G192" i="18"/>
  <c r="G51" i="1"/>
  <c r="H51" i="1" s="1"/>
  <c r="I51" i="1" s="1"/>
  <c r="G50" i="1"/>
  <c r="H50" i="1"/>
  <c r="I50" i="1" s="1"/>
  <c r="I61" i="1"/>
  <c r="G219" i="14"/>
  <c r="H43" i="1"/>
  <c r="I43" i="1" s="1"/>
  <c r="G43" i="1"/>
  <c r="G42" i="1"/>
  <c r="H42" i="1" s="1"/>
  <c r="I42" i="1" s="1"/>
  <c r="I84" i="1"/>
  <c r="G311" i="16"/>
  <c r="G46" i="1"/>
  <c r="H46" i="1" s="1"/>
  <c r="I46" i="1" s="1"/>
  <c r="G47" i="1"/>
  <c r="H47" i="1" s="1"/>
  <c r="I47" i="1" s="1"/>
  <c r="I69" i="1"/>
  <c r="G838" i="13"/>
  <c r="G41" i="1"/>
  <c r="H41" i="1" s="1"/>
  <c r="I41" i="1" s="1"/>
  <c r="G39" i="1"/>
  <c r="H39" i="1" s="1"/>
  <c r="H54" i="1" s="1"/>
  <c r="G40" i="1"/>
  <c r="H40" i="1" s="1"/>
  <c r="I40" i="1" s="1"/>
  <c r="F54" i="1"/>
  <c r="G23" i="1" l="1"/>
  <c r="A23" i="1" s="1"/>
  <c r="A24" i="1" s="1"/>
  <c r="G24" i="1" s="1"/>
  <c r="G54" i="1"/>
  <c r="G25" i="1" s="1"/>
  <c r="A25" i="1" s="1"/>
  <c r="A26" i="1" s="1"/>
  <c r="G26" i="1" s="1"/>
  <c r="I39" i="1"/>
  <c r="I54" i="1" s="1"/>
  <c r="I16" i="1"/>
  <c r="I21" i="1" s="1"/>
  <c r="I117" i="1"/>
  <c r="J53" i="1" l="1"/>
  <c r="J41" i="1"/>
  <c r="J49" i="1"/>
  <c r="J48" i="1"/>
  <c r="J39" i="1"/>
  <c r="J54" i="1" s="1"/>
  <c r="J52" i="1"/>
  <c r="J42" i="1"/>
  <c r="J51" i="1"/>
  <c r="J45" i="1"/>
  <c r="J47" i="1"/>
  <c r="J44" i="1"/>
  <c r="J50" i="1"/>
  <c r="J40" i="1"/>
  <c r="J46" i="1"/>
  <c r="J43" i="1"/>
  <c r="J116" i="1"/>
  <c r="J76" i="1"/>
  <c r="J62" i="1"/>
  <c r="J88" i="1"/>
  <c r="J72" i="1"/>
  <c r="J112" i="1"/>
  <c r="J98" i="1"/>
  <c r="J102" i="1"/>
  <c r="J67" i="1"/>
  <c r="J75" i="1"/>
  <c r="J83" i="1"/>
  <c r="J91" i="1"/>
  <c r="J99" i="1"/>
  <c r="J107" i="1"/>
  <c r="J115" i="1"/>
  <c r="J68" i="1"/>
  <c r="J96" i="1"/>
  <c r="J64" i="1"/>
  <c r="J106" i="1"/>
  <c r="J92" i="1"/>
  <c r="J94" i="1"/>
  <c r="J73" i="1"/>
  <c r="J89" i="1"/>
  <c r="J105" i="1"/>
  <c r="J113" i="1"/>
  <c r="J84" i="1"/>
  <c r="J66" i="1"/>
  <c r="J108" i="1"/>
  <c r="J80" i="1"/>
  <c r="J70" i="1"/>
  <c r="J104" i="1"/>
  <c r="J110" i="1"/>
  <c r="J69" i="1"/>
  <c r="J77" i="1"/>
  <c r="J85" i="1"/>
  <c r="J93" i="1"/>
  <c r="J101" i="1"/>
  <c r="J109" i="1"/>
  <c r="J61" i="1"/>
  <c r="J82" i="1"/>
  <c r="J65" i="1"/>
  <c r="J81" i="1"/>
  <c r="J97" i="1"/>
  <c r="J90" i="1"/>
  <c r="J74" i="1"/>
  <c r="J114" i="1"/>
  <c r="J100" i="1"/>
  <c r="J78" i="1"/>
  <c r="J86" i="1"/>
  <c r="J63" i="1"/>
  <c r="J71" i="1"/>
  <c r="J79" i="1"/>
  <c r="J87" i="1"/>
  <c r="J95" i="1"/>
  <c r="J103" i="1"/>
  <c r="J111" i="1"/>
  <c r="G28" i="1"/>
  <c r="A27" i="1"/>
  <c r="A29" i="1" s="1"/>
  <c r="G29" i="1" s="1"/>
  <c r="G27" i="1" s="1"/>
  <c r="J1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Hálová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Hálová</author>
  </authors>
  <commentList>
    <comment ref="S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Hálová</author>
  </authors>
  <commentList>
    <comment ref="S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Hálová</author>
  </authors>
  <commentList>
    <comment ref="S6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6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Hálová</author>
  </authors>
  <commentList>
    <comment ref="S6" authorId="0" shapeId="0" xr:uid="{00000000-0006-0000-07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7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Hálová</author>
  </authors>
  <commentList>
    <comment ref="S6" authorId="0" shapeId="0" xr:uid="{00000000-0006-0000-08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8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Hálová</author>
  </authors>
  <commentList>
    <comment ref="S6" authorId="0" shapeId="0" xr:uid="{00000000-0006-0000-09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9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<sst xmlns="http://schemas.openxmlformats.org/spreadsheetml/2006/main" count="6465" uniqueCount="1622">
  <si>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</si>
  <si>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</si>
  <si>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</si>
  <si>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</si>
  <si>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</si>
  <si>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</si>
  <si>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</si>
  <si>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</si>
  <si>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</si>
  <si>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</si>
  <si>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</si>
  <si>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</si>
  <si>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</si>
  <si>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</si>
  <si>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</si>
  <si>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</si>
  <si>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</si>
  <si>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</si>
  <si>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</si>
  <si>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</si>
  <si>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</si>
  <si>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</si>
  <si>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</si>
  <si>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</si>
  <si>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</si>
  <si>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</si>
  <si>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</si>
  <si>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</si>
  <si>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</si>
  <si>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</si>
  <si>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</si>
  <si>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</si>
  <si>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</si>
  <si>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</si>
  <si>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</si>
  <si>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</si>
  <si>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</si>
  <si>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</si>
  <si>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</si>
  <si>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</si>
  <si>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</si>
  <si>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</si>
  <si>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</si>
  <si>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2018035</t>
  </si>
  <si>
    <t>Stavební úpravy DOZP Boletice  SO.01 Rekonstrukce stávajícího objektu DOZP</t>
  </si>
  <si>
    <t>Statutární město Děčín</t>
  </si>
  <si>
    <t>Mírové náměstí 1175/5</t>
  </si>
  <si>
    <t>Děčín</t>
  </si>
  <si>
    <t>40538</t>
  </si>
  <si>
    <t>00261238</t>
  </si>
  <si>
    <t>CZ00261238</t>
  </si>
  <si>
    <t>PKHošek</t>
  </si>
  <si>
    <t>Mikulášovice 795</t>
  </si>
  <si>
    <t>Mikulášovice</t>
  </si>
  <si>
    <t>40779</t>
  </si>
  <si>
    <t>03454339</t>
  </si>
  <si>
    <t>Stavba</t>
  </si>
  <si>
    <t>1</t>
  </si>
  <si>
    <t>DOZP Boletice - stavební část</t>
  </si>
  <si>
    <t>2</t>
  </si>
  <si>
    <t>DOZP Boletice - ZTI</t>
  </si>
  <si>
    <t>3</t>
  </si>
  <si>
    <t>DOZP Boletice -  elektroinstalace - slaboproud</t>
  </si>
  <si>
    <t>4</t>
  </si>
  <si>
    <t>DOZP Boletice - elektroinstalace - silnoproud</t>
  </si>
  <si>
    <t>5</t>
  </si>
  <si>
    <t>DOZP Boletice - VZT</t>
  </si>
  <si>
    <t>6</t>
  </si>
  <si>
    <t>DOZP Boletice - vytápění</t>
  </si>
  <si>
    <t>7</t>
  </si>
  <si>
    <t>Vedlejší a ostatní náklady</t>
  </si>
  <si>
    <t>Celkem za stavbu</t>
  </si>
  <si>
    <t>CZK</t>
  </si>
  <si>
    <t>Rekapitulace dílů</t>
  </si>
  <si>
    <t>Typ dílu</t>
  </si>
  <si>
    <t>Zemní práce</t>
  </si>
  <si>
    <t>Základy a zvláštní zakládání</t>
  </si>
  <si>
    <t>Svislé a kompletní konstrukce</t>
  </si>
  <si>
    <t>Vodorovné konstrukce</t>
  </si>
  <si>
    <t>Komunikace</t>
  </si>
  <si>
    <t>Úpravy povrchu, podlahy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</si>
  <si>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</si>
  <si>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</si>
  <si>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</si>
  <si>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</si>
  <si>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</si>
  <si>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</si>
  <si>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</si>
  <si>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</si>
  <si>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740</t>
  </si>
  <si>
    <t>Revize a zkoušky</t>
  </si>
  <si>
    <t>Zkoušky a revize</t>
  </si>
  <si>
    <t>742</t>
  </si>
  <si>
    <t>Rozvodný systém</t>
  </si>
  <si>
    <t>743</t>
  </si>
  <si>
    <t>Hrubá montáž</t>
  </si>
  <si>
    <t>744</t>
  </si>
  <si>
    <t>Rozvody měděných rozvodů</t>
  </si>
  <si>
    <t>Rozvody vodičů měděných</t>
  </si>
  <si>
    <t>746</t>
  </si>
  <si>
    <t>Soubory pro vodiče</t>
  </si>
  <si>
    <t>747</t>
  </si>
  <si>
    <t>kompletace rozvodů</t>
  </si>
  <si>
    <t>748</t>
  </si>
  <si>
    <t>Osvětlovací zařízení a svítidla</t>
  </si>
  <si>
    <t>749</t>
  </si>
  <si>
    <t>Ostatní práce a konstrukce</t>
  </si>
  <si>
    <t>8</t>
  </si>
  <si>
    <t>Trubní vedení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</si>
  <si>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</si>
  <si>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</si>
  <si>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</si>
  <si>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</si>
  <si>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</si>
  <si>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</si>
  <si>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</si>
  <si>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Přesuny suti a vybouraných hmot</t>
  </si>
  <si>
    <t>VN1</t>
  </si>
  <si>
    <t>Průzkumné, geodetické a projektové práce</t>
  </si>
  <si>
    <t>VN7</t>
  </si>
  <si>
    <t>Provozní vlivy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</si>
  <si>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</si>
  <si>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</si>
  <si>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</si>
  <si>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</si>
  <si>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</si>
  <si>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</si>
  <si>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</si>
  <si>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</si>
  <si>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</si>
  <si>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</si>
  <si>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725 a</t>
  </si>
  <si>
    <t>Zařizovací předměty - bezbariérové</t>
  </si>
  <si>
    <t>728</t>
  </si>
  <si>
    <t>Vzduchotechnika</t>
  </si>
  <si>
    <t>730</t>
  </si>
  <si>
    <t>Měření a regulace</t>
  </si>
  <si>
    <t>731</t>
  </si>
  <si>
    <t>Kotelny</t>
  </si>
  <si>
    <t>733</t>
  </si>
  <si>
    <t>Rozvod potrubí</t>
  </si>
  <si>
    <t>734</t>
  </si>
  <si>
    <t>Armatury</t>
  </si>
  <si>
    <t>735</t>
  </si>
  <si>
    <t>Otopná tělesa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</si>
  <si>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</si>
  <si>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</si>
  <si>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</si>
  <si>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</si>
  <si>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</si>
  <si>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</si>
  <si>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</si>
  <si>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</si>
  <si>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</si>
  <si>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</si>
  <si>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</si>
  <si>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</si>
  <si>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</si>
  <si>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</si>
  <si>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</si>
  <si>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</si>
  <si>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</si>
  <si>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</si>
  <si>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</si>
  <si>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</si>
  <si>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799</t>
  </si>
  <si>
    <t xml:space="preserve">Ostatní - dopňující prvky </t>
  </si>
  <si>
    <t xml:space="preserve">Ostatní - stavební přípomoce </t>
  </si>
  <si>
    <t>M33</t>
  </si>
  <si>
    <t>Montáže dopravních zařízení a vah-výtahy</t>
  </si>
  <si>
    <t>D96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</si>
  <si>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</si>
  <si>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</si>
  <si>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</si>
  <si>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</si>
  <si>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</si>
  <si>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</si>
  <si>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</si>
  <si>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</si>
  <si>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</si>
  <si>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</si>
  <si>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</si>
  <si>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</si>
  <si>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</si>
  <si>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</si>
  <si>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</si>
  <si>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</si>
  <si>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</si>
  <si>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</si>
  <si>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</si>
  <si>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</si>
  <si>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</si>
  <si>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</si>
  <si>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</si>
  <si>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</si>
  <si>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</si>
  <si>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</si>
  <si>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</si>
  <si>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</si>
  <si>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</si>
  <si>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</si>
  <si>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</si>
  <si>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</si>
  <si>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005124010R</t>
  </si>
  <si>
    <t>Koordinační činnost</t>
  </si>
  <si>
    <t>Soubor</t>
  </si>
  <si>
    <t>RTS 19/ I</t>
  </si>
  <si>
    <t>Indiv</t>
  </si>
  <si>
    <t>VRN</t>
  </si>
  <si>
    <t>POL99_2</t>
  </si>
  <si>
    <t>Koordinace stavebních a technologických dodávek stavby.</t>
  </si>
  <si>
    <t>POP</t>
  </si>
  <si>
    <t>SPU</t>
  </si>
  <si>
    <t>00521 R</t>
  </si>
  <si>
    <t>Staveniště</t>
  </si>
  <si>
    <t>Náklady spojené s provozem staveniště, které vzniknou dodavateli podle podmínek smlouvy.</t>
  </si>
  <si>
    <t>005211020R</t>
  </si>
  <si>
    <t>Ochrana stávaj. inženýrských sítí na staveništi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</si>
  <si>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</si>
  <si>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</si>
  <si>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</si>
  <si>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</si>
  <si>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</si>
  <si>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</si>
  <si>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</si>
  <si>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00523  R</t>
  </si>
  <si>
    <t>Náklady zhotovitele, související s prováděním zkoušek a revizí předepsaných technickými normami nebo objednatelem a které jsou pro provedení díla nezbytné.</t>
  </si>
  <si>
    <t>00524 R</t>
  </si>
  <si>
    <t>Předání a převzetí díla</t>
  </si>
  <si>
    <t>Náklady zhotovitele, které vzniknou v souvislosti s povinnostmi zhotovitele při předání a převzetí díla.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</si>
  <si>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</si>
  <si>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</si>
  <si>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</si>
  <si>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SUM</t>
  </si>
  <si>
    <t>END</t>
  </si>
  <si>
    <t>Položkový soupis prací a dodávek</t>
  </si>
  <si>
    <t>289474221R00</t>
  </si>
  <si>
    <t>Spárování zdiva, kleneb a stěn do hl. 3 cm z lomového kamene hrubého nebo cihel</t>
  </si>
  <si>
    <t>m2</t>
  </si>
  <si>
    <t>800-2</t>
  </si>
  <si>
    <t>RTS 18/ II</t>
  </si>
  <si>
    <t>Práce</t>
  </si>
  <si>
    <t>POL1_</t>
  </si>
  <si>
    <t>aktivovanou maltou,</t>
  </si>
  <si>
    <t>SPI</t>
  </si>
  <si>
    <t>S dodání potřebných hmot, vypláchnutí spár vodou před spárováním a očištění okolního zdiva po spárování.</t>
  </si>
  <si>
    <t>pohled severozápadní : 14,90*1,15</t>
  </si>
  <si>
    <t>VV</t>
  </si>
  <si>
    <t>pohled jihozápadní : (5,44+8,26+5,76)*1,15</t>
  </si>
  <si>
    <t>pohled severovýchodní : 15,16*1,15</t>
  </si>
  <si>
    <t>pohled severozápadní : 19,38*1,15</t>
  </si>
  <si>
    <t>281601112RA0</t>
  </si>
  <si>
    <t>Injektování zdiva proti vzlínání vlhkosti zdivo cihelné, tloušťka 45 cm</t>
  </si>
  <si>
    <t>m</t>
  </si>
  <si>
    <t>AP-HSV</t>
  </si>
  <si>
    <t>Agregovaná položka</t>
  </si>
  <si>
    <t>POL2_</t>
  </si>
  <si>
    <t>vyvrtání otvoru, injektování, dodávka injektážní hmoty.</t>
  </si>
  <si>
    <t>obvodové zdivo : 1,515</t>
  </si>
  <si>
    <t>281601114RA0</t>
  </si>
  <si>
    <t>Injektování zdiva proti vzlínání vlhkosti zdivo cihelné, tloušťka 90 cm</t>
  </si>
  <si>
    <t>zdivo tl. 690 mm : 12,83</t>
  </si>
  <si>
    <t>zdivo tl. 750 mm : 5,795+15,925+1,295+0,6+0,99+0,6+12,04+7,885+1</t>
  </si>
  <si>
    <t>zdivo tl. 925 mm : 1,47</t>
  </si>
  <si>
    <t>317121033RT2</t>
  </si>
  <si>
    <t>Překlady pórobetonové nenosné délky 1250 mm, šířky 100 mm, výšky 249 mm, překlad nenosný pórobetonový; l = 125,0 cm; š = 10,0 cm; h = 24,9 cm</t>
  </si>
  <si>
    <t>kus</t>
  </si>
  <si>
    <t>801-1</t>
  </si>
  <si>
    <t>RTS 13/ I</t>
  </si>
  <si>
    <t>317941123RT2</t>
  </si>
  <si>
    <t>Osazení ocelových válcovaných nosníků na zdivu profil I, výšky 140 mm</t>
  </si>
  <si>
    <t>t</t>
  </si>
  <si>
    <t>profilu I, nebo IE, nebo U, nebo UE, nebo L</t>
  </si>
  <si>
    <t>1.NP : (1,3*1*13,4)/1000+(1,65*3*13,4)/1000</t>
  </si>
  <si>
    <t>2.NP : (1,4*2*13,4)/1000</t>
  </si>
  <si>
    <t>3.NP : (1,4*2*13,4)/1000</t>
  </si>
  <si>
    <t>342013123R00</t>
  </si>
  <si>
    <t>Příčky z desek sádrokartonových dvojité opláštění, jednoduchá konstrukce CW 50  tloušťka příčky 100 mm, desky impregnované, tloušťky 12,5 mm, tloušťka izolace 50 mm, požární odolnost EI 60</t>
  </si>
  <si>
    <t>zřízení nosné konstrukce příčky, vložení tepelné izolace tl. do 5 cm, montáž desek, tmelení spár Q2 a úprava rohů. Včetně dodávek materiálu.</t>
  </si>
  <si>
    <t>3.NP : (4+2,5)*2,75</t>
  </si>
  <si>
    <t>4.NP : 5,8*2,7</t>
  </si>
  <si>
    <t>15</t>
  </si>
  <si>
    <t>342013323R00</t>
  </si>
  <si>
    <t>Příčky z desek sádrokartonových dvojité opláštění, jednoduchá konstrukce CW 100 tloušťka příčky 150 mm, desky impregnované, tloušťky 12,5 mm, tloušťka izolace 80 mm, požární odolnost EI 60</t>
  </si>
  <si>
    <t>2.NP : (2,27+2,72+2,94+1,2)*2,75</t>
  </si>
  <si>
    <t>3.NP : (2,27+2,72+2,94+1,2)*2,75</t>
  </si>
  <si>
    <t>349231811RT2</t>
  </si>
  <si>
    <t>Přizdívka ostění s ozubem  přes 80 do 150 mm</t>
  </si>
  <si>
    <t>801-4</t>
  </si>
  <si>
    <t>ve vybouraných otvorech, s vysekáním kapes pro zavázání, z jakýchkoliv cihel, z pomocného pracovního lešení o výšce podlahy do 1900 mm a pro zatížení do 1,5 kPa,</t>
  </si>
  <si>
    <t>Přizdění otvorů po demontáži obložkových zárubní, příprava pro montáž ocelových zárubní</t>
  </si>
  <si>
    <t>1.PP dveře : ((1,97+0,8+1,97)*0,15)*9+((1,97+1,1+1,97)*0,15)*1</t>
  </si>
  <si>
    <t>1.NP dveře : ((1,97+0,7+1,97)*0,1)*1+((1,97+0,7+1,97)*0,15)*1+((1,97+0,6+1,97)*0,10)*2+((1,97+0,8+1,97)*0,15)*7+((1,97+0,9+1,97)*0,15)*6</t>
  </si>
  <si>
    <t>2.NP dveře : ((1,97+0,7+1,97)*0,15)*2+((1,97+0,8+1,97)*0,15)*4+((1,97+0,9+1,97)*0,15)*3+((1,97+1,5+1,97)*0,15)*1</t>
  </si>
  <si>
    <t>3.NP dveře : ((1,97+0,7+1,97)*0,15)*1+((1,97+0,8+1,97)*0,15)*6+((1,97+0,9+1,97)*0,15)*4+((1,97+1,2+1,97)*0,15)*1</t>
  </si>
  <si>
    <t>4.NP dveře : ((1,97+0,7+1,97)*0,15)*1+((1,97+0,8+1,97)*0,15)*5+((1,97+0,9+1,97)*0,15)*7</t>
  </si>
  <si>
    <t>4.NP dveře : ((1,97+0,6+1,97)*0,15)*5+((1,97+0,7+1,97)*0,15)*1+((1,97+0,8+1,97)*0,15)*5+((1,97+0,9+1,97)*0,15)*1</t>
  </si>
  <si>
    <t>317121047RT09</t>
  </si>
  <si>
    <t>Překlad nenosný pórobeton, světlost otv. do 105 cm, překlad nenosný NEP 15 P4,4 124 x 24,9 x 15 cm</t>
  </si>
  <si>
    <t>Vlastní</t>
  </si>
  <si>
    <t>317121047RT19</t>
  </si>
  <si>
    <t>Překlad nenosný pórobeton, světlost otv. do 105 cm, překlad nenosný NEP 10 P4,4 125 x 24,9 x 10 cm</t>
  </si>
  <si>
    <t>3420133231</t>
  </si>
  <si>
    <t>Příčka SDKtl.150 mm akustická CW vč. požární</t>
  </si>
  <si>
    <t>2.NP : (4,4+3,7+0,9)*2,75</t>
  </si>
  <si>
    <t>3.NP : (4,6*2,75)</t>
  </si>
  <si>
    <t>319100020RAA</t>
  </si>
  <si>
    <t>Dodatečná izolace zdiva podřezáním strojní pilou, vložení izolační fólie tloušťky 2 mm</t>
  </si>
  <si>
    <t>podřezání zdiva strojní pilou, vložení izolační fólie.</t>
  </si>
  <si>
    <t>1.PP - zdivo tl. 100 mm : (2,64+1,35+2,05+2,61+0,7+2,305+1,2+3,355+2,44+4,475+1,8+5,35+1,065)*0,15</t>
  </si>
  <si>
    <t>1.PP - zdivo tl. 150 mm : (2,64+1,35+2,05+2,61+0,7+2,305+1,2+3,355+2,44)*0,15</t>
  </si>
  <si>
    <t>1.PP - zdivo tl. 300mm : (2,773*0,3)</t>
  </si>
  <si>
    <t>1.PP - zdivo tl. 450 mm : (4,1*0,45)</t>
  </si>
  <si>
    <t>1.PP - zdivo tl. 600 mm : (4,625+5,067+3,61+2,58+1,015+1,167)*0,6</t>
  </si>
  <si>
    <t>342270012RAA</t>
  </si>
  <si>
    <t>Příčky z tvárnic nepálených porobetonových, tloušťky 100 mm</t>
  </si>
  <si>
    <t>1.NP : (2,4+1,3+2,73+2,6+0,8+2,5)*2,9</t>
  </si>
  <si>
    <t>342270014RAA</t>
  </si>
  <si>
    <t>Příčky z tvárnic nepálených porobetonových, tloušťky 150 mm</t>
  </si>
  <si>
    <t>1.NP : (5,05+2,3+4,5+1,1)*2,9</t>
  </si>
  <si>
    <t>413941121RT2</t>
  </si>
  <si>
    <t>Osazení ocelových válcovaných nosníků ve stropech profil I, 100 mm</t>
  </si>
  <si>
    <t>I , IE, U , UE nebo L</t>
  </si>
  <si>
    <t>1.NP : (1,3*3*8,1)/1000</t>
  </si>
  <si>
    <t>416021123R00</t>
  </si>
  <si>
    <t>Podhledy na kovové konstrukci opláštěné deskami sádrokartonovými nosná konstrukce z profilů CD s přímým uchycením 1x deska, tloušťky 12,5 mm, impregnovaná, bez izolace</t>
  </si>
  <si>
    <t>s úpravou rohů, koutů a hran konstrukcí, přebroušení a tmelení spár,</t>
  </si>
  <si>
    <t>1.NP  skladba P04 : 4,94+4,83+1,45+5,29+8,24</t>
  </si>
  <si>
    <t>2.NP : 9,02+3,87</t>
  </si>
  <si>
    <t>3.NP : 9,07+3,87</t>
  </si>
  <si>
    <t>4.NP : 1,63+5,88</t>
  </si>
  <si>
    <t>5.NP : 1,0+1,13+9,43+2,75+4,6</t>
  </si>
  <si>
    <t>416023131R00</t>
  </si>
  <si>
    <t>Podhledy na kovové konstrukci opláštěné deskami sádrokartonovými nosná konstrukce z profilů C 18/45/18 a U 20/20/30, přímé uchycení 1x deska, tloušťky 12,5 mm, standard, bez izolace</t>
  </si>
  <si>
    <t>1.NP skladba P4 : 11,58+24,52+18,1+18,07+18,27+1,94+9,47+11,12+11,21+7,90</t>
  </si>
  <si>
    <t>2.NP : 4,61+8,73+25,9+5,7+10,5+9,2+17,54+17,02+4,56+22+15,56</t>
  </si>
  <si>
    <t>3.NP : 4,69+8,56+25,9+5,7+10,5+9,2+18,13+17,06+4,56+22,32+16,56</t>
  </si>
  <si>
    <t>4.NP : 4,31+1,44+1,88+18,34+15,5+39,39+16,89+17,15+17,89+18,13</t>
  </si>
  <si>
    <t>446122001R00</t>
  </si>
  <si>
    <t>Montáž nadstřešních dílců - výlezů na střechu</t>
  </si>
  <si>
    <t>451535111R00</t>
  </si>
  <si>
    <t>Podkladní vrstva tl. do 25 cm ze štěrku</t>
  </si>
  <si>
    <t>m3</t>
  </si>
  <si>
    <t>podkladní vrstva : 150,82*0,05</t>
  </si>
  <si>
    <t>6114060041R</t>
  </si>
  <si>
    <t>okno střešní š = 660 mm; h = 1 180,0 mm; výlezové; křídlo a rám dřevo; oplechování lak. hliník; ovládání ruční; Uokna 1,30 W/m2K; ventilační klapka; barva přírodní</t>
  </si>
  <si>
    <t>SPCM</t>
  </si>
  <si>
    <t>Specifikace</t>
  </si>
  <si>
    <t>POL3_</t>
  </si>
  <si>
    <t>631509692R</t>
  </si>
  <si>
    <t>deska izolační univerzální; minerální vlákno; rovná hrana; tl. 60,0 mm; součinitel tepelné vodivosti 0,033 W/mK; R = 1,800 m2K/W; obj. hmotnost 60,00 kg/m3; hydrofobizováno</t>
  </si>
  <si>
    <t>587206OA0</t>
  </si>
  <si>
    <t>PŘEDLÁŽDĚNÍ KRYTU Z BETONOVÝCH DLAŽDIC SE ZÁMKEM</t>
  </si>
  <si>
    <t>M2</t>
  </si>
  <si>
    <t>EXP 18</t>
  </si>
  <si>
    <t>plocha rampy : (4,15+1,48)*1,5</t>
  </si>
  <si>
    <t>602019289R00</t>
  </si>
  <si>
    <t>Omítka stěn z hotových směsí vrstva mozaiková, akrylátová,  , tloušťka vrstvy 2 mm</t>
  </si>
  <si>
    <t>po jednotlivých vrstvách</t>
  </si>
  <si>
    <t>Obvodové zdivo bude napuštěno křemičitým roztokem, které zabrání další vzlínání vody.</t>
  </si>
  <si>
    <t>612481211R00</t>
  </si>
  <si>
    <t>Vyztužení povrchu vnitřních stěn sklotextilní síťovinou bez dodávky síťoviny a stěrkového tmelu</t>
  </si>
  <si>
    <t>Vnitřní omítka včetn ě kamenného soklu</t>
  </si>
  <si>
    <t>69366195R</t>
  </si>
  <si>
    <t>geotextilie skelná vlákna; funkce separační; plošná hmotnost 120 g/m2</t>
  </si>
  <si>
    <t>610991111R00</t>
  </si>
  <si>
    <t>Zakrývání výplní vnitřních otvorů, předmětů apod. fólií Pe 0,05-0,2 mm</t>
  </si>
  <si>
    <t>které se zřizují před úpravami povrchu, a obalení osazených dveřních zárubní před znečištěním při úpravách povrchu nástřikem plastických maltovin včetně pozdějšího odkrytí,</t>
  </si>
  <si>
    <t>1.PP : (0,45*0,65)*6+(1,2*0,65)*3+(0,6*0,65)*3+(0,9*0,65)*1</t>
  </si>
  <si>
    <t>1.NP : (2,25*1,6)*6+(0,91*0,4)*1+(1*0,75)*2+(0,45*0,65)*2+(2,15*1,6)*1+(1*1,97)*1+(1*2,05)*1</t>
  </si>
  <si>
    <t>2.NP : (2,25*1,6)*5+(2,15*1,6)*1+(0,91*1,4)*3+(0,6*0,65)*1+(0,95*1,45)*1+(1,2*2,05)*1</t>
  </si>
  <si>
    <t>3.NP : (2,25*1,6)*5+(2,15*1,6)*1+(0,91*1,4)*3+(0,6*0,65)*1+(0,95*1,45)*1+(1,2*2,05)*1</t>
  </si>
  <si>
    <t>4.NP : (2,25*1,6)*5+(2,15*1,6)*1+(0,91*1,4)*3+(0,6*0,65)*1+(0,95*1,45)*1+(1,2*2,05)*1</t>
  </si>
  <si>
    <t>5.NP : (0,59*0,65)*8+(0,65*0,65)*1+(0,65*1,3)*1</t>
  </si>
  <si>
    <t>611470320RA0</t>
  </si>
  <si>
    <t>Omítka vnitřní, stropů, ze suchých směsí vápená, jednovrstvá, tloušťka vrstvy 10 mm, montáž a demontáž pomocného lešení</t>
  </si>
  <si>
    <t>Včetně pomocného lešení o výšce podlahy do 1900 mm a pro zatížení do 1,5 kPa.</t>
  </si>
  <si>
    <t>1.PP stropy : 150,82</t>
  </si>
  <si>
    <t>612100033RA0</t>
  </si>
  <si>
    <t>Oprava vnitřních omítek stěn štukových vápenocementových, -, oprava z 50%, malba</t>
  </si>
  <si>
    <t>otlučení vnitřních omítek stěn, oprava omítek stěn ve stejném rozsahu jako otlučení, pačokování celého povrchu jednonásobné s broušením a přesádrováním, malba klihová dvojnásobná jednobarevná s obroušením v místnostech výšky do 3,8 m.</t>
  </si>
  <si>
    <t>Včetně vnitrostaveništního přesunu sutí a odvoz na skládku do 10 km, bez poplatku za skládku.</t>
  </si>
  <si>
    <t>1.NP : ((3,25+3,275+2,415+2,415)*3,19)+((3,38+1,54+1,54+3,38)*3,19)+((4+3,6+3,5)*3,19)+((4,25+3,6+3,9)*3,19)+((2,85+1,85+3,75+7,37+4,9+3,7)*3,19)+((3+4,29)*3,19)</t>
  </si>
  <si>
    <t>2.NP : ((4,4*4)*2,89)+((3,95+3,7+3,75)*2,89)+((4,59*2)*2,89)+((4,78+7,25+7,25)*2,89)+((3,12+4,09+3,25+1,945+5,77+4,97+5,77)*2,89)+((1,7+4,96+2,1)*2,89)</t>
  </si>
  <si>
    <t>3.NP : ((3,95+3,7+3,75)*2,87)+((3,95+3,7+3,75)*2,87)+((4,59*4)*2,87)+((4,45*2)*2,87)+((3,53*2)*2,87)+((4,63+3,6+3,27+2+3,16)*2,87)+((3,53+3,8)*2,87)+((3,8+4,9+3,53)*2,87)+((1,638+5,1)*2,87)</t>
  </si>
  <si>
    <t>4.NP : ((3,95+3,7+3,75)*2,87)+((3,95+3,7+3,75)*2,87)+((4,59*4)*2,87)+((4,45*2)*2,87)+((3,53*2)*2,87)+((4,63+3,6+3,27+2+3,16)*2,87)+((3,53+3,8)*2,87)+((3,8+4,9+3,53)*2,87)+((1,638+5,1)*2,87)</t>
  </si>
  <si>
    <t>5.NP : ((5,295+3,14)*2,45)+((5,295+3,14)*2,45)+((2,45+3,4+2,45+3,4)*2,45)+(2,86*1,3)+((5,305+1,5+1,5)*2,45)+((1,5+2)*2,45)</t>
  </si>
  <si>
    <t>okna : -130,5</t>
  </si>
  <si>
    <t>dveře : -81,54</t>
  </si>
  <si>
    <t>dveře : -81,3</t>
  </si>
  <si>
    <t>612420016RAA</t>
  </si>
  <si>
    <t>Omítka vnitřní, stěn, vápenocementová štuková, montáž a demontáž pomocného lešení</t>
  </si>
  <si>
    <t>nové omítky : 209,05*2</t>
  </si>
  <si>
    <t>612470220RA0</t>
  </si>
  <si>
    <t>Omítka vnitřní, stěn, ze suchých směsí vápená, jednovrstvá, tloušťka vrstvy 15 mm, montáž a demontáž pomocného lešení</t>
  </si>
  <si>
    <t>1.PP : (11,457*2,38)+(4,25*2,38)+(16,11*2,38)+(11,92*2,38)+(15,179*2,38)+(11,751*2,38)+(9,853*2,38)+(11,093*2,38)+(9,2*2,38)+(16,214*2,38)+(16,762*2,38)+(15,53*2,38)</t>
  </si>
  <si>
    <t>620991121R00</t>
  </si>
  <si>
    <t>Zakrývání výplní vnějších otvorů z postaveného lešení</t>
  </si>
  <si>
    <t>s rámy a zárubněmi, zábradlí, předmětů oplechování apod., které se zřizují ještě před úpravami povrchu, před jejich znečištěním při úpravách povrchu nástřikem plastických (lepivých) maltovin</t>
  </si>
  <si>
    <t>622321562R00</t>
  </si>
  <si>
    <t>Zateplení parapetu extrudovaným polystyrénem, tlouštky 20 mm</t>
  </si>
  <si>
    <t>RTS 18/ I</t>
  </si>
  <si>
    <t>nanesení lepicího tmelu na izolační desky, nalepení desek, natažení stěrky, vtlačení výztužné tkaniny a přehlazení stěrky. Včetně parapetních lišt.</t>
  </si>
  <si>
    <t>Parapety budou zatepleny tl. 20 mm a to z extrudovaného polystyrénu.</t>
  </si>
  <si>
    <t>622472143R00</t>
  </si>
  <si>
    <t>Omítka vnější stěn z hotových maltových směsí silikátová z pastovité směsi_x000D_
 stupeň složitosti 3, ručně</t>
  </si>
  <si>
    <t>kompletní omítkové souvrství</t>
  </si>
  <si>
    <t>omítka objektu : 587,87</t>
  </si>
  <si>
    <t>omítka ostění : 100</t>
  </si>
  <si>
    <t>250</t>
  </si>
  <si>
    <t>622904215R00</t>
  </si>
  <si>
    <t>Očištění fasád od organických nečistot, složitost fasády 3 - 5</t>
  </si>
  <si>
    <t>622R390519</t>
  </si>
  <si>
    <t>Montáž KZS ostění, miner.desky, stěrka+výztuž.tk.</t>
  </si>
  <si>
    <t>Nanesení lepicího tmelu na izolační desky, nalepení desek, přebroušení desek, natažení stěrky, osazení rohových lišt (3,33 m/m2), lišt s okapničkou (1,67 m/m2), vtlačení výztužné tkaniny (1,15 m2/m2), přehlazení stěrky, osazení omítkových napojovacích lišt (5 m/m2).</t>
  </si>
  <si>
    <t>. Ostění oken bude zatepleno tl. 30 mm.</t>
  </si>
  <si>
    <t>1.PP : (10,5+7,5+5,7)*0,4</t>
  </si>
  <si>
    <t>1.NP : (32,7+2,5+3,71+3,5+5,35+2,5+4,8+4,9+5)*0,4</t>
  </si>
  <si>
    <t>2.NP : (18,2+5,15+5,25+11,16+3,3+1,9+3,85)*0,4</t>
  </si>
  <si>
    <t>3.NP : (18,2+5,15+5,25+11,16+3,3+1,9+3,85)*0,4</t>
  </si>
  <si>
    <t>4.NP : (18,2+5,15+5,25+11,16+3,3+1,9+3,85)*0,4</t>
  </si>
  <si>
    <t>5.NP : (7,56+7,56+5,2+6,5)*0,4</t>
  </si>
  <si>
    <t>622300047RAE</t>
  </si>
  <si>
    <t>Zateplení vnějších plášťů budov kontaktní zateplovací systém s minerální vlnou, pro budovy výšky nad 6 m, bez otvorů, tloušťky 140 mm</t>
  </si>
  <si>
    <t>Osazení soklové lišty. Nalepení tepelně izolačních fasádních desek. Zajištění terčovými hmoždinkami. Vyztužení rohů lištami. Nanesení lepicí stěrky na zabroušený podklad, vlepení výztužné sklolaminátové síťoviny, zatření stěrky. Včetně montáže, demontáže a jednoměsíčního nájmu lešení.</t>
  </si>
  <si>
    <t>pohled severozápadní : 105,77+24,561+20,39</t>
  </si>
  <si>
    <t>okna : -(2,75*4)-(1,79*2)</t>
  </si>
  <si>
    <t>pohled jihozápadní : 46,69+81,34+46,61+10,72</t>
  </si>
  <si>
    <t>okna : -(2,1*4)-(1,82*8)-(3,58)</t>
  </si>
  <si>
    <t>pohled jihovýchodní : 21,77+105,88+23,90+2,88</t>
  </si>
  <si>
    <t>okna : -(2,1*6)-(1,97*2)</t>
  </si>
  <si>
    <t>pohled severovýchodní : 50,48+74,74+50,8</t>
  </si>
  <si>
    <t>okna : -(2,1*10)</t>
  </si>
  <si>
    <t>631312621R00</t>
  </si>
  <si>
    <t xml:space="preserve">Mazanina z betonu prostého tl. přes 50 do 80 mm třídy C 20/25,  </t>
  </si>
  <si>
    <t>(z kameniva) hlazená dřevěným hladítkem</t>
  </si>
  <si>
    <t>Včetně vytvoření dilatačních spár, bez zaplnění.</t>
  </si>
  <si>
    <t>1.NP : 3,17*0,05</t>
  </si>
  <si>
    <t>632411150RU1</t>
  </si>
  <si>
    <t>Potěr ze suchých směsí samonivelační anhydritový, tloušťky 50 mm, bez penetrace</t>
  </si>
  <si>
    <t>s rozprostřením a uhlazením</t>
  </si>
  <si>
    <t>1.PP - skladba P1 : 12,88+3,3+18,5+9,59+13,36+8,45+5,3+7,14+8,32+13,42+13,81+18,32+18,43</t>
  </si>
  <si>
    <t>632419108RT3</t>
  </si>
  <si>
    <t>Potěr ze suchých směsí cementová samonivelační podlahová stěrka, tloušťky 8 mm, bez penetrace</t>
  </si>
  <si>
    <t>Cementová samonivelační podlahová stěrka pro tloušťky 2-10 mm. Pouze pro vnitřní použití, vhodná pro podlahová vytápění, pro jemné vyrovnání nerovných podlah.</t>
  </si>
  <si>
    <t>1.NP : (19,94+11,58+24,52+18,1+4,94+18,07+4,83+18,27+1,94+1,45+5,29+9,47+11,12+8,24+3,17+11,21+7,9)</t>
  </si>
  <si>
    <t>2.NP : (15,22+4,61+9,02+8,73+25,9+5,7+10,5+9,2+17,54+17,06+3,87+4,56+3,17+22+16,56)</t>
  </si>
  <si>
    <t>3.NP : (15,22+4,69+9,07+8,56+25,9+5,7+10,5+9,2+18,13+17,06+3,87+4,56+3,17+22,32+16,58)</t>
  </si>
  <si>
    <t>4.NP : 15,6+4,31+16,44+17,5+3,17+18,13+16,9+17,27+21,47+17,67+18,34</t>
  </si>
  <si>
    <t>631310031RA0</t>
  </si>
  <si>
    <t>Mazanina z betonu prostého C 16/20, tloušťky 80 mm</t>
  </si>
  <si>
    <t>hlazená dřevěným hladítkem.</t>
  </si>
  <si>
    <t>vyrovnání povrchu pod zámkovou dlažbou : (4,15+1,48)*1,5</t>
  </si>
  <si>
    <t>631320134RA0</t>
  </si>
  <si>
    <t>Mazanina vyztužená sítí s izolací proti vlhkosti z betonu C16/20, tloušťky 150 mm, vyztužená sítí - drát 6,0 oka 150/150 mm, izolace proti vodě - 2 x ALP + pás izolační z oxidovaného asfaltu</t>
  </si>
  <si>
    <t>hlazená dřevěným hladítkem, penetrační nátěr dvojnásobný, asfaltovaný pás natavený, jednonásobný.</t>
  </si>
  <si>
    <t>648991113RT6</t>
  </si>
  <si>
    <t>Osazení parapetních desek z plastických hmot Dodávka a osazení parapetních desek z plastických hmot šířky 500 mm</t>
  </si>
  <si>
    <t>a poloplastických hmot na montážní pěnu, zapravení omítky pod parapetem, těsnění spáry mezi parapetem a rámem okna, dodávka silikonu.</t>
  </si>
  <si>
    <t>parapet K1 : 0,65*6</t>
  </si>
  <si>
    <t>parapet K2 : 1,4*3</t>
  </si>
  <si>
    <t>648R991113</t>
  </si>
  <si>
    <t>Osazení parapet.desek plast. a lamin. š.nad 20cm, včetně dodávky plastové parapetní desky š. 550 mm</t>
  </si>
  <si>
    <t>parapet K3 : 0,8*3</t>
  </si>
  <si>
    <t>648R991114</t>
  </si>
  <si>
    <t>Osazení parapet.desek plast. a lamin. š.nad 20cm, včetně dodávky plastové parapetní desky š. 300 mm</t>
  </si>
  <si>
    <t>parapet K4 : 1,05*4</t>
  </si>
  <si>
    <t>648R991115</t>
  </si>
  <si>
    <t>Osazení parapet.desek plast. a lamin. š.nad 20cm, včetně dodávky plastové parapetní desky š. 600 mm</t>
  </si>
  <si>
    <t>parapet K5 : 0,9*1</t>
  </si>
  <si>
    <t>648R991116</t>
  </si>
  <si>
    <t>Osazení parapet.desek plast. a lamin. š.nad 20cm, včetně dodávky plastové parapetní desky š. 250 mm</t>
  </si>
  <si>
    <t>parapet K6 : 1*2</t>
  </si>
  <si>
    <t>642202011RAD</t>
  </si>
  <si>
    <t>Zazdění dveřních otvorů jednokřídlových, omítka, zdivo tloušťky 60 cm</t>
  </si>
  <si>
    <t>Součtová</t>
  </si>
  <si>
    <t>vyvěšení dřevěných dveřních křídel, vybourání stávající ocelové zárubně, zazdívka otvoru jakýmikoliv cihlami pálenými, omítka vnitřní vápenná nebo vápenocementová štuková.</t>
  </si>
  <si>
    <t>941941111R00</t>
  </si>
  <si>
    <t xml:space="preserve">Montáž lešení lehkého pracovního řadového s podlahami pronájem lešení za den </t>
  </si>
  <si>
    <t>800-3</t>
  </si>
  <si>
    <t>včetně kotvení</t>
  </si>
  <si>
    <t>nájem na 6 měsíců : (6*30)*1044</t>
  </si>
  <si>
    <t>941941852R00</t>
  </si>
  <si>
    <t>Demontáž lešení lehkého řadového s podlahami šířky přes 1,2 do 1,5 m, výšky přes 10 do 24 m</t>
  </si>
  <si>
    <t>plocha lešení - celý objekt : (16*16)+(4*16)+(12*16)+(8*16)+(6*16)+(13*16)</t>
  </si>
  <si>
    <t>100</t>
  </si>
  <si>
    <t>941944052R00</t>
  </si>
  <si>
    <t>Montáž lešení lehkého pracovního řadového bez podlah šířky od 1,20 do 1,50 m, výšky přes 10 do 24 m</t>
  </si>
  <si>
    <t>Včetně kotvení lešení.</t>
  </si>
  <si>
    <t>944944011R00</t>
  </si>
  <si>
    <t xml:space="preserve">Montáž ochranné sítě z umělých vláken </t>
  </si>
  <si>
    <t>výměra s přesahem : 1044*1,1</t>
  </si>
  <si>
    <t>944944081R00</t>
  </si>
  <si>
    <t xml:space="preserve">Demontáž ochranné sítě z umělých vláken </t>
  </si>
  <si>
    <t>998009101R00</t>
  </si>
  <si>
    <t>Přesun hmot samostatně budovaného lešení bez ohledu na výšku</t>
  </si>
  <si>
    <t>180256400100R</t>
  </si>
  <si>
    <t>Výtah stavební osob.- nákladní NOV 500</t>
  </si>
  <si>
    <t>Sh</t>
  </si>
  <si>
    <t>STROJ</t>
  </si>
  <si>
    <t>Stroj</t>
  </si>
  <si>
    <t>POL6_</t>
  </si>
  <si>
    <t>nájem na 3 měsíce : (3*30)*8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</si>
  <si>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</si>
  <si>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</si>
  <si>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dle zprávy AB : 988,88</t>
  </si>
  <si>
    <t>953941312R00</t>
  </si>
  <si>
    <t>Osazení předmětů na hmoždinky osazení hasicího přístroje</t>
  </si>
  <si>
    <t>4498414R2</t>
  </si>
  <si>
    <t>Přístroj hasící  práškový 21A/113B</t>
  </si>
  <si>
    <t>953R999901</t>
  </si>
  <si>
    <t>Požární uzávěry</t>
  </si>
  <si>
    <t>kpl</t>
  </si>
  <si>
    <t>44984114R1</t>
  </si>
  <si>
    <t>Přístroj hasicí práškový 21A</t>
  </si>
  <si>
    <t>na chodbě : 5</t>
  </si>
  <si>
    <t>1.02 : 2</t>
  </si>
  <si>
    <t>3.07 : 1</t>
  </si>
  <si>
    <t>4.08 : 1</t>
  </si>
  <si>
    <t>4.09 : 2</t>
  </si>
  <si>
    <t>5.10 : 3</t>
  </si>
  <si>
    <t>968061125R00</t>
  </si>
  <si>
    <t>Vyvěšení nebo zavěšení dřevěných křídel dveří, plochy do 2 m2</t>
  </si>
  <si>
    <t>801-3</t>
  </si>
  <si>
    <t>oken, dveří a vrat, s uložením a opětovným zavěšením po provedení stavebních změn,</t>
  </si>
  <si>
    <t>968083003R00</t>
  </si>
  <si>
    <t>Vybourání plastových výplní otvorů oken, do 4 m2</t>
  </si>
  <si>
    <t>pohled JJS : (3,21*2)+(0,6*3)+(0,2*3)</t>
  </si>
  <si>
    <t>pohled z ulice Spojenců : 0,6*7</t>
  </si>
  <si>
    <t>pohled VVJ : (2,05*2)+3,21</t>
  </si>
  <si>
    <t>978041108R00</t>
  </si>
  <si>
    <t>Odstranění kontaktního zateplovacího systému z fasádního polystyrenu EPS F, tloušťky 80 mm, s omítkou</t>
  </si>
  <si>
    <t>968R072499</t>
  </si>
  <si>
    <t>Vybourání kovových dveřních zárubní</t>
  </si>
  <si>
    <t>962200011RAA</t>
  </si>
  <si>
    <t>Bourání příček z cihel pálených, tl. 10 cm</t>
  </si>
  <si>
    <t>nebo vybourání otvorů průřezové plochy přes 4 m2 v příčkách z cihel na maltu vápennou nebo vápenocementovou. Svislá a vodorovná doprava suti, odvoz do 10 km.</t>
  </si>
  <si>
    <t>1.NP : (4,2*3,19)+(3,5*3,19)+(0,7*3,19)+(2,85*3,19)+(2,22*3,19)+(2,8*3,19)</t>
  </si>
  <si>
    <t>2.NP : (0,45*3,19)+(1,5*3,19)</t>
  </si>
  <si>
    <t>3.NP : (3,83*2,87)+(2,9*2,87)+(3,4*2,87)</t>
  </si>
  <si>
    <t>4.NP : (2,1*2,85)</t>
  </si>
  <si>
    <t>962200011RAB</t>
  </si>
  <si>
    <t>Bourání příček z cihel pálených, tl. 15 cm</t>
  </si>
  <si>
    <t>1. NP : (1,45*3,19)+(2,0*3,19)+(2,55*3,19)+(3,5*3,19)</t>
  </si>
  <si>
    <t>2.NP : (3,2*2,89)+(0,7*2,89)</t>
  </si>
  <si>
    <t>3.NP : (4,78*2,87)+(3,2*2,87)+(3,2*2,87)+(0,6*2,87)</t>
  </si>
  <si>
    <t>4.NP : (3,1*2,85)+(0,6*2,85)</t>
  </si>
  <si>
    <t>962300012RA0</t>
  </si>
  <si>
    <t>Bourání komínů z cihel, se dvěma průduchy</t>
  </si>
  <si>
    <t>z jakýchkoliv cihel pálených, šamotových nebo vápenopískových na maltu cementovou. Svislá a vodorovná doprava suti, odvoz do 10 km.</t>
  </si>
  <si>
    <t>4*6,5</t>
  </si>
  <si>
    <t>965100032RAA</t>
  </si>
  <si>
    <t>Bourání dlažeb z půdních a keramických dlaždic dlažeb keramických, bez podkladních vrstev, tloušťka do 10 mm</t>
  </si>
  <si>
    <t>bez podkladního lože, s jakoukoliv výplní spár. Svislá a vodorovná doprava suti, odvoz do 10 km.</t>
  </si>
  <si>
    <t>1. PP - dlažba keramická : 7,14+18,32+18,43</t>
  </si>
  <si>
    <t>1.NP : 9,37+15,05+5,5</t>
  </si>
  <si>
    <t>2.NP : 8,97</t>
  </si>
  <si>
    <t>3.NP : 2,76+5,96</t>
  </si>
  <si>
    <t>4.NP : 9,19</t>
  </si>
  <si>
    <t>5.NP : 1+3,86+1,13+9,43+2,75+4,6</t>
  </si>
  <si>
    <t>965200013RA0</t>
  </si>
  <si>
    <t>Bourání mazanin betonových s potěrem nebo teracem</t>
  </si>
  <si>
    <t>bourání podkladů pod dlažby nebo litých celistvých dlažeb a mazanin. Svislá a vodorovná doprava suti, odvoz do 10 km.</t>
  </si>
  <si>
    <t>podkladní vrstva po demontáži dlažby : 43,89*0,25</t>
  </si>
  <si>
    <t>965200014RA0</t>
  </si>
  <si>
    <t>Bourání mazanin vyztužených svařovanou  sítí</t>
  </si>
  <si>
    <t>1.PP : (12,88+3,3+18,5+9,59+13,36+8,45+5,3+8,32+13,42+13,81)*0,3</t>
  </si>
  <si>
    <t>962R200051</t>
  </si>
  <si>
    <t>Bourání příček sádrových nebo sádrokart. bez konst, tloušťka 3,5 cm</t>
  </si>
  <si>
    <t>2.NP : 5,1*2,89</t>
  </si>
  <si>
    <t>978013161R00</t>
  </si>
  <si>
    <t>Otlučení omítek vápenných nebo vápenocementových vnitřních s vyškrabáním spár, s očištěním zdiva stěn, v rozsahu do 50 %</t>
  </si>
  <si>
    <t>978100010RA0</t>
  </si>
  <si>
    <t>Otlučení vnitřních omítek stropů vápenocementová 100%</t>
  </si>
  <si>
    <t>vápenných nebo vápenocementových. Svislá a vodorovná doprava suti, odvoz do 10 km.</t>
  </si>
  <si>
    <t>1.PP : 12,88+3,3+18,5+9,59+13,36+8,45+5,3+7,14+8,32+13,42+13,81+18,32+18,43</t>
  </si>
  <si>
    <t>978200010RA0</t>
  </si>
  <si>
    <t>Otlučení vnitřních omítek stěn vápenocementových 100%</t>
  </si>
  <si>
    <t>svislá a vodorovná doprava suti, odvoz do 10 km.</t>
  </si>
  <si>
    <t>978500010RA0</t>
  </si>
  <si>
    <t>Odsekání a odebrání obkladů vnitřních</t>
  </si>
  <si>
    <t>vnitřních nebo vnějších obkladů z jakýchkoliv materiálů, otlučení podkladní omítky až na zdivo. Svislá a vodorovná doprava suti, odvoz do 10 km.</t>
  </si>
  <si>
    <t>1. PP : (16,672+15,53+11,093)*2</t>
  </si>
  <si>
    <t>711210010RAA</t>
  </si>
  <si>
    <t>Izolace stěrkové nátěr hydroizolační těsnicí hmotou, tekutou jednosložkovou izolací , proti vlhkosti, včetně těsnicího pásu do spoje podlaha-stěna</t>
  </si>
  <si>
    <t>AP-PSV</t>
  </si>
  <si>
    <t>Nanesení hydroizolačního nátěru válečkem ve dvou vrstvách, nebo stěrkou v jedné vrstvě. Vlepení těsnicí pásky do spoje podlaha-stěna, přitlačení a uhlazení, přetažení pásky další vrstvou izolační stěrky.</t>
  </si>
  <si>
    <t>713120040RAD</t>
  </si>
  <si>
    <t>Izolace tepelné podlah polystyren EPS 100 , objemová hmotnost 20 kg/m3, tloušťka 80 mm</t>
  </si>
  <si>
    <t>1.PP - skladba P1 : 12,88+3,3+18,5+9,59+13,36+8,45+5,3+7,14+8,32+13,42+13,42+13,81+18,32+18,43</t>
  </si>
  <si>
    <t>731200828R00</t>
  </si>
  <si>
    <t>Demontáž kotlů ocelových na kapalná a plynná paliva o výkonu přes 75 do 100 kW</t>
  </si>
  <si>
    <t>800-731</t>
  </si>
  <si>
    <t>762085140R00</t>
  </si>
  <si>
    <t>Zvláštní výkony hoblování tesařských konstrukcí čtyřstranné</t>
  </si>
  <si>
    <t>800-762</t>
  </si>
  <si>
    <t>3*78</t>
  </si>
  <si>
    <t>762088113R00</t>
  </si>
  <si>
    <t>Zvláštní výkony zakrývání rozpracovaných tesařských konstrukcí těžkou plachtou na ochranu před srážkovou vodou, včetně odstranění 12 x 15 m</t>
  </si>
  <si>
    <t>Zakrývání rozpracovaných tesařských konstrukcí těžkou plachtou na ochranu před srážkovou vodou.</t>
  </si>
  <si>
    <t>762395000R00</t>
  </si>
  <si>
    <t>Spojovací a ochranné prostředky svory, prkna, hřebíky, pásová ocel, vruty, impregnace</t>
  </si>
  <si>
    <t>762710112RAC</t>
  </si>
  <si>
    <t>Prostorové vázané konstrukce z řeziva plochy 224 cm2, hranoly, rozměru 12 x 14 cm, včetně impregnace řeziva</t>
  </si>
  <si>
    <t>hraněného včetně spojovacích a ochranných prostředků.</t>
  </si>
  <si>
    <t>Výměna stropních trámů 20% dle PD</t>
  </si>
  <si>
    <t>762900040RAB</t>
  </si>
  <si>
    <t>Demontáž samostatných prvků krovu bednění</t>
  </si>
  <si>
    <t>Svislé přemístění ze 2. NP, nebo 1. PP, vodorovné vnitrostaveništní přemístění do 30 m, odvoz na skládku do 10 km. Bez poplatku za skládku.</t>
  </si>
  <si>
    <t>762950030RAA</t>
  </si>
  <si>
    <t>Výměna části střešní vazby průřezová plocha prvku 120 cm2</t>
  </si>
  <si>
    <t>Vyřezání části střešní vazby průřezové plochy podle popisu a zpětné doplnění řezivem stejného průřezu.</t>
  </si>
  <si>
    <t>762950030RAB</t>
  </si>
  <si>
    <t>Výměna části střešní vazby průřezová plocha prvku 224 cm2</t>
  </si>
  <si>
    <t>762950030RAD</t>
  </si>
  <si>
    <t>Výměna části střešní vazby průřezová plocha prvku 450 cm2</t>
  </si>
  <si>
    <t>762R340110RAB</t>
  </si>
  <si>
    <t>Bednění střech z prken na sraz, impregnace, prkna tloušťky 25 mm, včetně dodávky</t>
  </si>
  <si>
    <t>60596002R</t>
  </si>
  <si>
    <t>hranol</t>
  </si>
  <si>
    <t>hranoly 120/160 : (0,12*0,16)*78</t>
  </si>
  <si>
    <t>hranoly 160160 : (0,16*0,16)*78</t>
  </si>
  <si>
    <t>hranoly 160/180 : (0,16*0,18)*78</t>
  </si>
  <si>
    <t>rezerva na doplňkové prvky : 0,5</t>
  </si>
  <si>
    <t>998762203R00</t>
  </si>
  <si>
    <t>Přesun hmot pro konstrukce tesařské v objektech výšky do 24 m</t>
  </si>
  <si>
    <t>Přesun hmot</t>
  </si>
  <si>
    <t>POL7_</t>
  </si>
  <si>
    <t>50 m vodorovně</t>
  </si>
  <si>
    <t>764259615R00</t>
  </si>
  <si>
    <t>Žlaby z titanzinkového plechu půlkulatý závěsný kotlík , 330/100 mm,  , povrch přírodní  TiZn, povrch lesklý</t>
  </si>
  <si>
    <t>800-764</t>
  </si>
  <si>
    <t>764255401R00</t>
  </si>
  <si>
    <t>Žlaby z titanzinkového plechu výroba a montáž žlabů včetně háků, čel, rohů, rovných hrdel a dilatací_x000D_
 nástřešních oblého tvaru, rš 500 mm</t>
  </si>
  <si>
    <t>včetně spojovacích prostředků.</t>
  </si>
  <si>
    <t>žlaby nadokapní : 3,97+3,47+5,23+5,025+1,6+2,68+4,29+1,98+2+3,1+2,1+6,25+2,4+5,7+3,85</t>
  </si>
  <si>
    <t>764291410R00</t>
  </si>
  <si>
    <t>Ostatní střešní prvky z titanzinkového plechu výroba a montáž _x000D_
 závětrné lišty, rš 250 mm</t>
  </si>
  <si>
    <t>včetně spojovacích prostředků a zednické výpomoci.</t>
  </si>
  <si>
    <t>764892346R00</t>
  </si>
  <si>
    <t>Ostatní prvky ke střechám střešní lávka včetně úchytů, délky 1 m,  ,  , dodávka a montáž</t>
  </si>
  <si>
    <t>sada</t>
  </si>
  <si>
    <t>764211010RAB</t>
  </si>
  <si>
    <t>Krytina z mědi a titanozinku krytina střech z TiZn plechu, sklon střechy 45°</t>
  </si>
  <si>
    <t>hladká střešní, včetně úpravy krytiny u okapů, prostupů a výčnělků, z tabulí 2 x 1 m.</t>
  </si>
  <si>
    <t>plocha s prořezem : 260*1,2</t>
  </si>
  <si>
    <t>764230410RAA</t>
  </si>
  <si>
    <t>Lemování z mědi a titanozinku lemování zdí z TiZn plechu, RŠ 250 mm</t>
  </si>
  <si>
    <t>zdí na plochých střechách, včetně rohů, spojů, lišt a dilatací.</t>
  </si>
  <si>
    <t>764252410RAB</t>
  </si>
  <si>
    <t>Žlaby z mědi a titanozinku žlab z TiZn plechu, podokapní půlkruhový, RŠ 330 mm</t>
  </si>
  <si>
    <t>podokapní včetně háků a podílu rohů, rovných hrdel, kotlíků a dilatací.</t>
  </si>
  <si>
    <t>žlaby : 5,565</t>
  </si>
  <si>
    <t>764554410RAB</t>
  </si>
  <si>
    <t>Odpadní trouby z mědi a titanozinku z Ti Zn plechu, kruhové, průměru, 100 mm</t>
  </si>
  <si>
    <t>včetně zděří, manžet, odboček, kolen, odskoků, výpustí vody a přechodových kusů.</t>
  </si>
  <si>
    <t>pohled severozápadní : 11*2</t>
  </si>
  <si>
    <t>pohled jihozápadní : 11*2</t>
  </si>
  <si>
    <t>pohled severovýchodní : 11*2</t>
  </si>
  <si>
    <t>764900010RA0</t>
  </si>
  <si>
    <t>Demontáž krytiny z pozinkovaného plechu</t>
  </si>
  <si>
    <t>hladké střešní z tabulí 2 x 1 m.</t>
  </si>
  <si>
    <t>764900035RA0</t>
  </si>
  <si>
    <t>Demontáž podokapních žlabů půlkruhových, z pozinkovaného plechu</t>
  </si>
  <si>
    <t>čtyřhranných nebo půlkruhových, včetně demontáže háků a kotlíků.</t>
  </si>
  <si>
    <t>764900040RAA</t>
  </si>
  <si>
    <t>Demontáž odpadních trub z pozinkovaného plechu</t>
  </si>
  <si>
    <t>včetně kolen a výpustí vody.</t>
  </si>
  <si>
    <t>pohled SSV : 0,70+11,5+3,5</t>
  </si>
  <si>
    <t>pohled VVJ : 10,5+13,6+13,6</t>
  </si>
  <si>
    <t>pohled JJS : 11,5+14,2+2,8+11,5</t>
  </si>
  <si>
    <t>pohled z ulice spojenců : 2,8+11,5+13,5</t>
  </si>
  <si>
    <t>764900050RAA</t>
  </si>
  <si>
    <t>Demontáž oplechování parapetů z pozinkovaného plechu</t>
  </si>
  <si>
    <t>pohled SSV : 0,59+0,5+0,89+0,89+0,89+0,85</t>
  </si>
  <si>
    <t>pohled VVJ : 1,2+1,1+1,1+1,1+1,1+0,5+0,5+0,5+0,4+0,4+2,1+2,1+2,1+2,1</t>
  </si>
  <si>
    <t>pohled JJS : 0,6+0,6+0,6+(2,1*12)+(0,85*7)</t>
  </si>
  <si>
    <t>pohled z ulice spojenců : 0,6+0,6+0,6+(2,1*12)+(0,85*7)</t>
  </si>
  <si>
    <t>764900060RAA</t>
  </si>
  <si>
    <t>Demontáž oplechování zdí a nadezdívek z pozinkovaného plechu</t>
  </si>
  <si>
    <t>oplechování soklu : 0,925+15,925+1,275+0,6+0,99+0,6+11,825+7,8+1,925+5,595+8,305+0,925+3,055</t>
  </si>
  <si>
    <t>764R510414</t>
  </si>
  <si>
    <t>Oplechování parapetů z TiZn plechu, rš 400 mm</t>
  </si>
  <si>
    <t>Parapet Z4 : 2,25*4</t>
  </si>
  <si>
    <t>57,61</t>
  </si>
  <si>
    <t>764R510419</t>
  </si>
  <si>
    <t>Oplechování parapetů z TiZn plechu, rš 450 mm</t>
  </si>
  <si>
    <t>parapet 450 mm : 0,45*6</t>
  </si>
  <si>
    <t>parapet 1200 mm : 1,2*3</t>
  </si>
  <si>
    <t>parapet 600 mm : 0,6*3</t>
  </si>
  <si>
    <t>parapet 2250 mm : 2,25*4</t>
  </si>
  <si>
    <t>parapet 950 mm : 0,95*1</t>
  </si>
  <si>
    <t>parapet 2150 mm : 2,15*1</t>
  </si>
  <si>
    <t>764R530410</t>
  </si>
  <si>
    <t>Oplechování zdí z TiZn plechu, rš 700 mm Rheinzink</t>
  </si>
  <si>
    <t>střecha : (3,05*2)</t>
  </si>
  <si>
    <t>764R55501</t>
  </si>
  <si>
    <t>Pokládka dělící rohože</t>
  </si>
  <si>
    <t>764R881199</t>
  </si>
  <si>
    <t>Sněhový zachytávač trubkový</t>
  </si>
  <si>
    <t>(3,7*1,8+5,7+3,8+5,1+2+2)*4</t>
  </si>
  <si>
    <t>764R900035</t>
  </si>
  <si>
    <t>Demontáž nadokapních žlabů půlkruhových</t>
  </si>
  <si>
    <t>67350012R</t>
  </si>
  <si>
    <t>fólie konstrukční s lepivou vrstvou, separační; paropropustná; plošná hmotnost 400 g/m2; tloušťka 8,00 mm; š = 1 400,0 mm; l = 30 000 mm</t>
  </si>
  <si>
    <t>materiál navýšení sklonu 30% : 260*1,3</t>
  </si>
  <si>
    <t>998764203R00</t>
  </si>
  <si>
    <t>Přesun hmot pro konstrukce klempířské v objektech výšky do 24 m</t>
  </si>
  <si>
    <t>766661422R00</t>
  </si>
  <si>
    <t>Montáž dveřních křídel kompletizovaných otevíravých , protipožárních, do ocelové nebo fošnové zárubně, jednokřídlových, šířky přes 800 mm</t>
  </si>
  <si>
    <t>800-766</t>
  </si>
  <si>
    <t>Dveře s protipožární odolností do 30 minut.</t>
  </si>
  <si>
    <t>766812840R00</t>
  </si>
  <si>
    <t>Demontáž kuchyňských linek délky přes 1800 do 2100 mnm</t>
  </si>
  <si>
    <t>2.NP : 2</t>
  </si>
  <si>
    <t>5.NP : 1</t>
  </si>
  <si>
    <t>766825111R00</t>
  </si>
  <si>
    <t>Montáž nábytku vestavěného skříně jednokřídlové šatní policové</t>
  </si>
  <si>
    <t>642940090RA0</t>
  </si>
  <si>
    <t>Dveře vnitřní dřevěné montáž - dveře ve specifikace_x000D_
 jednokřídlové, překlad, zárubeň, práh</t>
  </si>
  <si>
    <t>dodávka a montáž dvou kusů prefabrikovaných překladů, dodávka a osazení ocelové zárubně CgH šířky 10 cm cementovou maltu, s vybetonováním prahu v zárubni a s osazením špalíku nebo latě pro dřevěný práh, dodávka a montáž dveřních křídel kompletizovaných šířky podle popisu, dodávka a montáž dřevěného dveřního prahu, nátěr zárubně základní 1x, barvou 2 x, emailem 1x.</t>
  </si>
  <si>
    <t>Včetně kotvení zárubně do zdiva.</t>
  </si>
  <si>
    <t>766810010RAI</t>
  </si>
  <si>
    <t xml:space="preserve">Kuchyňské linky pouze montáž, dodávka linky ve specifikaci,  </t>
  </si>
  <si>
    <t>766R550001</t>
  </si>
  <si>
    <t>Madlo dubové vč. ochranného nátěru</t>
  </si>
  <si>
    <t>1.PP schodiště : 2,5</t>
  </si>
  <si>
    <t>1.NP schodiště : 2,5*2</t>
  </si>
  <si>
    <t>2.NP schodiště : 2,5*2</t>
  </si>
  <si>
    <t>3.NP schdiště : 2,5*2</t>
  </si>
  <si>
    <t>4.NP schodiště : 2,5*2</t>
  </si>
  <si>
    <t>5.NP schodiště : 2,7*2</t>
  </si>
  <si>
    <t>766R670011</t>
  </si>
  <si>
    <t>O1 - M+D okno plastové, výklopné otvíravé , rozměr 450/600, 6-ti komorový systém, izolační trojsklo, barva bílá</t>
  </si>
  <si>
    <t>766R670012</t>
  </si>
  <si>
    <t>O2 - M+D okno plastové, výklopné otvíravé, rozměr 1200/650, 6-ti komorový systém,  izolační trojsklo, barva bílá</t>
  </si>
  <si>
    <t>766R670013</t>
  </si>
  <si>
    <t>O3 - M+D okno plastové, výklopné otvíravé, rozměr 600/650 , 6-ti komorový systém, izolační trojsklo, barva bílá</t>
  </si>
  <si>
    <t>766R670014</t>
  </si>
  <si>
    <t>O4 - M+D okno plastové, výklopné otevíravé, rozměr 450/650, 6-tikomorový systém, izolační trojsklo, barva bílá</t>
  </si>
  <si>
    <t>766R670015</t>
  </si>
  <si>
    <t>O5 - M+D okno plastové, výklopné otevíravé, rozměr 900/650, 6-ti komorový systém, izolační trojsklo, barva bílá</t>
  </si>
  <si>
    <t>766R670016</t>
  </si>
  <si>
    <t>O6 - M+D okno plastové, výklopné otevíravé, rozměr 1000/1600, 6-ti komorový systém, izolační systém, barva bílá</t>
  </si>
  <si>
    <t>766R690017</t>
  </si>
  <si>
    <t>O7 - M+D okno plastové , kyvné , rozměr 1050x1600 mm,  6-tikomorový systém, izolační trojsklo, brava bílá</t>
  </si>
  <si>
    <t>766R690018</t>
  </si>
  <si>
    <t>O8 - M+D  okno plastové, výklopné, rozměr 1200x550 mm,  6-tikomorový systém, izolační trojsklo, barva bílá</t>
  </si>
  <si>
    <t>766R770003</t>
  </si>
  <si>
    <t>D3 - dveře vnitřní jednokřídlé , rozměr 700x1970 mm,  zámek WC, včetně zárubně</t>
  </si>
  <si>
    <t>766R770004</t>
  </si>
  <si>
    <t>D4 - dveře vnitřní jednokřídlé , rozměr 800x1970 mm, záměk bezpečnostní, včetně zárubně</t>
  </si>
  <si>
    <t>766R770005</t>
  </si>
  <si>
    <t>D5 - dveře vnitřní jednokřídlé, rozměr 900x1970 mm, zámek bezpečnostní, včetně zárubně</t>
  </si>
  <si>
    <t>766R770006</t>
  </si>
  <si>
    <t>D6 - dveře vnitřní jednokřídlé, rozměr 1000x1970 mm, zámek bezpečnostní, včetně zárubně</t>
  </si>
  <si>
    <t>766R770007</t>
  </si>
  <si>
    <t>D7 - dveře vnitřní jednokřídlé, rozměr 1100x1970 mm, zámek bezpečnostní, včetně zárubně</t>
  </si>
  <si>
    <t>766R770008</t>
  </si>
  <si>
    <t>D8 - dveře vnitřní jednokřídlé, rozměr  600X1970 mm, zámek bezpečnostní, včetně zárubně</t>
  </si>
  <si>
    <t>766R770009</t>
  </si>
  <si>
    <t>D9 - dveře  jednokřídlé protipožární EI30 DP3 - sm/C2 , rozměr 1000x1970, prosklení , zámek bezpeč, nostní, včetně zárubní</t>
  </si>
  <si>
    <t>766R770010</t>
  </si>
  <si>
    <t>D10 -  dveře jednokřídlé protipožární EI30 DP3- C2, rozměr 900x1970, zámek bezpečnostní, včetně zárubní</t>
  </si>
  <si>
    <t>766R770011</t>
  </si>
  <si>
    <t>D11 - dveře jednokřídlé protipožární EI30 DP3 - C2, rozměr 800x1970 mm, zámek bezpečnostní, včetně zárubně</t>
  </si>
  <si>
    <t>766R770012</t>
  </si>
  <si>
    <t>D12 - dveře jednokřídlé protipožární EI30 DP3 sm/C2 prosklené, rozměr 900x1970 mm, zámek bezpečnost, ní, včetně zárubně</t>
  </si>
  <si>
    <t>61143790.AR8</t>
  </si>
  <si>
    <t>D1 - dveře vchodové plast  1000x2050 otevíravé, barva bílá, bezpečnostním kování, včetně zárubní</t>
  </si>
  <si>
    <t>61143792.AR9</t>
  </si>
  <si>
    <t>D2 - dveře vchodové plast  1100x2050 otevíravé , barva bílá , bezpečnostního kování, včetně zárubně</t>
  </si>
  <si>
    <t>61581624.AR</t>
  </si>
  <si>
    <t>linka kuchyňská atypická; š = 2 400 mm</t>
  </si>
  <si>
    <t>soubor</t>
  </si>
  <si>
    <t>Kuchyňská linka do domácnosti. Jedná o 3 ks. Kuchyňská linka bude mít horní a dolní skřínky standardních rozměrů</t>
  </si>
  <si>
    <t>linky bude 2,4 m vč.sporáku. Základem linky bude dřevotřískový korpus s finální povrchem z dýhy a tl.min 18 mm.</t>
  </si>
  <si>
    <t>Spodní skříňky budou mít 1x šuplík šíře 800 mm. Součásti budou police v počtu 3 ks. Součástí dodávky bude</t>
  </si>
  <si>
    <t xml:space="preserve"> pracovní deska o rozměrech 600x1800x28 mm v dekoru bílý mramor. Součástí desky bude výřez pro dřez.</t>
  </si>
  <si>
    <t>615855001</t>
  </si>
  <si>
    <t>Šatní skříň dřevěná jednokřídlá – rozměr 1000x1800x500 ze dřevotřísky tl. 18 mm</t>
  </si>
  <si>
    <t>zadní část skříně je opatřena průduchy k zajištění odvětrávání horní a spodní části skříně</t>
  </si>
  <si>
    <t>998766203R00</t>
  </si>
  <si>
    <t>Přesun hmot pro konstrukce truhlářské v objektech výšky do 24 m</t>
  </si>
  <si>
    <t>767200001RA0</t>
  </si>
  <si>
    <t>Schodišťové zábradlí madlo, nátěr</t>
  </si>
  <si>
    <t>z trubek nebo tenkostěnných profilů do zdiva (10 kg/m zábradlí), dodávka a montáž dřevěných průběžných madel, nátěr zábradlí syntetický základní a dvojnásobný vrchní, nátěr madla lazurovacím lakem dvojnásobný s napuštěním.</t>
  </si>
  <si>
    <t>venkovní zábradlí délky 6,5 m) pozink, kotveno do zdi pomocí závitových tyčí jen tyč</t>
  </si>
  <si>
    <t>767R550001</t>
  </si>
  <si>
    <t>Ocelové madlo u rampy kotveno přes  chemickou kotvu na M12 včetně nátěru</t>
  </si>
  <si>
    <t>767R555501</t>
  </si>
  <si>
    <t>M+D ocelového žebříku</t>
  </si>
  <si>
    <t>998771203R00</t>
  </si>
  <si>
    <t>Přesun hmot pro podlahy z dlaždic v objektech výšky do 24 m</t>
  </si>
  <si>
    <t>800-771</t>
  </si>
  <si>
    <t>771100050RAB</t>
  </si>
  <si>
    <t>Vyrovnání podkladů pod dlažby stěrkovými hmotami tl. 6 mm, použití v exteriéru, bez pnetrace</t>
  </si>
  <si>
    <t>podklad pro dlažbu : 65,25+145,24+151,14</t>
  </si>
  <si>
    <t>771575024RA0</t>
  </si>
  <si>
    <t>Dlažba z dlaždic keramických 30 x 30 cm, položených do flexibilního lepidla,  , včetně jednosložkové hydroizolační stěrky</t>
  </si>
  <si>
    <t>Hydroizolační stěrka, dlažba do tmele, spárování. Vložení těsnicího pásu do spoje podlaha-stěna a zatmelení silikonovým tmelem.</t>
  </si>
  <si>
    <t>Keramické dlažby budou protiskluzné R10 do vnitřních interiérů I. jakosti s nasákavostí E&lt;0,5% UGL.</t>
  </si>
  <si>
    <t>1.PP - skladba P1 : (12,88+3,3+18,5+9,59+13,36+8,45+5,3+7,14+8,32+13,42+13,81+18,32+18,43)</t>
  </si>
  <si>
    <t>771575111RAB</t>
  </si>
  <si>
    <t xml:space="preserve">Dlažba z dlaždic keramických 30 x 30 cm, se separační a zvukově izolační podložkou, na podklad z dřevoštěpkových nebo cementotřískových desek, suché prostředí,  </t>
  </si>
  <si>
    <t>Tmelení silikonovým tmelem. Pokládka dlažby  je včetně soklu</t>
  </si>
  <si>
    <t>1.NP : (19,94+1,94+1,45+9,47+11,12+8,24+11,21+7,9)*1,1</t>
  </si>
  <si>
    <t>2.NP : (15,22*1,1)</t>
  </si>
  <si>
    <t>3.NP : (15,22*1,1)</t>
  </si>
  <si>
    <t>4.NP : (15,6+1,44)*1,1</t>
  </si>
  <si>
    <t>771575121RAB</t>
  </si>
  <si>
    <t>Dlažba z dlaždic keramických 30 x 30 cm, se separační a zvukově izolační podložkou, na podklad z dřevoštěpkových nebo cementotřískových desek, vlhké prostředí, včetně jednosložkové hydroizolační stěrky</t>
  </si>
  <si>
    <t>Pokládka dlažby  je včetně soklu</t>
  </si>
  <si>
    <t>1.NP : (4,94+4,83+5,29)*1,1</t>
  </si>
  <si>
    <t>2.NP : (9,02+3,87)*1,1</t>
  </si>
  <si>
    <t>3.NP : (9,07+3,87)*1,1</t>
  </si>
  <si>
    <t>4.NP : (1,44+1,63+5,88)*1,1</t>
  </si>
  <si>
    <t>771R130119</t>
  </si>
  <si>
    <t>Obklad soklíků rovných do tmele výšky do 100 mm</t>
  </si>
  <si>
    <t>1.PP : 11,33+15,3+2,51+13+7,885+1,81+5,78+4,15+4,15+4,15+4,5+4,5+4,125+4,125+3,14+3,14+3,105+3,105</t>
  </si>
  <si>
    <t>775519010RA0</t>
  </si>
  <si>
    <t>Demontáž podlah vlysových lepených</t>
  </si>
  <si>
    <t>včetně lišt.</t>
  </si>
  <si>
    <t>Vodorovné vnitrostaveništní přemístění do 30 m, odvoz na skládku do 10 km. Bez poplatku za skládku.</t>
  </si>
  <si>
    <t>5.NP : 31,73+25,4</t>
  </si>
  <si>
    <t>776200820RT1</t>
  </si>
  <si>
    <t>Demontáž povlakových podlah ze schodišťových stupňů lepených, s podložkou, z ploch přes 10 m2</t>
  </si>
  <si>
    <t>800-775</t>
  </si>
  <si>
    <t>776200830R00</t>
  </si>
  <si>
    <t xml:space="preserve">Demontáž povlakových podlah ze schodišťových stupňů odstranění hran scodišťových stupňů a uložení na hromady,  ,  </t>
  </si>
  <si>
    <t>1. PP hrany schodiště : 9*1</t>
  </si>
  <si>
    <t>1.NP hrany schodiště : (4*1)+(8*1,2)</t>
  </si>
  <si>
    <t>2.NP hrany schodiště : (13*1,2)</t>
  </si>
  <si>
    <t>3.NP hrany schodiště : (13*1,2)</t>
  </si>
  <si>
    <t>4.NP hrany schodiště : (13*1,2)</t>
  </si>
  <si>
    <t>5.NP hrany schodiště : (20*1,2)</t>
  </si>
  <si>
    <t>776973314R00</t>
  </si>
  <si>
    <t>Čisticí zóny a rohože vstupní rohož,  houževnté pryže tvar kroužku s otevřeným dnem, tloušťky 14 mm</t>
  </si>
  <si>
    <t>776220010RAG</t>
  </si>
  <si>
    <t>Povlaky na schodišti z PVC podlahovina heterogenní, protiskluzná tl. 2 mm</t>
  </si>
  <si>
    <t>lepení a dodávka podlahoviny z PVC na schodišťových stupních, podstupnicích a pryžových hran.</t>
  </si>
  <si>
    <t>PVC bude použito do komerčních prostor se zatížením skupina 33. tl. PVC 4 mm.</t>
  </si>
  <si>
    <t>776510010RA0</t>
  </si>
  <si>
    <t xml:space="preserve">Demontáž povlakových podlah z nášlapné plochy </t>
  </si>
  <si>
    <t xml:space="preserve"> lepených s podložkou.</t>
  </si>
  <si>
    <t>1.NP : 14,94+4,57+3,17+6,44+10,73+15,16+16,39+3,84+13,61+1,92+31,25</t>
  </si>
  <si>
    <t>2.NP : 20,06+16,89+17,0+3,17+17,54+34,3+31+27,07</t>
  </si>
  <si>
    <t>3.NP : 15,6+4,39+16,89+17,06+3,17+18,13+16,55+39,09+4,14+12,81+18,38</t>
  </si>
  <si>
    <t>5.NP : 11,27+12,06+3,17+9,53+1,65+10,07+17,45</t>
  </si>
  <si>
    <t>776520010RAG</t>
  </si>
  <si>
    <t>Podlahy povlakové z PVC bez vyrovnání podkladu, podlahovina homogenní protiskluzná, tl. 2,0 mm, z pásů, včetně soklíku</t>
  </si>
  <si>
    <t>lepení a dodávka podlahoviny z PVC, bez podkladu. Svaření podlahoviny. Dodávka a lepení podlahových soklíků z měkčeného PVC. Pastování a vyleštění podlah.</t>
  </si>
  <si>
    <t>bez vyrovnání podkladu</t>
  </si>
  <si>
    <t>Přechody mezi keramickou dlažbu a PVC budou opatřeny kovovými přechodovým lištami šroubovanými.</t>
  </si>
  <si>
    <t>1.NP : 11,58+24,52+18,1+18,07+18,27</t>
  </si>
  <si>
    <t>2.NP : 4,61+8,73+25,9+5,7+10,5+9,2+17,54+17,06+4,56+22,0+16,56</t>
  </si>
  <si>
    <t>3.NP : 4,69+8,56+25,9+5,7+10,5+9,2+18,13+17,06+4,56+22,32+16,54</t>
  </si>
  <si>
    <t>4.NP : 4,31+1,88+18,34+15,5+39,39+16,89+17,15+17,5+18,13</t>
  </si>
  <si>
    <t>5.NP : 31,73+12,03+25,4+9,55+1,65+10,07+17,45</t>
  </si>
  <si>
    <t>776R550001</t>
  </si>
  <si>
    <t>Přírodní korková podložka pod podlahy</t>
  </si>
  <si>
    <t>P4 s prořezem : 633,03*1,1</t>
  </si>
  <si>
    <t>998776203R00</t>
  </si>
  <si>
    <t>Přesun hmot pro podlahy povlakové v objektech výšky do 24 m</t>
  </si>
  <si>
    <t>vodorovně do 50 m</t>
  </si>
  <si>
    <t>781101111R00</t>
  </si>
  <si>
    <t>Příprava podkladu před provedením obkladu vyrovnání podkladu maltou ze SMS tl. do 7 mm</t>
  </si>
  <si>
    <t>190,19+14,4</t>
  </si>
  <si>
    <t>781101141R00</t>
  </si>
  <si>
    <t>Příprava podkladu před provedením obkladu provedení hydroizolační stěrky jednovrstvé</t>
  </si>
  <si>
    <t>14,4+190,19</t>
  </si>
  <si>
    <t>781475114RU1</t>
  </si>
  <si>
    <t>Montáž obkladů vnitřních z dlaždic keramických 200 x 200 mm,  , kladených do flexibilního tmele</t>
  </si>
  <si>
    <t>V místech, kde nebudou keramické obklady budou keramické sokly výšky 50 mm.</t>
  </si>
  <si>
    <t>obklad u kuchyňské linky : (2,4*1)*6</t>
  </si>
  <si>
    <t>781475114RAA</t>
  </si>
  <si>
    <t xml:space="preserve">Obklad vnitřní keramický do velikosti 300 x 300 mm, do flexibilního tmelu,  ,  </t>
  </si>
  <si>
    <t>z dlaždic keramických kladených do malty, včetně spárování a podílu práce v omezeném prostoru a na malých plochách.</t>
  </si>
  <si>
    <t>1.NP : ((2+2,7+2,9+0,5)*2)+((2,15+1,35+2,15)*2)+(0,85*2,25)+((1,565+2,615+3+1,5)*2)+((1,4+0,9+0,8)*2)</t>
  </si>
  <si>
    <t>2.NP : ((4,15+2+2,08+2,8+2)*2)+((2,2+1,8+0,9+2,2)*2)</t>
  </si>
  <si>
    <t>3.NP : ((4,15+2+2,08+2,8+2)*2)+((2,2+1,8+0,9+2,2)*2)</t>
  </si>
  <si>
    <t>4.NP : ((2+1,2+1,2+1,5+2,7+3,2+1,5)*2)</t>
  </si>
  <si>
    <t>((0,7+1,5+2,2+1,5+0,7)*2)+((3,35+0,8+1,5+2+0,8)*2)</t>
  </si>
  <si>
    <t>998781203R00</t>
  </si>
  <si>
    <t>Přesun hmot pro obklady keramické v objektech výšky do 24 m</t>
  </si>
  <si>
    <t>783120012RAC</t>
  </si>
  <si>
    <t>Nátěry ocelových konstrukcí syntetické konstrukcí středných "B", dvojnásobý krycí s emailováním</t>
  </si>
  <si>
    <t>Mříže SSV : (1,05*3)+(0,6*1)+(0,5*2)</t>
  </si>
  <si>
    <t>mříže VVJ : (3,3*4)+(0,85*4)+(0,6*1)+(0,35*5)</t>
  </si>
  <si>
    <t>Mříže JJS : (3,3*12)+(0,65*5)+(0,3*2)+(1,06*7)</t>
  </si>
  <si>
    <t>Mříže z ulice Spojenců : (3,3*9)+(0,6*7)+(1,06*7)+(0,5*4)</t>
  </si>
  <si>
    <t>1.PP schodiště : 2,5*1,1</t>
  </si>
  <si>
    <t>1.NP schodiště : (2,5*2)*1,1</t>
  </si>
  <si>
    <t>2.NP schodiště : (2,5*2)*1,1</t>
  </si>
  <si>
    <t>3.NP schdiště : (2,5*2)*1,1</t>
  </si>
  <si>
    <t>4.NP schodiště : (2,5*2)*1,1</t>
  </si>
  <si>
    <t>5.NP schodiště : (2,7*2)*1,1</t>
  </si>
  <si>
    <t>ocelové zábradlí rampy : (4,15+1,48)*1,1</t>
  </si>
  <si>
    <t>sloup u rampy : (3,2*0,5)</t>
  </si>
  <si>
    <t>783780010RAC</t>
  </si>
  <si>
    <t>Nátěry tesařských výrobků impregnační proti dřevokazným houbám, plísním, hnilobě a dřevokaznému hmyzu, dvojnásobný</t>
  </si>
  <si>
    <t>hranoly 120/160 : ((0,12*2)+(0,16*2)*78)*2</t>
  </si>
  <si>
    <t>hranol 160/160 : ((0,16*4)*78)*2</t>
  </si>
  <si>
    <t>hranol 160/180 : ((0,16*2)+(0,18*2)*78)+((0,16*2)+(0,18*2)*100)*2</t>
  </si>
  <si>
    <t>783900010RA0</t>
  </si>
  <si>
    <t>Odstranění nátěrů z ocelových konstrukcí, oškrabáním</t>
  </si>
  <si>
    <t>783900090RAB</t>
  </si>
  <si>
    <t>Ostatní práce pro nátěry odmaštění konstrukcí a výrobků</t>
  </si>
  <si>
    <t>784122112R00</t>
  </si>
  <si>
    <t>Malby vápenné se začištěním  , bílé, dvojnásobné</t>
  </si>
  <si>
    <t>800-784</t>
  </si>
  <si>
    <t>O2 - 1.PP : (11,457*2,38)+(4,25*2,38)+(16,11*2,38)+(11,92*2,38)+(15,179*2,38)+(11,751*2,38)+(9,853*2,38)+(11,093*2,38)+(9,2*2,38)+(16,214*2,38)+(16,762*2,38)+(15,53*2,38)</t>
  </si>
  <si>
    <t>784432374R00</t>
  </si>
  <si>
    <t>Malby klihové se začištěním na schodišti o výšce podlaží do 3,8m, jednobarevné, dvojnásobné s přidáním barvy latexové, bez pačokování</t>
  </si>
  <si>
    <t>1.PP : (2,2*1,5)*2</t>
  </si>
  <si>
    <t>1.NP-5.NP : ((4,7*1,5)*2)*6</t>
  </si>
  <si>
    <t>784450010RAB</t>
  </si>
  <si>
    <t>Malby z malířských směsí disperzní, penetrace jednonásobná, malba dvojnásobná, bílá</t>
  </si>
  <si>
    <t>stěny : 985</t>
  </si>
  <si>
    <t>stropy : 150,82+567+92</t>
  </si>
  <si>
    <t>799R00001</t>
  </si>
  <si>
    <t>Informační systém - dle odsouhlasení investora</t>
  </si>
  <si>
    <t>Součástí dodávky stavby bude informační systém a tabule. 1x hliníkový držák s vkládacími</t>
  </si>
  <si>
    <t xml:space="preserve"> 400x400 mm  - vč. montážní sady a100x lepíci požární značky o rozměru 150x150</t>
  </si>
  <si>
    <t xml:space="preserve">  (např. směr úniku, označení hydrantu apod).</t>
  </si>
  <si>
    <t>799R00002</t>
  </si>
  <si>
    <t>Cedule plechová rozměr 900x600 mm - návrh  odsouhlasen investorem, vč. grafického návrhu</t>
  </si>
  <si>
    <t>799R00003</t>
  </si>
  <si>
    <t>Nová venkovní dvířka HUP</t>
  </si>
  <si>
    <t>799R55001</t>
  </si>
  <si>
    <t>M+D - dočasný billboard o rozměru 2,6 x 2,4 m (barevný potisk) včetně nosného materiálu</t>
  </si>
  <si>
    <t>dodávka, montáž a po dokončení realizace demontáž</t>
  </si>
  <si>
    <t>799R55002</t>
  </si>
  <si>
    <t>Pamětní deska 0,4x0,3 m – plastová povrchová úprava imitace kovu, dodávka montáž</t>
  </si>
  <si>
    <t>799R77701</t>
  </si>
  <si>
    <t>Nerezový stůl o rozměrech 1500x700x850 mm.</t>
  </si>
  <si>
    <t>Výška přenastavitelná o 30 mm pomocí ratifikačních šroubů. Skelet stolu vyroben z nerezového</t>
  </si>
  <si>
    <t>natřena hygienickou voděodolnou barvou. Police tloušťky 40 mm se osazuje</t>
  </si>
  <si>
    <t xml:space="preserve"> horní hranou 150 mm od podlahy je zpevněna podélnou výztuhou.3x zásuvka pod pracovní deskou.</t>
  </si>
  <si>
    <t>volně stojící dřev o rozměrech 700x700x850 mm se zadním lemem 40 mm.</t>
  </si>
  <si>
    <t>330R030199</t>
  </si>
  <si>
    <t>D13 - dveře jednokřídlé samočinné  výtahu - EW 115 DP1 -</t>
  </si>
  <si>
    <t>dveře o rozměrech 800/2000 mm, samočinné</t>
  </si>
  <si>
    <t>nouzové otvírání EN, - do popisu dejte jen tuto část</t>
  </si>
  <si>
    <t>dveře ohledně výtahu? Typ výtahu je KONE, výtahový</t>
  </si>
  <si>
    <t>1107 158 01, rok výrob 2007. V případě dalších informací je k dispozici kniha výtahu.</t>
  </si>
  <si>
    <t>904      R03</t>
  </si>
  <si>
    <t>Hzs-zkousky v ramci montaz.praci, Revize výtahu a komplexní zkouška</t>
  </si>
  <si>
    <t>h</t>
  </si>
  <si>
    <t>Prav.M</t>
  </si>
  <si>
    <t>HZS</t>
  </si>
  <si>
    <t>POL10_</t>
  </si>
  <si>
    <t>979011121R00</t>
  </si>
  <si>
    <t>Svislá doprava suti a vybouraných hmot příplatek za každé další podlaží</t>
  </si>
  <si>
    <t>další 3 .NP : 32,13*3</t>
  </si>
  <si>
    <t>979990001R00</t>
  </si>
  <si>
    <t>Poplatek za skládku stavební suti</t>
  </si>
  <si>
    <t>979990110R00</t>
  </si>
  <si>
    <t>Poplatek za skládku sádrokartonové desky</t>
  </si>
  <si>
    <t>979990161R00</t>
  </si>
  <si>
    <t>Poplatek za skládku dřevo</t>
  </si>
  <si>
    <t>979011111R00</t>
  </si>
  <si>
    <t>Svislá doprava suti a vybouraných hmot za prvé podlaží nad nebo pod základním podlažím</t>
  </si>
  <si>
    <t>Přesun suti</t>
  </si>
  <si>
    <t>POL8_</t>
  </si>
  <si>
    <t>979086213R00</t>
  </si>
  <si>
    <t xml:space="preserve">Vodorovná doprava po suchu nebo naložení nakládání vybouraných hmot na dopravní prostředky pro vodorovnou dopravu,  </t>
  </si>
  <si>
    <t>831-2</t>
  </si>
  <si>
    <t>vybouraných hmot se složením a hrubým urovnáním nebo přeložením na jiný dopravní prostředek, nebo nakládání na dopravní prostředek pro vodorovnou dopravu,</t>
  </si>
  <si>
    <t>979082111R00</t>
  </si>
  <si>
    <t>Vnitrostaveništní doprava suti a vybouraných hmot do 10 m</t>
  </si>
  <si>
    <t>JKSO:</t>
  </si>
  <si>
    <t>801.19</t>
  </si>
  <si>
    <t>budovy pro zdravotní péči a služby ostatní</t>
  </si>
  <si>
    <t>JKSO</t>
  </si>
  <si>
    <t xml:space="preserve"> m3</t>
  </si>
  <si>
    <t>svislá nosná konstrukce zděná z cihel,tvárnic, bloků</t>
  </si>
  <si>
    <t>JKSOChar</t>
  </si>
  <si>
    <t>rekonstrukce a modernizace objektu s rozšířením</t>
  </si>
  <si>
    <t>JKSOAkce</t>
  </si>
  <si>
    <t xml:space="preserve"> hloubky a výšky (šíře skříněk bude 1x600mm, 1x800mm, 1x1000mm – platí pto horní i dolní). Délka kuchyňské</t>
  </si>
  <si>
    <t xml:space="preserve"> Skříňky budou plné bez prosklení. Součástí horních skříněk budou police v počtu 5ks. Jedná vrchní skříňka</t>
  </si>
  <si>
    <t>šíře 600 mm bude uzpůsobena pro digestoř. Otvírání horních skříněk bude pomocí plynových pístů.</t>
  </si>
  <si>
    <t>Popis </t>
  </si>
  <si>
    <t>šatní skříň je vyrobená z oboustranně laminované dřevotřísky o síle 18 mm</t>
  </si>
  <si>
    <t>hrany jsou lemovány odolnou plastovou hranou ABS o síle 1 mm</t>
  </si>
  <si>
    <t>dvířka jsou uzamykatelné cylindrickým zámkem, ke kterému přísluší vždy dva klíče </t>
  </si>
  <si>
    <t>součástí standardní výbavy je dvojháček a dvě police</t>
  </si>
  <si>
    <t>Penetrace podkladu, izolační panel do tmele, obvodový dilatační pás, dlažba do tmele, spárování.</t>
  </si>
  <si>
    <t>Penetrace podkladu, izolační panel do tmele, obvodový dilatační pás, hydroizolační stěrka, dlažba do</t>
  </si>
  <si>
    <t>tmele, spárování. Vložení dilatačního provazce do spoje podlaha-stěna a zatmelení silikonovým tmelem.</t>
  </si>
  <si>
    <t xml:space="preserve"> lištami pro nalepení popisu podlaží o rozměrech cca  1000x800 mm - vč. montážní sady.</t>
  </si>
  <si>
    <t>8x hliníkový držák s vkládacími lištami pro nalepení názvu místností a 3x jména o rozměrech cca</t>
  </si>
  <si>
    <t>Ve výdejně jídel a mytí nádobí budou dodán nerezový stůl o rozměrech 1500x700x850 mm.</t>
  </si>
  <si>
    <t xml:space="preserve"> profilu jekl 40x40x1,2 mm povrchová úprava brus. Pracovní deska o tloušťce 40 mm</t>
  </si>
  <si>
    <t>vyrobena z nerez plechu síly 0,8 mm vyztužena dřevotřískovou deskou, která je</t>
  </si>
  <si>
    <t xml:space="preserve"> Zadní lem vysoký 40 mm. Dodávka 2xks. Dále zde bude dodán svařovaný nerezový</t>
  </si>
  <si>
    <t>barvy a povrchová úprava nerez, bez prosklení, materiál kov,</t>
  </si>
  <si>
    <t xml:space="preserve"> stroj MX06 Eco Disc bezpřevodový, výrobní číslo</t>
  </si>
  <si>
    <t>132200010RAD</t>
  </si>
  <si>
    <t>Hloubení rýh nezapažených šířky do 60 cm, v hornině 1 ÷ 4, odvoz do 15 000 km, uložení na skládku</t>
  </si>
  <si>
    <t>rýha : (0,6*0,8)*37,7</t>
  </si>
  <si>
    <t>výkop pro kanalizaci : (0,6*0,8)*16</t>
  </si>
  <si>
    <t>175100020RAD</t>
  </si>
  <si>
    <t>Obsyp potrubí štěrkopískem, dovoz ze vzdálenosti 15 000 m</t>
  </si>
  <si>
    <t>prohozenou zeminou nebo štěrkopískem, s vodorovnou přepravou k místu zásypu, uložením ve vrstvách a zhutněním.</t>
  </si>
  <si>
    <t>831R350115</t>
  </si>
  <si>
    <t>Kanalizační přípojka z trub KG 100, rýha šířky 0,8 m, hloubky 1,2 m</t>
  </si>
  <si>
    <t>721223423RT2</t>
  </si>
  <si>
    <t>Vpusť podlahová se zápachovou uzávěrkou průměr 50, 75 110 mm, se svislým odtokem, zápachový uzávěr funkční i pří vyschnutí, 123x123mm/115x115mm, včetně dodávky materiálu</t>
  </si>
  <si>
    <t>800-721</t>
  </si>
  <si>
    <t>721242110RT1</t>
  </si>
  <si>
    <t>Lapač střešních splavenin D 110 mm, s otáč.kul.kloubem na odtoku, s košem , se suchou a nezámr.klapkou,čistícím víčkem a vylam.těs. kroužky pro připoj.potrub.svodů D 75, 90, 100 a 110 mm, včetně dodávky materiálu</t>
  </si>
  <si>
    <t>721273180R00</t>
  </si>
  <si>
    <t>Ventilační hlavice D 50, 75 mm, podomítkový přivzdušňovací ventil s vyjímatelnou funkční částí, stavební ochrannou zátkou a krytem, včetně dodávky materiálu</t>
  </si>
  <si>
    <t>7211761150</t>
  </si>
  <si>
    <t>Potrubí HT odpadní svislé D 50</t>
  </si>
  <si>
    <t>Potrubí včetně tvarovek, objímek a vložek pro tlumení hluku. Bez zednických výpomocí.</t>
  </si>
  <si>
    <t>Včetně zřízení a demontáže pomocného lešení.</t>
  </si>
  <si>
    <t>7211761151</t>
  </si>
  <si>
    <t>Potrubí HT odpadní svislé D 75</t>
  </si>
  <si>
    <t>7211761152</t>
  </si>
  <si>
    <t>Potrubí HT odpadní svislé D 110</t>
  </si>
  <si>
    <t>7211761153</t>
  </si>
  <si>
    <t>Potrubí HT odpadní svislé D 125</t>
  </si>
  <si>
    <t>7211771251</t>
  </si>
  <si>
    <t>Čisticí kus pro POLO-KAL NG, odpadní svislé D 110</t>
  </si>
  <si>
    <t>7212732001</t>
  </si>
  <si>
    <t>Souprava ventilační střešní HL, souprava větrací hlavice PP HL810  D 110 mm</t>
  </si>
  <si>
    <t>721R55001</t>
  </si>
  <si>
    <t>Montáž revizních dvířek 300x300</t>
  </si>
  <si>
    <t>721R777259</t>
  </si>
  <si>
    <t>Napojení nové  kanalizace vnitřní na stávající</t>
  </si>
  <si>
    <t>721173401</t>
  </si>
  <si>
    <t>Kanalzační potrubí KG 110 vč. kolen a odboček</t>
  </si>
  <si>
    <t>721173402</t>
  </si>
  <si>
    <t>Kanalizační potrubí KG 125 vč. kolen a odboček</t>
  </si>
  <si>
    <t>721173403</t>
  </si>
  <si>
    <t>Kanalizační potrubí KG 160 vč. kolen a odboček</t>
  </si>
  <si>
    <t>721173404</t>
  </si>
  <si>
    <t>Kanalizační potrubí KG 200 vč. kolen a odboček</t>
  </si>
  <si>
    <t>721R777260</t>
  </si>
  <si>
    <t>Napojení stávajících zařizovacích předmětů na novou kanalizaci</t>
  </si>
  <si>
    <t>721R777261</t>
  </si>
  <si>
    <t>Zachování splaškové kanalizace pro koupelnu 5.11 a 5.10</t>
  </si>
  <si>
    <t>721R79901</t>
  </si>
  <si>
    <t>Stavební přípomoce</t>
  </si>
  <si>
    <t>28349014R</t>
  </si>
  <si>
    <t>dvířka revizní plná; materiál PVC; š = 300,0 mm; h = 300,0 mm; barva bílá, šedá</t>
  </si>
  <si>
    <t>722181232R00</t>
  </si>
  <si>
    <t>Izolace vodovodního potrubí návleková z trubic z pěnového polyetylenu s povrchovou ochrannou PET fólií zesílenou polyesterovou mřížkou 8x8 mm, tloušťka stěny 9 mm, d 12 mm</t>
  </si>
  <si>
    <t>V položce je kalkulována dodávka izolační trubice, spon a lepicí pásky.</t>
  </si>
  <si>
    <t>7222541261</t>
  </si>
  <si>
    <t>Skříň hydrantová s výzbrojí C 52 + nástavec a klíč, hadice Pyrotex C52, skříň C52 nerez</t>
  </si>
  <si>
    <t>7222902261</t>
  </si>
  <si>
    <t>Zkouška tlaku potrubí závitového DN 50</t>
  </si>
  <si>
    <t>Včetně dodávky vody, uzavření a zabezpečení konců potrubí.</t>
  </si>
  <si>
    <t>7222902341</t>
  </si>
  <si>
    <t>Proplach a dezinfekce vodovod.potrubí DN 80</t>
  </si>
  <si>
    <t>Včetně dodání desinfekčního prostředku.</t>
  </si>
  <si>
    <t>135+97+10+166+184</t>
  </si>
  <si>
    <t>722R55001</t>
  </si>
  <si>
    <t>722177OA0</t>
  </si>
  <si>
    <t>VNITŘNÍ VODOVOD Z PLAST TRUB DN DO 100MM</t>
  </si>
  <si>
    <t>M</t>
  </si>
  <si>
    <t>7221000041</t>
  </si>
  <si>
    <t>Vodovod, potrubí ocelové pozink. DN 25, ochrana</t>
  </si>
  <si>
    <t>7223000111</t>
  </si>
  <si>
    <t>Vodovod, potrubí PPR - typ 3 Daplen PN 20, D 20 mm</t>
  </si>
  <si>
    <t>Potrubí včetně izolací Mirelon</t>
  </si>
  <si>
    <t>7223000211</t>
  </si>
  <si>
    <t>Vodovod, potrubí PPR - typ 3 Daplen PN 16, D 20 mm</t>
  </si>
  <si>
    <t>7223000221</t>
  </si>
  <si>
    <t>Vodovod, potrubí PPR - typ 3 Daplen PN 16, D 32 mm</t>
  </si>
  <si>
    <t>722R300012</t>
  </si>
  <si>
    <t>Vodovod, potrubí PPR - typ 3 Daplen PN 20, D 25 mm</t>
  </si>
  <si>
    <t>722R300022</t>
  </si>
  <si>
    <t>Vodovod, potrubí PPR - typ 3 Daplen PN 16, D 25 mm</t>
  </si>
  <si>
    <t>722R55002</t>
  </si>
  <si>
    <t>Vypouštěcí ventil</t>
  </si>
  <si>
    <t>722R55551</t>
  </si>
  <si>
    <t>Uzávěr vody</t>
  </si>
  <si>
    <t>722R799001</t>
  </si>
  <si>
    <t>42610932R</t>
  </si>
  <si>
    <t>čerpadlo oběhové horizontální, mokroběžné; závitové připojení, předvolitelné stupně otáček; použití pro otopné systémy, v průmyslu; druh čerpané kapaliny topná voda, voda/glykol; průtok Q do 0,96 l/s; sací DN 25 mm; výtlač. DN 25 mm; H max 4 m; teplota čerpané kapaliny -10 až 110 °C; stav.délka l = 180 mm; napájecí napětí 230 V; mazání ložisek čerpanou kapalinou</t>
  </si>
  <si>
    <t>725249103R00</t>
  </si>
  <si>
    <t xml:space="preserve">Montáž sprchového koutu  </t>
  </si>
  <si>
    <t>jsou svedeny pomocí připojovacího potrubí přes zápachové uzávěry (sifony) do ležatých odvětraných</t>
  </si>
  <si>
    <t xml:space="preserve"> odpadních potrubí. Umístění svislého stoupacího potrubí je uvedeno ve výkresové části dokumentace.</t>
  </si>
  <si>
    <t>725814125R00</t>
  </si>
  <si>
    <t>Ventil  pračkový, mosazný, s prodloužením, DN 20, včetně dodávky materiálu</t>
  </si>
  <si>
    <t>725860184RT1</t>
  </si>
  <si>
    <t>Zápachová uzávěrka (sifon) pro zařizovací předměty D 40/50 mm; pro pračky/myčky; PE; příslušenství zpětný uzávěr, přip.koleno, krycí deska nerez, montážní kryt, přivzd. ventil, montážní deska, výtok. v, včetně dodávky materiálu</t>
  </si>
  <si>
    <t>7250173211</t>
  </si>
  <si>
    <t>7250191031</t>
  </si>
  <si>
    <t>7250331331</t>
  </si>
  <si>
    <t>7253108231</t>
  </si>
  <si>
    <t>Demontáž dřezů 1dílných v kuchyňské sestavě</t>
  </si>
  <si>
    <t>7253191011</t>
  </si>
  <si>
    <t>Montáž dřezů jednoduchých</t>
  </si>
  <si>
    <t>7258231141</t>
  </si>
  <si>
    <t>Baterie dřezová stojánková ruční, bez otvír.odpadu</t>
  </si>
  <si>
    <t>55230701</t>
  </si>
  <si>
    <t>D2 - Dřez nerezový volně stojící</t>
  </si>
  <si>
    <t>7252900101</t>
  </si>
  <si>
    <t>Demontáž klozetu včetně splachovací nádrže</t>
  </si>
  <si>
    <t>1.NP : 2</t>
  </si>
  <si>
    <t>3.NP : 2</t>
  </si>
  <si>
    <t>4.NP : 2</t>
  </si>
  <si>
    <t>5.NP : 2</t>
  </si>
  <si>
    <t>7252900201</t>
  </si>
  <si>
    <t>Demontáž umyvadla včetně baterie a konzol</t>
  </si>
  <si>
    <t>1.PP : 1</t>
  </si>
  <si>
    <t>1.NP : 1</t>
  </si>
  <si>
    <t>2.NP : 1</t>
  </si>
  <si>
    <t>7253191012</t>
  </si>
  <si>
    <t>Montáž sifonu ke dřezu stojícímu</t>
  </si>
  <si>
    <t>55141106R</t>
  </si>
  <si>
    <t>ventil rohový pro vodovod, sanitu; kulový, rohový; DN 15 mm; pracovní teplota do 90 ° C; médium voda; 1/2" x 3/4"; připojení závitové</t>
  </si>
  <si>
    <t>55230700R</t>
  </si>
  <si>
    <t>dřez kuchyňský; jednoduchý; nerez; š = 450 mm; hl. 445 mm; 275 mm; obdélníkový; s opláštěním</t>
  </si>
  <si>
    <t>55428026R</t>
  </si>
  <si>
    <t>kout sprchový v = 2 050 mm; instalační rozměr 875 až 900 mm; čtvercový; vstup rohový; š. vstupu 485 mm; výplň bezpečnostní sklo; transparentní vzor; profily stříbro</t>
  </si>
  <si>
    <t>9987252031</t>
  </si>
  <si>
    <t>Přesun hmot pro zařizovací předměty, výšky do 24 m</t>
  </si>
  <si>
    <t>7250331311</t>
  </si>
  <si>
    <t>7252911231</t>
  </si>
  <si>
    <t>7252911411</t>
  </si>
  <si>
    <t>7252911461</t>
  </si>
  <si>
    <t>7251000011</t>
  </si>
  <si>
    <t>Ui - M+D Umyvadlo, baterie, zápachová uzávěrka</t>
  </si>
  <si>
    <t>0,5 m kanalizačního připojovacího potrubí, vyvedení a upevnění kanalizační a vodovodní výpustky,</t>
  </si>
  <si>
    <t xml:space="preserve"> osazení umyvadla, sifonu a vodovodní baterie. S dodávkou materiálu.</t>
  </si>
  <si>
    <t>725R100005</t>
  </si>
  <si>
    <t>Si - sprchový kout , baterie, zápachová uzávěrka - bezbariérový</t>
  </si>
  <si>
    <t>Bude použita zástěna ze závěsu, která bude zavěšena na kovovém tyčovém profilu uchyceném do zdi přes chemické kotvy.</t>
  </si>
  <si>
    <t>S dodávkou materiálu.</t>
  </si>
  <si>
    <t>725R100011</t>
  </si>
  <si>
    <t>Napojení bojleru - odpad z pojistného ventilu a pojistný ventil</t>
  </si>
  <si>
    <t>V objektu jsou osazeny běžné typy zařizovacích předmětů. Odpady z těchto zařizovacích předmětů</t>
  </si>
  <si>
    <t xml:space="preserve"> Délka kovové tyče průměru 20 mm o síle stěny 3 mm bude délky 2,0 m. Z důvodu možnosti lepší manipulace s klientem.</t>
  </si>
  <si>
    <t>Sprchové koute budou vybaveny dle toho výkresu. Jedná se o sedátko o rozměrech min 450x450 mm,</t>
  </si>
  <si>
    <t>1x vodorovné madlo pevné, 1x vodorovné madlo sklápěcí, 1x svislé madlo.</t>
  </si>
  <si>
    <t>Osazení sprchového boxu, osazení sifonu, vyvedení a upevnění vodovodní a kanalizační výpustky, osazení sprchové baterie.</t>
  </si>
  <si>
    <t>740991209</t>
  </si>
  <si>
    <t>Celková prohlídka elektrického rozvodu a zařízení do 0,5 milionu Kč, meření UTP</t>
  </si>
  <si>
    <t>742231109</t>
  </si>
  <si>
    <t>Montáž rozvodné skříně do 50 kg</t>
  </si>
  <si>
    <t>74281111R</t>
  </si>
  <si>
    <t>Koordinace s provozovatelem / investorem</t>
  </si>
  <si>
    <t>hod</t>
  </si>
  <si>
    <t>357118701R</t>
  </si>
  <si>
    <t>Rozvaděč Data ( skříň, patch panel 2x24 port, zdroj, zásuvky, příslušenství, DVR …. )</t>
  </si>
  <si>
    <t>743112115R00</t>
  </si>
  <si>
    <t>Mtz trub inst plast oheb pevne 23mm</t>
  </si>
  <si>
    <t>743112117R00</t>
  </si>
  <si>
    <t>Mtz trub inst plast oheb pevne 36mm</t>
  </si>
  <si>
    <t>743411119</t>
  </si>
  <si>
    <t>Montáž krabice zapuštěná plastová kruhová typ KU68/2-1902, KO125</t>
  </si>
  <si>
    <t>743411129</t>
  </si>
  <si>
    <t>Montáž krabice zapuštěná plastová čtyřhranná typ KO100, KO125</t>
  </si>
  <si>
    <t>743681100D</t>
  </si>
  <si>
    <t>Demontáž stávajících rozvodů NN</t>
  </si>
  <si>
    <t>10.033.023</t>
  </si>
  <si>
    <t>Krabice  A5 pod omítku</t>
  </si>
  <si>
    <t>345710510</t>
  </si>
  <si>
    <t>trubka elektroinstalační ohebná D23 mm</t>
  </si>
  <si>
    <t>345710940</t>
  </si>
  <si>
    <t>trubka elektroinstalační ohebná D36 mm</t>
  </si>
  <si>
    <t>345715119</t>
  </si>
  <si>
    <t>krabice přístrojová instalační KP 68/1</t>
  </si>
  <si>
    <t>345715210</t>
  </si>
  <si>
    <t>krabice univerzální z PH KU 68/2-1903</t>
  </si>
  <si>
    <t>345715240</t>
  </si>
  <si>
    <t>krabice přístrojová odbočná s víčkem z PH KO125</t>
  </si>
  <si>
    <t>345715841</t>
  </si>
  <si>
    <t>krabice přístrojová odbočná s víčkem z PH / IP40</t>
  </si>
  <si>
    <t>744211119</t>
  </si>
  <si>
    <t>Montáž vodič Cu izolovaný sk.1 do 1 kV žíla 0,35 až 6 mm2 do stěny</t>
  </si>
  <si>
    <t>744411229</t>
  </si>
  <si>
    <t>Montáž kabel Cu sk.2 do 1 kV do 0,20 kg pod omítku stěn</t>
  </si>
  <si>
    <t>341110184R</t>
  </si>
  <si>
    <t>Kabel KOAX 75ohm</t>
  </si>
  <si>
    <t>341110041R</t>
  </si>
  <si>
    <t>Kabel CMFM 2Ax1,5mm2</t>
  </si>
  <si>
    <t>341110050R</t>
  </si>
  <si>
    <t>Kabel SYKFY 5x2x0,5mm2</t>
  </si>
  <si>
    <t>341110051R</t>
  </si>
  <si>
    <t>Kabel SYKFY 3x2x0,5mm2</t>
  </si>
  <si>
    <t>341110091R</t>
  </si>
  <si>
    <t>Kabel JYTY 2Ax1,5mm2</t>
  </si>
  <si>
    <t>341110300</t>
  </si>
  <si>
    <t>Kabel sdělovací UTP cat 5e</t>
  </si>
  <si>
    <t>341408256</t>
  </si>
  <si>
    <t>vodič silový s Cu jádrem CY H07 V-U 2 mm2</t>
  </si>
  <si>
    <t>341408258</t>
  </si>
  <si>
    <t>vodič silový s Cu jádrem CY H07 V-U 4 mm2</t>
  </si>
  <si>
    <t>746211119</t>
  </si>
  <si>
    <t>Ukončení vodič izolovaný do 2,5mm2 v rozváděči nebo na přístroji</t>
  </si>
  <si>
    <t>345723090</t>
  </si>
  <si>
    <t>páska stahovací kabelová VPP 4/280</t>
  </si>
  <si>
    <t>100 kusů</t>
  </si>
  <si>
    <t>68500240</t>
  </si>
  <si>
    <t>OZNAC.STITEK C.1</t>
  </si>
  <si>
    <t>345357189R</t>
  </si>
  <si>
    <t>Domácí telefon na stěnu, bílý, s 3x tlačítkem pro otevření dveří</t>
  </si>
  <si>
    <t>7471011110</t>
  </si>
  <si>
    <t>SOS systém</t>
  </si>
  <si>
    <t>7471015229</t>
  </si>
  <si>
    <t>Odbočovač</t>
  </si>
  <si>
    <t>7471015520</t>
  </si>
  <si>
    <t>Zásuvka televizní průběžná / koncová</t>
  </si>
  <si>
    <t>7471015995</t>
  </si>
  <si>
    <t>Kamera vnitřní</t>
  </si>
  <si>
    <t>747111119</t>
  </si>
  <si>
    <t>Čidlo kouře - autonomní</t>
  </si>
  <si>
    <t>747115128</t>
  </si>
  <si>
    <t>747151529</t>
  </si>
  <si>
    <t>Zásuvka datová RJ45</t>
  </si>
  <si>
    <t>747151896</t>
  </si>
  <si>
    <t>Router / WIFI</t>
  </si>
  <si>
    <t>747158451</t>
  </si>
  <si>
    <t>Zvonkové tablo / komunikátor min pro 12 účastníků</t>
  </si>
  <si>
    <t>74716200R</t>
  </si>
  <si>
    <t>STA rozvaděč</t>
  </si>
  <si>
    <t>Podle aktuálního stavu šíření signálu ( DVBT2 )  provést rozvody koaxiálním kabelem ( 75 ohm )</t>
  </si>
  <si>
    <t xml:space="preserve"> z rozvaděče STA na půdě přes rozbočovače do zásuvek v určených místech. Na střeše instalovat novou anténu vč. držáku.</t>
  </si>
  <si>
    <t>74716209R</t>
  </si>
  <si>
    <t>Anténa vč. držáku</t>
  </si>
  <si>
    <t>7471677248</t>
  </si>
  <si>
    <t>Dveřní el. zámek</t>
  </si>
  <si>
    <t>134560000R</t>
  </si>
  <si>
    <t>STA rozvaděč ( dle aktuálního stavu přenosu signálů - DVBT2 )</t>
  </si>
  <si>
    <t>1345600088R</t>
  </si>
  <si>
    <t>Zásuvka televizní průběžná / koncová - komplet</t>
  </si>
  <si>
    <t>134560410R</t>
  </si>
  <si>
    <t>Anténa vč. držáku ( dle aktuálního stavu přenosů signálů DVBT2 )</t>
  </si>
  <si>
    <t>134560841R</t>
  </si>
  <si>
    <t>134560849R</t>
  </si>
  <si>
    <t>SOS systém ( centrální jednotka s napájením, tahový spínač, tlačítkový sínač, akustické návěští vč., příslušenství</t>
  </si>
  <si>
    <t>1345684510R</t>
  </si>
  <si>
    <t>Kamera vnitřní vč. držáku</t>
  </si>
  <si>
    <t>345351114R</t>
  </si>
  <si>
    <t>Router / WIFI  - dvoupásmový přístupový bod D-Link DAP-2695  v pásmu 5 GHz.</t>
  </si>
  <si>
    <t>345355958R</t>
  </si>
  <si>
    <t>345357611R</t>
  </si>
  <si>
    <t>Zásuvka datová RJ45 - komplet</t>
  </si>
  <si>
    <t>345357950</t>
  </si>
  <si>
    <t>3455515120R</t>
  </si>
  <si>
    <t>971033141R00</t>
  </si>
  <si>
    <t>Vybourání otvorů ve zdivu cihelném z jakýchkoliv cihel pálených_x000D_
 na jakoukoliv maltu vápenou nebo vápenocementovou, průměr profilu do 60 mm, tloušťky do 300 mm</t>
  </si>
  <si>
    <t>základovém nebo nadzákladovém,</t>
  </si>
  <si>
    <t>973031324R00</t>
  </si>
  <si>
    <t>Vysekání v cihelném zdivu výklenků a kapes kapes na jakoukoliv maltu vápennou nebo vápenocementovou, plochy do 0,1 m2, hloubky do 150 mm</t>
  </si>
  <si>
    <t>Včetně pomocného lešení o výšce podlahy do 1900 mm a pro zatížení do 1,5 kPa  (150 kg/m2).</t>
  </si>
  <si>
    <t>974082212R00</t>
  </si>
  <si>
    <t>Vysekání rýh pro vodiče v omítce stěn_x000D_
 z malty cementové, šířky do 30 mm</t>
  </si>
  <si>
    <t>včetně pomocného lešení o výšce podlahy do 1900 mm a pro zatížení do 1,5 kPa  (150 kg/m2),</t>
  </si>
  <si>
    <t>974082214R00</t>
  </si>
  <si>
    <t>Vysekání rýh pro vodiče v omítce stěn_x000D_
 z malty cementové, šířky do 70 mm</t>
  </si>
  <si>
    <t>971033148</t>
  </si>
  <si>
    <t>Vybourání otvorů ve zdivu cihelném D do 150 mm na MVC nebo MV tl do 300 mm</t>
  </si>
  <si>
    <t>013254000</t>
  </si>
  <si>
    <t>Dokumentace skutečného provedení stavby (  Data, DT )</t>
  </si>
  <si>
    <t>071103000</t>
  </si>
  <si>
    <t>práce ve výšce nad 3m</t>
  </si>
  <si>
    <t>092100008</t>
  </si>
  <si>
    <t>092103001</t>
  </si>
  <si>
    <t>Náklady na zkušební provoz</t>
  </si>
  <si>
    <t>092203041</t>
  </si>
  <si>
    <t>Ekologická likvidace odpadů</t>
  </si>
  <si>
    <t>340520545R</t>
  </si>
  <si>
    <t>Materiál pro stavební přípomoce / zához rýh pro vodiče a kabely</t>
  </si>
  <si>
    <t>740991200R00</t>
  </si>
  <si>
    <t>Celkova prohlid elrozvodu-500tis kc</t>
  </si>
  <si>
    <t>742231100D</t>
  </si>
  <si>
    <t>Demontáž rozvodné skříně do 50 kg</t>
  </si>
  <si>
    <t>742231101</t>
  </si>
  <si>
    <t>742231106</t>
  </si>
  <si>
    <t>Kontrola a úpravy rozvaděče R5 ( 5.NP ), a ER  vč. materiálu</t>
  </si>
  <si>
    <t>742268485</t>
  </si>
  <si>
    <t>Přípojnice hlavního /lokálního pospojení</t>
  </si>
  <si>
    <t>35711289R</t>
  </si>
  <si>
    <t>357118715R</t>
  </si>
  <si>
    <t>Rozvaděč R0 ( požárně odolné provedení - viz PBŘ )</t>
  </si>
  <si>
    <t>35714716R</t>
  </si>
  <si>
    <t>Rozvaděč R1  ( požárně odolné provedení - viz PBŘ )</t>
  </si>
  <si>
    <t>35714717R</t>
  </si>
  <si>
    <t>Rozvaděč R2 ( požárně odolné provedení - viz PBŘ )</t>
  </si>
  <si>
    <t>35714717R1</t>
  </si>
  <si>
    <t>Rozvaděč R3 ( požárně odolné provedení - viz PBŘ )</t>
  </si>
  <si>
    <t>35714717R2</t>
  </si>
  <si>
    <t>Rozvaděč R4 ( požárně odolné provedení - viz PBŘ )</t>
  </si>
  <si>
    <t>718111220</t>
  </si>
  <si>
    <t>Trubka korugovaná 100/91</t>
  </si>
  <si>
    <t>718111222</t>
  </si>
  <si>
    <t>Trubka korugovaná 50/41</t>
  </si>
  <si>
    <t>743112156</t>
  </si>
  <si>
    <t>Lišta vkládací 40x20mm vč víka</t>
  </si>
  <si>
    <t>7434111111</t>
  </si>
  <si>
    <t>7434111219</t>
  </si>
  <si>
    <t>7436111219</t>
  </si>
  <si>
    <t>Montáž vodič uzemňovací drát nebo lano D do 10 mm / v liště / pod omítkou</t>
  </si>
  <si>
    <t>743622209</t>
  </si>
  <si>
    <t>Montáž svorka hromosvodná typ ST, SJ, SK, SZ, SR01, 02 se 3 šrouby</t>
  </si>
  <si>
    <t>Krabice  IP65</t>
  </si>
  <si>
    <t>341828520</t>
  </si>
  <si>
    <t>341828522</t>
  </si>
  <si>
    <t>345710018</t>
  </si>
  <si>
    <t>3457151109</t>
  </si>
  <si>
    <t>354410730</t>
  </si>
  <si>
    <t>drát průměr 10 mm FeZn</t>
  </si>
  <si>
    <t>354420290</t>
  </si>
  <si>
    <t>svorka uzemnění  SU nerez univerzální</t>
  </si>
  <si>
    <t>7442111119</t>
  </si>
  <si>
    <t>7442111129</t>
  </si>
  <si>
    <t>Montáž vodič Cu izolovaný sk.1 do 1 kV žíla 10 až 16 mm2 do stěny</t>
  </si>
  <si>
    <t>744411239</t>
  </si>
  <si>
    <t>Montáž kabel Cu sk.2 do 1 kV do 0,40 kg pod omítku stěn</t>
  </si>
  <si>
    <t>744411269</t>
  </si>
  <si>
    <t>Montáž kabel Cu sk.2 do 1 kV do 1,10 kg pod omítku stěn</t>
  </si>
  <si>
    <t>103541000R</t>
  </si>
  <si>
    <t>kabel silový s Cu jádrem CYKY-J x10mm2</t>
  </si>
  <si>
    <t>103541040R</t>
  </si>
  <si>
    <t>kabel silový s Cu jádrem CYKY-J 5x6mm2</t>
  </si>
  <si>
    <t>103541080R</t>
  </si>
  <si>
    <t>kabel silový s Cu jádrem CYKY  4x25mm2</t>
  </si>
  <si>
    <t>341110050</t>
  </si>
  <si>
    <t>kabel silový s Cu jádrem CYKY-O 3x1,5 mm2</t>
  </si>
  <si>
    <t>kabel silový s Cu jádrem CYKY-J 3x1,5 mm2</t>
  </si>
  <si>
    <t>341110360</t>
  </si>
  <si>
    <t>kabel silový s Cu jádrem CYKY 3x2,5 mm2</t>
  </si>
  <si>
    <t>341110380</t>
  </si>
  <si>
    <t>kabel silový s Cu jádrem CYKY 5x1,5 mm2</t>
  </si>
  <si>
    <t>341110382</t>
  </si>
  <si>
    <t>kabel silový s Cu jádrem CYKY 7x1,5 mm2</t>
  </si>
  <si>
    <t>341110940</t>
  </si>
  <si>
    <t>kabel silový s Cu jádrem CYKY 5x2,5 mm2</t>
  </si>
  <si>
    <t>341408260</t>
  </si>
  <si>
    <t>vodič silový s Cu jádrem CY H07 V-U 6 mm2</t>
  </si>
  <si>
    <t>341408270</t>
  </si>
  <si>
    <t>vodič silový s Cu jádrem CY H07 V-U 10 mm2</t>
  </si>
  <si>
    <t>341408276</t>
  </si>
  <si>
    <t>vodič silový s Cu jádrem CY H07 V-U 16 mm2</t>
  </si>
  <si>
    <t>746211149</t>
  </si>
  <si>
    <t>Ukončení vodič izolovaný do 16 mm2 v rozváděči nebo na přístroji</t>
  </si>
  <si>
    <t>746591519</t>
  </si>
  <si>
    <t>Montáž pospojení</t>
  </si>
  <si>
    <t>10.939.562</t>
  </si>
  <si>
    <t>Sada pro ochranné pospojení</t>
  </si>
  <si>
    <t>21060624</t>
  </si>
  <si>
    <t>SVORKA WAGO 221-415 5x2,5</t>
  </si>
  <si>
    <t>100 ks</t>
  </si>
  <si>
    <t>68500231</t>
  </si>
  <si>
    <t>SVORKA ST 5 NA POTRUBI</t>
  </si>
  <si>
    <t>Kompletace rozvodů</t>
  </si>
  <si>
    <t>747111115</t>
  </si>
  <si>
    <t>Montáž vypínač nástěnný 5-dvoupólový prostředí obyčejné nebo vlhké</t>
  </si>
  <si>
    <t>Montáž vypínač nástěnný 1-jednopólový prostředí obyčejné nebo vlhké</t>
  </si>
  <si>
    <t>747111129</t>
  </si>
  <si>
    <t>Montáž přepínač nástěnný 6-střídavý prostředí obyčejné nebo vlhké</t>
  </si>
  <si>
    <t>747111139</t>
  </si>
  <si>
    <t>Montáž přepínač nástěnný 7-křížový prostředí obyčejné nebo vlhké</t>
  </si>
  <si>
    <t>747111149</t>
  </si>
  <si>
    <t>Krabice vývodka do 5x2,5mm2</t>
  </si>
  <si>
    <t>747161060</t>
  </si>
  <si>
    <t>Montáž zásuvka chráněná bezšroubové připojení v krabici L+N+PE dvojí zapojení prostř. základní,vlhké</t>
  </si>
  <si>
    <t>747161340</t>
  </si>
  <si>
    <t>Montáž krabice nástěnné šroubové připojení 1L+N+PE se zapojením vodičů</t>
  </si>
  <si>
    <t>747161341</t>
  </si>
  <si>
    <t>Montáž krabice nástěnné šroubové připojení</t>
  </si>
  <si>
    <t>7471621R</t>
  </si>
  <si>
    <t>Podružný montážní materiál</t>
  </si>
  <si>
    <t>10.048.852R</t>
  </si>
  <si>
    <t>Krabice se dvěma vývodkami IP54 vč. svorkovnice do 3x2,5mm2</t>
  </si>
  <si>
    <t>10.048.853R</t>
  </si>
  <si>
    <t>Krabice TOTAL STOP</t>
  </si>
  <si>
    <t>345355550</t>
  </si>
  <si>
    <t>spínač řazení 6+6 10A bílý IP20, komplet</t>
  </si>
  <si>
    <t>345355551</t>
  </si>
  <si>
    <t>spínač řazení 6 10A bílý IP44</t>
  </si>
  <si>
    <t>345355554</t>
  </si>
  <si>
    <t>spínač řazení 6 10A bílý IP20, komplet</t>
  </si>
  <si>
    <t>345357130</t>
  </si>
  <si>
    <t>spínač řazení 7 10A bílý IP20</t>
  </si>
  <si>
    <t>345357131</t>
  </si>
  <si>
    <t>345357198</t>
  </si>
  <si>
    <t>spínač řazení 7 10A bílý IP44</t>
  </si>
  <si>
    <t>345357601</t>
  </si>
  <si>
    <t>spínač jednopólový 10A bílý, IP44</t>
  </si>
  <si>
    <t>345357691</t>
  </si>
  <si>
    <t>spínač jednopólový řazení 1 10A bílý, IP20, komplet</t>
  </si>
  <si>
    <t>345357695</t>
  </si>
  <si>
    <t>spínač jednopólový řazení 5 10A bílý, IP20, komplet</t>
  </si>
  <si>
    <t>345551200R</t>
  </si>
  <si>
    <t>zásuvka 1násobná 16A IP 44 bílá</t>
  </si>
  <si>
    <t>345551240R</t>
  </si>
  <si>
    <t>zásuvka 1násobná 16A IP 20 bílá komplet</t>
  </si>
  <si>
    <t>345551250R</t>
  </si>
  <si>
    <t>zásuvka 2násobná 16A IP 20 bílá komplet</t>
  </si>
  <si>
    <t>345551251R</t>
  </si>
  <si>
    <t>zásuvka 1násobná 16A IP 20 bílá s přepěťovou ochrannou "D" komplet</t>
  </si>
  <si>
    <t>345551254R</t>
  </si>
  <si>
    <t>zásuvka 2násobná 16A IP 20 bílá s přepěťovou ochrannou "D"</t>
  </si>
  <si>
    <t>748121149</t>
  </si>
  <si>
    <t>Montáž svítidlo zářivkové bytové stropní do dvou zdrojů</t>
  </si>
  <si>
    <t>748121219</t>
  </si>
  <si>
    <t>Montáž svítidlo zářivkové bytové nástěnné přisazené 1 zdroj</t>
  </si>
  <si>
    <t>74899220R</t>
  </si>
  <si>
    <t>zkouška nouzových svítidel</t>
  </si>
  <si>
    <t>748992300R00</t>
  </si>
  <si>
    <t>Mereni intenzity osvetleni</t>
  </si>
  <si>
    <t>34814435R1</t>
  </si>
  <si>
    <t>"B - Svítidlo LED 58W / 8100lm kruhové stropní / nástěnné přisazené, IP40"</t>
  </si>
  <si>
    <t>34814435R2</t>
  </si>
  <si>
    <t>"D1 - Svítidlo LED páska RGWB 14,4 W/m v systémové AL liště s opálovým krytem - pod linku 3m vč. zdr</t>
  </si>
  <si>
    <t>34814435R3</t>
  </si>
  <si>
    <t>"D2 - Svítidlo LED páska RGWB 14,4 W/m v systémové AL liště s opálovým krytem - pod linku 5m vč., zdroje</t>
  </si>
  <si>
    <t>34814435R4</t>
  </si>
  <si>
    <t>F/IR - Svítidlo LED / žárovkové / zářivkové max 60W / IP44 s IR čidlem pohybu</t>
  </si>
  <si>
    <t>34814435R5</t>
  </si>
  <si>
    <t>"G - Svítidlo LED 36W / 5700lm kruhové stropní / nástěnné přisazené, IP40"</t>
  </si>
  <si>
    <t>34814435R6</t>
  </si>
  <si>
    <t>"G/N - Svítidlo LED 36W / 5700lm kruhové stropní / nástěnné přisazené, IP40 s invertorem min 1 hod"</t>
  </si>
  <si>
    <t>34814435R7</t>
  </si>
  <si>
    <t>"I - Svítidlo zářivkové 2x58W / 5200 lm přisazené, AL matná mřížka, IP20"</t>
  </si>
  <si>
    <t>34814435R8</t>
  </si>
  <si>
    <t>"K - Svítidlo zářivkové 2x36W / 3350 lm přisazené, prizmatický kryt , IP20"</t>
  </si>
  <si>
    <t>348381000R</t>
  </si>
  <si>
    <t>N - Svítidlo LED nouzové s piktogramy 8W/1 hod</t>
  </si>
  <si>
    <t>340520528</t>
  </si>
  <si>
    <t>podpěra na střechu - PV</t>
  </si>
  <si>
    <t>340528479</t>
  </si>
  <si>
    <t>svorka zkušební SZ vč. čísla svodu</t>
  </si>
  <si>
    <t>749008122</t>
  </si>
  <si>
    <t>zemnicí páska FeZn 30/4</t>
  </si>
  <si>
    <t>749115515</t>
  </si>
  <si>
    <t>zemnící drát FeZn d10</t>
  </si>
  <si>
    <t>749115555</t>
  </si>
  <si>
    <t>zemnící drát AlMgSi d8 polotvrdý</t>
  </si>
  <si>
    <t>749130522</t>
  </si>
  <si>
    <t>svorka zkušební SZ  vč. čísla svodu</t>
  </si>
  <si>
    <t>749136107</t>
  </si>
  <si>
    <t>svorka spojovací SS</t>
  </si>
  <si>
    <t>749136522</t>
  </si>
  <si>
    <t>svorka SR02 (páska-páska)</t>
  </si>
  <si>
    <t>749136650</t>
  </si>
  <si>
    <t>svorka křížová SK</t>
  </si>
  <si>
    <t>749136982</t>
  </si>
  <si>
    <t>ochranný úhelník  vč. DOT a držáků</t>
  </si>
  <si>
    <t>749136989</t>
  </si>
  <si>
    <t>749300748</t>
  </si>
  <si>
    <t>Svorka AB vč. pásky Cu</t>
  </si>
  <si>
    <t>749310447R</t>
  </si>
  <si>
    <t>Zemnící tyč 1,5 m / FeZn se svorkou</t>
  </si>
  <si>
    <t>749310450R</t>
  </si>
  <si>
    <t>Oddálený hromosvod - izolační tyč 60cm vč. příslušenství</t>
  </si>
  <si>
    <t>749322286</t>
  </si>
  <si>
    <t>svorka SR03 (páska-drát)</t>
  </si>
  <si>
    <t>749322287</t>
  </si>
  <si>
    <t>svorka okapová SO</t>
  </si>
  <si>
    <t>74991111R</t>
  </si>
  <si>
    <t>Podružný, spojovací, připojovací, kotevní a upevňovací materiál, svorky a - veškeré příslušenství, a, veškeré příslušenství , asfaltový nátěr</t>
  </si>
  <si>
    <t>340520000</t>
  </si>
  <si>
    <t>340520512</t>
  </si>
  <si>
    <t>340520522</t>
  </si>
  <si>
    <t>ochranný úhelník vč. DOT a držáků</t>
  </si>
  <si>
    <t>340520874</t>
  </si>
  <si>
    <t>zemnící páska FeZn 30/4</t>
  </si>
  <si>
    <t>340521555</t>
  </si>
  <si>
    <t>340550123</t>
  </si>
  <si>
    <t>340550847R</t>
  </si>
  <si>
    <t>Podružný, spojovací, připojovací, kotevní a upevňovací materiál, svorky a - veškeré příslušenství, a, veškeré příslušenství, asfaltový nátěr</t>
  </si>
  <si>
    <t>340550876</t>
  </si>
  <si>
    <t>340550877</t>
  </si>
  <si>
    <t>340556350R</t>
  </si>
  <si>
    <t>340556354R</t>
  </si>
  <si>
    <t>Zemnící tyč 1,5m / FeZn se svorkou</t>
  </si>
  <si>
    <t>340851699</t>
  </si>
  <si>
    <t>3408516991</t>
  </si>
  <si>
    <t>svorka SR02</t>
  </si>
  <si>
    <t>POL99_8</t>
  </si>
  <si>
    <t>rekonstrukce a modernizace objektu s opravou</t>
  </si>
  <si>
    <t>728414612R00</t>
  </si>
  <si>
    <t>Laminární stropy, čisté nástavce, odsávací stropy a zákryty montáž digestoře,  , komínové</t>
  </si>
  <si>
    <t>800-728</t>
  </si>
  <si>
    <t>728R55001</t>
  </si>
  <si>
    <t>Montáž izolované hadice Sonoflex DN160</t>
  </si>
  <si>
    <t>728R99901</t>
  </si>
  <si>
    <t>Stavební přípomoce otvory skrze fasádu pro odvětrání a začištění</t>
  </si>
  <si>
    <t>728R213113</t>
  </si>
  <si>
    <t>Montáž objímka DN 160</t>
  </si>
  <si>
    <t>728R550012</t>
  </si>
  <si>
    <t>Krycí mřížka MANDÍK KMM250.200-.21</t>
  </si>
  <si>
    <t>728R55002</t>
  </si>
  <si>
    <t>Elektrodesign Silent 200CRZ</t>
  </si>
  <si>
    <t>728R55003</t>
  </si>
  <si>
    <t>Elektrodesign Silent 300CRZ</t>
  </si>
  <si>
    <t>728R55004</t>
  </si>
  <si>
    <t>Žaluziová klapka PER125W</t>
  </si>
  <si>
    <t>728R55005</t>
  </si>
  <si>
    <t>Žaluziová klapka PER160W</t>
  </si>
  <si>
    <t>728R55011</t>
  </si>
  <si>
    <t>dveřní mřížka PT489B</t>
  </si>
  <si>
    <t>728R99001</t>
  </si>
  <si>
    <t>Pomocný materiál zavitovky, šrouby apod</t>
  </si>
  <si>
    <t>42955519</t>
  </si>
  <si>
    <t>Kuchyňská digestoř ots515 se zpětnou klapkou</t>
  </si>
  <si>
    <t>42981162R</t>
  </si>
  <si>
    <t>potrubí spirálně vinuté; pozinkovaný plech; pr. 125,0 mm; l = 3 000 mm; použití pro rozvody vzduchu</t>
  </si>
  <si>
    <t>42981164R</t>
  </si>
  <si>
    <t>potrubí spirálně vinuté; pozinkovaný plech; pr. 160,0 mm; l = 3 000 mm; použití pro rozvody vzduchu</t>
  </si>
  <si>
    <t>4298150149</t>
  </si>
  <si>
    <t>Izolovaná hadice Sonflex DN 160</t>
  </si>
  <si>
    <t>730R55501</t>
  </si>
  <si>
    <t>MaR doplnění stávajícího systému Elitronics -kabeláž, jističe, relé, čidla teploty, nutno upravit SW</t>
  </si>
  <si>
    <t>730R999901</t>
  </si>
  <si>
    <t>MaR doplnění dokumentace</t>
  </si>
  <si>
    <t>731191937R00</t>
  </si>
  <si>
    <t>Opravy kotlů litinových tlakové zkoušky smontovaných kotlů po opravě_x000D_
 o výhřevné ploše kotlů do 18 m2</t>
  </si>
  <si>
    <t>731R222201</t>
  </si>
  <si>
    <t>Kompaktní rozdělovač a sběrač včetně izolace a konzolí modul 80/délky 1600 mm</t>
  </si>
  <si>
    <t>731R38832</t>
  </si>
  <si>
    <t>Teploměr TR 0-120 stupňů celsia , D 40 mm, s jímkou</t>
  </si>
  <si>
    <t>731R42218</t>
  </si>
  <si>
    <t>Třícestný ventil s pohonem ESBE VRG 132 DN20 kv4 + ARA659</t>
  </si>
  <si>
    <t>731R48481</t>
  </si>
  <si>
    <t>Oběhové čerpadlo GRUNDFOS Alpha2 25-40</t>
  </si>
  <si>
    <t>998731202R00</t>
  </si>
  <si>
    <t>Přesun hmot pro kotelny umístěné ve výšce (hloubce) do 12 m</t>
  </si>
  <si>
    <t>733110806R00</t>
  </si>
  <si>
    <t>Demontáž potrubí z ocelových trubek závitových přes 15 do DN 32</t>
  </si>
  <si>
    <t>733163102R00</t>
  </si>
  <si>
    <t>Potrubí z měděných trubek měděné potrubí, D 15 mm, s 1,0 mm, pájení pomocí kapilárních pájecích tvarovek</t>
  </si>
  <si>
    <t>včetně tvarovek, bez zednických výpomocí</t>
  </si>
  <si>
    <t>733163103R00</t>
  </si>
  <si>
    <t>Potrubí z měděných trubek měděné potrubí, D 18 mm, s 1,0 mm, pájení pomocí kapilárních pájecích tvarovek</t>
  </si>
  <si>
    <t>733163104R00</t>
  </si>
  <si>
    <t>Potrubí z měděných trubek měděné potrubí, D 22 mm, s 1,0 mm, pájení pomocí kapilárních pájecích tvarovek</t>
  </si>
  <si>
    <t>733163105R00</t>
  </si>
  <si>
    <t>Potrubí z měděných trubek měděné potrubí, D 28 mm, s 1,5 mm, pájení pomocí kapilárních pájecích tvarovek</t>
  </si>
  <si>
    <t>733190108R00</t>
  </si>
  <si>
    <t>Tlakové zkoušky potrubí ocelových závitových, plastových, měděných přes DN 40 do DN 50</t>
  </si>
  <si>
    <t>rozvody : 550+75+20+45</t>
  </si>
  <si>
    <t>283773000R</t>
  </si>
  <si>
    <t>pouzdro potrubní tvarovatelné; pěnový polyetylén; vnitřní průměr 12,0 mm; tl. izolace 5,0 mm; provozní teplota  -50 až 100 °C; tepelná vodivost (10°C) 0,0380 W/mK</t>
  </si>
  <si>
    <t>388220723R9</t>
  </si>
  <si>
    <t>Měřič tepla  Siemens WHE502</t>
  </si>
  <si>
    <t>Měřiče budou instalovány přímo na radiátory dle návodu od výrobce</t>
  </si>
  <si>
    <t>63154126.AR</t>
  </si>
  <si>
    <t>rohož, pas izolační skružovatelný lamelový, pro tech. zařízení; minerální vlákno; tl. 50,0 mm; kašírování Al fólie vyztužená mřížkou; obj. hmotnost 40,00 kg/m3; hydrofobizováno</t>
  </si>
  <si>
    <t>998733203R00</t>
  </si>
  <si>
    <t>Přesun hmot pro rozvody potrubí v objektech výšky do 24 m</t>
  </si>
  <si>
    <t>734235122R00</t>
  </si>
  <si>
    <t>Kohout kulový, mosazný, DN 20, PN 42, vnitřní-vnitřní, včetně dodávky materiálu</t>
  </si>
  <si>
    <t>734235123R00</t>
  </si>
  <si>
    <t>Kohout kulový, mosazný, DN 25, PN 35, vnitřní-vnitřní, včetně dodávky materiálu</t>
  </si>
  <si>
    <t>734235224R00</t>
  </si>
  <si>
    <t>Kohout kulový, mosazný, DN 32, PN 35, vnitřní-vnitřní, včetně dodávky materiálu</t>
  </si>
  <si>
    <t>734R99901</t>
  </si>
  <si>
    <t>Demontáž armatury stávající</t>
  </si>
  <si>
    <t>42610902R</t>
  </si>
  <si>
    <t>čerpadlo oběhové horizontální, mokroběžné, teplovodní; jednofázové, bezucpávkové; použití pro otopné systémy, pro domovní soustavy rozvodu teplé vody; druh čerpané kapaliny řídké, čisté neagresivní a nevýbušné kapaliny, TUV, chladící kapaliny; průtok Q do 0,85 l/s; výtlač. DN 25 mm; H max 4 m; teplota čerpané kapaliny -25 až 110 °C; stav.délka l = 180 mm; napájecí napětí 230 V; mazání ložisek čerpanou kapalinou</t>
  </si>
  <si>
    <t>55111432R</t>
  </si>
  <si>
    <t>ventil zpětný pro vodovod, užitkovou vodu; DN 20 mm; L = 52 mm; těleso mosaz</t>
  </si>
  <si>
    <t>55111433R</t>
  </si>
  <si>
    <t>ventil zpětný pro vodovod, užitkovou vodu; DN 25 mm; L = 55 mm; těleso mosaz</t>
  </si>
  <si>
    <t>998734203R00</t>
  </si>
  <si>
    <t>Přesun hmot pro armatury v objektech výšky do 4 m</t>
  </si>
  <si>
    <t>735121810R00</t>
  </si>
  <si>
    <t>Demontáž radiátorů ocelových článkových</t>
  </si>
  <si>
    <t>735R150016</t>
  </si>
  <si>
    <t>Otopná tělesa KORADO 22VK/6160</t>
  </si>
  <si>
    <t>Jako otopná tělesa jsou navržena ocelová desková tělesa typ VENTIL KOMPAKT. Tělesa budou opatřena</t>
  </si>
  <si>
    <t xml:space="preserve"> termostatickými ventilovými vložkami (součást dodávky deskových těles) a regulačními uzavíracími</t>
  </si>
  <si>
    <t xml:space="preserve"> šroubeními na vratných potrubích těles. Otopná tělesa budou osazena termostatickými hlavicemi THERA-4.</t>
  </si>
  <si>
    <t>velikosti těles jsou zřejmé z výkresové části projektové dokumentace.</t>
  </si>
  <si>
    <t>735R250012</t>
  </si>
  <si>
    <t>Otopná tělesa KORADO 22VK/6060</t>
  </si>
  <si>
    <t>735R250013</t>
  </si>
  <si>
    <t>Otopná tělesa KORADO 22VK/6080</t>
  </si>
  <si>
    <t>735R250014</t>
  </si>
  <si>
    <t>Otopná tělesa KORADO 22VK/6100</t>
  </si>
  <si>
    <t>735R250015</t>
  </si>
  <si>
    <t>Otopná tělesa KORADO 22VK/6140</t>
  </si>
  <si>
    <t>735R350001</t>
  </si>
  <si>
    <t>Otopná tělesa KORADO 33VK/6100</t>
  </si>
  <si>
    <t>735R350002</t>
  </si>
  <si>
    <t>Otopná tělesa KORADO 33VK/6160</t>
  </si>
  <si>
    <t>735R350003</t>
  </si>
  <si>
    <t>Otopná tělesa KORADO 33VK/6200</t>
  </si>
  <si>
    <t>735R150001</t>
  </si>
  <si>
    <t>Otopná tělesa KORADO 11VK/6060</t>
  </si>
  <si>
    <t>735R150002</t>
  </si>
  <si>
    <t>Otopná tělesa KORADO 11VK/6080</t>
  </si>
  <si>
    <t>735R150003</t>
  </si>
  <si>
    <t>Otopná tělesa KORADO 11VK/6120</t>
  </si>
  <si>
    <t>735R150004</t>
  </si>
  <si>
    <t>Otopná tělesa KORADO 11VK/6140</t>
  </si>
  <si>
    <t>735R150005</t>
  </si>
  <si>
    <t>Otopná tělesa KORADO 11VK/6160</t>
  </si>
  <si>
    <t>735R250001</t>
  </si>
  <si>
    <t>Otopná tělesa KORADO 21VK/6080</t>
  </si>
  <si>
    <t>735R250011</t>
  </si>
  <si>
    <t>Otopná tělesa KORADO 22VK/6040</t>
  </si>
  <si>
    <t>735R55502</t>
  </si>
  <si>
    <t>Regulační a uazvírací šroubení Honeywell V2461EY15</t>
  </si>
  <si>
    <t>735R55503</t>
  </si>
  <si>
    <t>Termostatická hlavice Honeywell Thera4 T3001</t>
  </si>
  <si>
    <t>998735203R00</t>
  </si>
  <si>
    <t>Přesun hmot pro otopná tělesa v objektech výšky do 24 m</t>
  </si>
  <si>
    <t>799R000011</t>
  </si>
  <si>
    <t>Stavební přípomoce - vysekání drážek a prostupů</t>
  </si>
  <si>
    <t>nástavba, přístavba apod. objektu (rozšíření objektu)</t>
  </si>
  <si>
    <t xml:space="preserve"> Všechny otopná tělesa budou osazena měřičem spotřeby tepla Siemens WHE 502. Umístění a konkrétní</t>
  </si>
  <si>
    <t>U2 - M+D Umývátko na šrouby  45 x 34 cm, bílé</t>
  </si>
  <si>
    <t>Vyl -  M+D Výlevka závěsná  s plastovou mřížkou</t>
  </si>
  <si>
    <t>WC - M+D Klozet kombi, nádrž, odp. vodor., včetně sedátka v bílé barvě</t>
  </si>
  <si>
    <t>WCi - M+D Klozet kombi , nádrž s armat.,odp. vodor., včetně sedátka v bílé barvě</t>
  </si>
  <si>
    <t>Madlo rovné nerez  dl. 500 mm</t>
  </si>
  <si>
    <t>Madlo dvojité pevné nerez  dl. 564 mm</t>
  </si>
  <si>
    <t>Madlo dvojité sklopné nerez dl. 852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</si>
</sst>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6" xfId="0" applyNumberFormat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8" fillId="3" borderId="18" xfId="0" applyNumberFormat="1" applyFont="1" applyFill="1" applyBorder="1" applyAlignment="1">
      <alignment horizontal="left" vertical="top" wrapText="1"/>
    </xf>
    <xf numFmtId="4" fontId="8" fillId="3" borderId="18" xfId="0" applyNumberFormat="1" applyFont="1" applyFill="1" applyBorder="1" applyAlignment="1">
      <alignment horizontal="center" vertical="top" shrinkToFit="1"/>
    </xf>
    <xf numFmtId="4" fontId="16" fillId="0" borderId="40" xfId="0" applyNumberFormat="1" applyFont="1" applyBorder="1" applyAlignment="1">
      <alignment horizontal="left" vertical="top" wrapText="1"/>
    </xf>
    <xf numFmtId="4" fontId="16" fillId="0" borderId="40" xfId="0" applyNumberFormat="1" applyFont="1" applyBorder="1" applyAlignment="1">
      <alignment horizontal="center" vertical="top" shrinkToFit="1"/>
    </xf>
    <xf numFmtId="4" fontId="19" fillId="0" borderId="0" xfId="0" quotePrefix="1" applyNumberFormat="1" applyFont="1" applyBorder="1" applyAlignment="1">
      <alignment horizontal="left" vertical="top" wrapText="1"/>
    </xf>
    <xf numFmtId="4" fontId="19" fillId="0" borderId="0" xfId="0" applyNumberFormat="1" applyFont="1" applyBorder="1" applyAlignment="1">
      <alignment horizontal="center" vertical="top" wrapText="1" shrinkToFit="1"/>
    </xf>
    <xf numFmtId="4" fontId="19" fillId="0" borderId="0" xfId="0" applyNumberFormat="1" applyFont="1" applyBorder="1" applyAlignment="1">
      <alignment vertical="top" wrapText="1" shrinkToFit="1"/>
    </xf>
    <xf numFmtId="4" fontId="16" fillId="0" borderId="0" xfId="0" applyNumberFormat="1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center" vertical="top" shrinkToFit="1"/>
    </xf>
    <xf numFmtId="4" fontId="0" fillId="0" borderId="0" xfId="0" applyNumberFormat="1" applyAlignment="1">
      <alignment horizontal="left" vertical="top" wrapText="1"/>
    </xf>
    <xf numFmtId="4" fontId="0" fillId="0" borderId="0" xfId="0" applyNumberFormat="1" applyAlignment="1">
      <alignment horizontal="center" vertical="top"/>
    </xf>
    <xf numFmtId="4" fontId="8" fillId="3" borderId="12" xfId="0" applyNumberFormat="1" applyFont="1" applyFill="1" applyBorder="1" applyAlignment="1">
      <alignment horizontal="left" vertical="top" wrapText="1"/>
    </xf>
    <xf numFmtId="4" fontId="8" fillId="3" borderId="12" xfId="0" applyNumberFormat="1" applyFont="1" applyFill="1" applyBorder="1" applyAlignment="1">
      <alignment horizontal="center" vertical="top"/>
    </xf>
    <xf numFmtId="4" fontId="8" fillId="3" borderId="12" xfId="0" applyNumberFormat="1" applyFont="1" applyFill="1" applyBorder="1" applyAlignment="1">
      <alignment vertical="top"/>
    </xf>
    <xf numFmtId="4" fontId="0" fillId="0" borderId="0" xfId="0" applyNumberFormat="1" applyAlignment="1">
      <alignment horizontal="left" wrapText="1"/>
    </xf>
    <xf numFmtId="4" fontId="0" fillId="0" borderId="0" xfId="0" applyNumberFormat="1" applyAlignment="1">
      <alignment horizontal="center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17" fillId="0" borderId="18" xfId="0" applyNumberFormat="1" applyFont="1" applyBorder="1" applyAlignment="1">
      <alignment horizontal="left" vertical="top" wrapText="1"/>
    </xf>
    <xf numFmtId="4" fontId="17" fillId="0" borderId="18" xfId="0" applyNumberFormat="1" applyFont="1" applyBorder="1" applyAlignment="1">
      <alignment vertical="top" wrapText="1"/>
    </xf>
    <xf numFmtId="4" fontId="16" fillId="4" borderId="0" xfId="0" applyNumberFormat="1" applyFont="1" applyFill="1" applyBorder="1" applyAlignment="1" applyProtection="1">
      <alignment horizontal="left" vertical="top" wrapText="1"/>
      <protection locked="0"/>
    </xf>
    <xf numFmtId="4" fontId="16" fillId="4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" fontId="16" fillId="4" borderId="18" xfId="0" applyNumberFormat="1" applyFont="1" applyFill="1" applyBorder="1" applyAlignment="1" applyProtection="1">
      <alignment horizontal="left" vertical="top" wrapText="1"/>
      <protection locked="0"/>
    </xf>
    <xf numFmtId="4" fontId="16" fillId="4" borderId="18" xfId="0" applyNumberFormat="1" applyFont="1" applyFill="1" applyBorder="1" applyAlignment="1" applyProtection="1">
      <alignment vertical="top"/>
      <protection locked="0"/>
    </xf>
    <xf numFmtId="4" fontId="16" fillId="0" borderId="18" xfId="0" applyNumberFormat="1" applyFont="1" applyBorder="1" applyAlignment="1">
      <alignment horizontal="left" vertical="top" wrapText="1"/>
    </xf>
    <xf numFmtId="4" fontId="16" fillId="0" borderId="18" xfId="0" applyNumberFormat="1" applyFont="1" applyBorder="1" applyAlignment="1">
      <alignment vertical="top" wrapText="1"/>
    </xf>
    <xf numFmtId="4" fontId="17" fillId="0" borderId="0" xfId="0" applyNumberFormat="1" applyFont="1" applyBorder="1" applyAlignment="1">
      <alignment horizontal="left" vertical="top" wrapText="1"/>
    </xf>
    <xf numFmtId="4" fontId="17" fillId="0" borderId="0" xfId="0" applyNumberFormat="1" applyFont="1" applyBorder="1" applyAlignment="1">
      <alignment vertical="top" wrapText="1"/>
    </xf>
    <xf numFmtId="4" fontId="16" fillId="0" borderId="0" xfId="0" applyNumberFormat="1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vertical="top" wrapText="1"/>
    </xf>
    <xf numFmtId="0" fontId="0" fillId="0" borderId="18" xfId="0" applyBorder="1" applyAlignment="1">
      <alignment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3" t="s">
        <v>38</v>
      </c>
    </row>
    <row r="2" spans="1:7" ht="57.75" customHeight="1" x14ac:dyDescent="0.25">
      <c r="A2" s="196" t="s">
        <v>39</v>
      </c>
      <c r="B2" s="196"/>
      <c r="C2" s="196"/>
      <c r="D2" s="196"/>
      <c r="E2" s="196"/>
      <c r="F2" s="196"/>
      <c r="G2" s="196"/>
    </row>
  </sheetData>
  <sheetProtection algorithmName="SHA-512" hashValue="mrwnOP5QuhXzYeJlirKGW6GqJw05nptvy6vkbpi/llEbOhpHdySn09NOYjKknx0unU5MfjHNd8RPah2o1IqBiA==" saltValue="DrkLQxrWCSPNd8hee6whh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BH5000"/>
  <sheetViews>
    <sheetView workbookViewId="0">
      <pane ySplit="7" topLeftCell="A128" activePane="bottomLeft" state="frozen"/>
      <selection pane="bottomLeft" activeCell="L6" sqref="L6"/>
    </sheetView>
  </sheetViews>
  <sheetFormatPr defaultRowHeight="13.2" outlineLevelRow="1" x14ac:dyDescent="0.25"/>
  <cols>
    <col min="1" max="1" width="3.44140625" customWidth="1"/>
    <col min="2" max="2" width="12.6640625" style="90" customWidth="1"/>
    <col min="3" max="3" width="50.77734375" style="90" customWidth="1"/>
    <col min="4" max="4" width="4.88671875" customWidth="1"/>
    <col min="5" max="5" width="8" customWidth="1"/>
    <col min="6" max="6" width="9.88671875" customWidth="1"/>
    <col min="7" max="7" width="12.77734375" customWidth="1"/>
    <col min="8" max="11" width="0" hidden="1" customWidth="1"/>
    <col min="12" max="12" width="4.77734375" customWidth="1"/>
    <col min="14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49" t="s">
        <v>235</v>
      </c>
      <c r="B1" s="249"/>
      <c r="C1" s="249"/>
      <c r="D1" s="249"/>
      <c r="E1" s="249"/>
      <c r="F1" s="249"/>
      <c r="G1" s="249"/>
      <c r="AG1" t="s">
        <v>175</v>
      </c>
    </row>
    <row r="2" spans="1:60" ht="25.05" customHeight="1" x14ac:dyDescent="0.25">
      <c r="A2" s="143" t="s">
        <v>7</v>
      </c>
      <c r="B2" s="72" t="s">
        <v>43</v>
      </c>
      <c r="C2" s="250" t="s">
        <v>44</v>
      </c>
      <c r="D2" s="251"/>
      <c r="E2" s="251"/>
      <c r="F2" s="251"/>
      <c r="G2" s="252"/>
      <c r="AG2" t="s">
        <v>176</v>
      </c>
    </row>
    <row r="3" spans="1:60" ht="25.05" customHeight="1" x14ac:dyDescent="0.25">
      <c r="A3" s="143" t="s">
        <v>8</v>
      </c>
      <c r="B3" s="72" t="s">
        <v>67</v>
      </c>
      <c r="C3" s="250" t="s">
        <v>68</v>
      </c>
      <c r="D3" s="251"/>
      <c r="E3" s="251"/>
      <c r="F3" s="251"/>
      <c r="G3" s="252"/>
      <c r="AC3" s="90" t="s">
        <v>176</v>
      </c>
      <c r="AG3" t="s">
        <v>178</v>
      </c>
    </row>
    <row r="4" spans="1:60" ht="25.05" customHeight="1" x14ac:dyDescent="0.25">
      <c r="A4" s="144" t="s">
        <v>9</v>
      </c>
      <c r="B4" s="145" t="s">
        <v>57</v>
      </c>
      <c r="C4" s="253" t="s">
        <v>68</v>
      </c>
      <c r="D4" s="254"/>
      <c r="E4" s="254"/>
      <c r="F4" s="254"/>
      <c r="G4" s="255"/>
      <c r="AG4" t="s">
        <v>179</v>
      </c>
    </row>
    <row r="5" spans="1:60" x14ac:dyDescent="0.25">
      <c r="D5" s="142"/>
    </row>
    <row r="6" spans="1:60" ht="39.6" x14ac:dyDescent="0.25">
      <c r="A6" s="147" t="s">
        <v>180</v>
      </c>
      <c r="B6" s="149" t="s">
        <v>181</v>
      </c>
      <c r="C6" s="149" t="s">
        <v>182</v>
      </c>
      <c r="D6" s="148" t="s">
        <v>183</v>
      </c>
      <c r="E6" s="147" t="s">
        <v>184</v>
      </c>
      <c r="F6" s="146" t="s">
        <v>185</v>
      </c>
      <c r="G6" s="147" t="s">
        <v>29</v>
      </c>
      <c r="H6" s="150" t="s">
        <v>30</v>
      </c>
      <c r="I6" s="150" t="s">
        <v>186</v>
      </c>
      <c r="J6" s="150" t="s">
        <v>31</v>
      </c>
      <c r="K6" s="150" t="s">
        <v>187</v>
      </c>
      <c r="L6" s="150" t="s">
        <v>188</v>
      </c>
      <c r="M6" s="150" t="s">
        <v>189</v>
      </c>
      <c r="N6" s="150" t="s">
        <v>190</v>
      </c>
      <c r="O6" s="150" t="s">
        <v>191</v>
      </c>
      <c r="P6" s="150" t="s">
        <v>192</v>
      </c>
      <c r="Q6" s="150" t="s">
        <v>193</v>
      </c>
      <c r="R6" s="150" t="s">
        <v>194</v>
      </c>
      <c r="S6" s="150" t="s">
        <v>195</v>
      </c>
      <c r="T6" s="150" t="s">
        <v>196</v>
      </c>
      <c r="U6" s="150" t="s">
        <v>197</v>
      </c>
      <c r="V6" s="150" t="s">
        <v>198</v>
      </c>
      <c r="W6" s="150" t="s">
        <v>199</v>
      </c>
      <c r="X6" s="150" t="s">
        <v>200</v>
      </c>
    </row>
    <row r="7" spans="1:60" hidden="1" x14ac:dyDescent="0.25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5">
      <c r="A8" s="163" t="s">
        <v>201</v>
      </c>
      <c r="B8" s="164" t="s">
        <v>135</v>
      </c>
      <c r="C8" s="176" t="s">
        <v>136</v>
      </c>
      <c r="D8" s="165"/>
      <c r="E8" s="166"/>
      <c r="F8" s="167"/>
      <c r="G8" s="167">
        <f>SUMIF(AG9:AG12,"&lt;&gt;NOR",G9:G12)</f>
        <v>0</v>
      </c>
      <c r="H8" s="167"/>
      <c r="I8" s="167">
        <f>SUM(I9:I12)</f>
        <v>0</v>
      </c>
      <c r="J8" s="167"/>
      <c r="K8" s="167">
        <f>SUM(K9:K12)</f>
        <v>0</v>
      </c>
      <c r="L8" s="167"/>
      <c r="M8" s="167">
        <f>SUM(M9:M12)</f>
        <v>0</v>
      </c>
      <c r="N8" s="167"/>
      <c r="O8" s="167">
        <f>SUM(O9:O12)</f>
        <v>0</v>
      </c>
      <c r="P8" s="167"/>
      <c r="Q8" s="167">
        <f>SUM(Q9:Q12)</f>
        <v>0</v>
      </c>
      <c r="R8" s="167"/>
      <c r="S8" s="167"/>
      <c r="T8" s="168"/>
      <c r="U8" s="162"/>
      <c r="V8" s="162">
        <f>SUM(V9:V12)</f>
        <v>0</v>
      </c>
      <c r="W8" s="162"/>
      <c r="X8" s="162"/>
      <c r="AG8" t="s">
        <v>202</v>
      </c>
    </row>
    <row r="9" spans="1:60" ht="20.399999999999999" outlineLevel="1" x14ac:dyDescent="0.25">
      <c r="A9" s="169">
        <v>1</v>
      </c>
      <c r="B9" s="170" t="s">
        <v>1514</v>
      </c>
      <c r="C9" s="182" t="s">
        <v>1515</v>
      </c>
      <c r="D9" s="183" t="s">
        <v>512</v>
      </c>
      <c r="E9" s="172">
        <v>1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/>
      <c r="S9" s="172" t="s">
        <v>299</v>
      </c>
      <c r="T9" s="173" t="s">
        <v>207</v>
      </c>
      <c r="U9" s="160">
        <v>0</v>
      </c>
      <c r="V9" s="160">
        <f>ROUND(E9*U9,2)</f>
        <v>0</v>
      </c>
      <c r="W9" s="160"/>
      <c r="X9" s="160" t="s">
        <v>255</v>
      </c>
      <c r="Y9" s="151"/>
      <c r="Z9" s="151"/>
      <c r="AA9" s="151"/>
      <c r="AB9" s="151"/>
      <c r="AC9" s="151"/>
      <c r="AD9" s="151"/>
      <c r="AE9" s="151"/>
      <c r="AF9" s="151"/>
      <c r="AG9" s="151" t="s">
        <v>256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5">
      <c r="A10" s="158"/>
      <c r="B10" s="159"/>
      <c r="C10" s="256"/>
      <c r="D10" s="257"/>
      <c r="E10" s="257"/>
      <c r="F10" s="257"/>
      <c r="G10" s="257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1"/>
      <c r="Z10" s="151"/>
      <c r="AA10" s="151"/>
      <c r="AB10" s="151"/>
      <c r="AC10" s="151"/>
      <c r="AD10" s="151"/>
      <c r="AE10" s="151"/>
      <c r="AF10" s="151"/>
      <c r="AG10" s="151" t="s">
        <v>212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5">
      <c r="A11" s="169">
        <v>2</v>
      </c>
      <c r="B11" s="170" t="s">
        <v>1516</v>
      </c>
      <c r="C11" s="182" t="s">
        <v>1517</v>
      </c>
      <c r="D11" s="183" t="s">
        <v>512</v>
      </c>
      <c r="E11" s="172">
        <v>1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72">
        <v>0</v>
      </c>
      <c r="O11" s="172">
        <f>ROUND(E11*N11,2)</f>
        <v>0</v>
      </c>
      <c r="P11" s="172">
        <v>0</v>
      </c>
      <c r="Q11" s="172">
        <f>ROUND(E11*P11,2)</f>
        <v>0</v>
      </c>
      <c r="R11" s="172"/>
      <c r="S11" s="172" t="s">
        <v>299</v>
      </c>
      <c r="T11" s="173" t="s">
        <v>207</v>
      </c>
      <c r="U11" s="160">
        <v>0</v>
      </c>
      <c r="V11" s="160">
        <f>ROUND(E11*U11,2)</f>
        <v>0</v>
      </c>
      <c r="W11" s="160"/>
      <c r="X11" s="160" t="s">
        <v>255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256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5">
      <c r="A12" s="158"/>
      <c r="B12" s="159"/>
      <c r="C12" s="256"/>
      <c r="D12" s="257"/>
      <c r="E12" s="257"/>
      <c r="F12" s="257"/>
      <c r="G12" s="257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1"/>
      <c r="Z12" s="151"/>
      <c r="AA12" s="151"/>
      <c r="AB12" s="151"/>
      <c r="AC12" s="151"/>
      <c r="AD12" s="151"/>
      <c r="AE12" s="151"/>
      <c r="AF12" s="151"/>
      <c r="AG12" s="151" t="s">
        <v>212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x14ac:dyDescent="0.25">
      <c r="A13" s="163" t="s">
        <v>201</v>
      </c>
      <c r="B13" s="164" t="s">
        <v>137</v>
      </c>
      <c r="C13" s="180" t="s">
        <v>138</v>
      </c>
      <c r="D13" s="181"/>
      <c r="E13" s="167"/>
      <c r="F13" s="167"/>
      <c r="G13" s="167">
        <f>SUMIF(AG14:AG26,"&lt;&gt;NOR",G14:G26)</f>
        <v>0</v>
      </c>
      <c r="H13" s="167"/>
      <c r="I13" s="167">
        <f>SUM(I14:I26)</f>
        <v>0</v>
      </c>
      <c r="J13" s="167"/>
      <c r="K13" s="167">
        <f>SUM(K14:K26)</f>
        <v>0</v>
      </c>
      <c r="L13" s="167"/>
      <c r="M13" s="167">
        <f>SUM(M14:M26)</f>
        <v>0</v>
      </c>
      <c r="N13" s="167"/>
      <c r="O13" s="167">
        <f>SUM(O14:O26)</f>
        <v>0</v>
      </c>
      <c r="P13" s="167"/>
      <c r="Q13" s="167">
        <f>SUM(Q14:Q26)</f>
        <v>0</v>
      </c>
      <c r="R13" s="167"/>
      <c r="S13" s="167"/>
      <c r="T13" s="168"/>
      <c r="U13" s="162"/>
      <c r="V13" s="162">
        <f>SUM(V14:V26)</f>
        <v>6.15</v>
      </c>
      <c r="W13" s="162"/>
      <c r="X13" s="162"/>
      <c r="AG13" t="s">
        <v>202</v>
      </c>
    </row>
    <row r="14" spans="1:60" ht="20.399999999999999" outlineLevel="1" x14ac:dyDescent="0.25">
      <c r="A14" s="169">
        <v>3</v>
      </c>
      <c r="B14" s="170" t="s">
        <v>1518</v>
      </c>
      <c r="C14" s="182" t="s">
        <v>1519</v>
      </c>
      <c r="D14" s="183" t="s">
        <v>774</v>
      </c>
      <c r="E14" s="172">
        <v>1</v>
      </c>
      <c r="F14" s="171"/>
      <c r="G14" s="172">
        <f>ROUND(E14*F14,2)</f>
        <v>0</v>
      </c>
      <c r="H14" s="171"/>
      <c r="I14" s="172">
        <f>ROUND(E14*H14,2)</f>
        <v>0</v>
      </c>
      <c r="J14" s="171"/>
      <c r="K14" s="172">
        <f>ROUND(E14*J14,2)</f>
        <v>0</v>
      </c>
      <c r="L14" s="172">
        <v>21</v>
      </c>
      <c r="M14" s="172">
        <f>G14*(1+L14/100)</f>
        <v>0</v>
      </c>
      <c r="N14" s="172">
        <v>0</v>
      </c>
      <c r="O14" s="172">
        <f>ROUND(E14*N14,2)</f>
        <v>0</v>
      </c>
      <c r="P14" s="172">
        <v>0</v>
      </c>
      <c r="Q14" s="172">
        <f>ROUND(E14*P14,2)</f>
        <v>0</v>
      </c>
      <c r="R14" s="172" t="s">
        <v>592</v>
      </c>
      <c r="S14" s="172" t="s">
        <v>206</v>
      </c>
      <c r="T14" s="173" t="s">
        <v>207</v>
      </c>
      <c r="U14" s="160">
        <v>6.1459999999999999</v>
      </c>
      <c r="V14" s="160">
        <f>ROUND(E14*U14,2)</f>
        <v>6.15</v>
      </c>
      <c r="W14" s="160"/>
      <c r="X14" s="160" t="s">
        <v>241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242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5">
      <c r="A15" s="158"/>
      <c r="B15" s="159"/>
      <c r="C15" s="256"/>
      <c r="D15" s="257"/>
      <c r="E15" s="257"/>
      <c r="F15" s="257"/>
      <c r="G15" s="257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51"/>
      <c r="Z15" s="151"/>
      <c r="AA15" s="151"/>
      <c r="AB15" s="151"/>
      <c r="AC15" s="151"/>
      <c r="AD15" s="151"/>
      <c r="AE15" s="151"/>
      <c r="AF15" s="151"/>
      <c r="AG15" s="151" t="s">
        <v>212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0.399999999999999" outlineLevel="1" x14ac:dyDescent="0.25">
      <c r="A16" s="169">
        <v>4</v>
      </c>
      <c r="B16" s="170" t="s">
        <v>1520</v>
      </c>
      <c r="C16" s="182" t="s">
        <v>1521</v>
      </c>
      <c r="D16" s="183" t="s">
        <v>512</v>
      </c>
      <c r="E16" s="172">
        <v>1</v>
      </c>
      <c r="F16" s="171"/>
      <c r="G16" s="172">
        <f>ROUND(E16*F16,2)</f>
        <v>0</v>
      </c>
      <c r="H16" s="171"/>
      <c r="I16" s="172">
        <f>ROUND(E16*H16,2)</f>
        <v>0</v>
      </c>
      <c r="J16" s="171"/>
      <c r="K16" s="172">
        <f>ROUND(E16*J16,2)</f>
        <v>0</v>
      </c>
      <c r="L16" s="172">
        <v>21</v>
      </c>
      <c r="M16" s="172">
        <f>G16*(1+L16/100)</f>
        <v>0</v>
      </c>
      <c r="N16" s="172">
        <v>0</v>
      </c>
      <c r="O16" s="172">
        <f>ROUND(E16*N16,2)</f>
        <v>0</v>
      </c>
      <c r="P16" s="172">
        <v>0</v>
      </c>
      <c r="Q16" s="172">
        <f>ROUND(E16*P16,2)</f>
        <v>0</v>
      </c>
      <c r="R16" s="172"/>
      <c r="S16" s="172" t="s">
        <v>299</v>
      </c>
      <c r="T16" s="173" t="s">
        <v>207</v>
      </c>
      <c r="U16" s="160">
        <v>0</v>
      </c>
      <c r="V16" s="160">
        <f>ROUND(E16*U16,2)</f>
        <v>0</v>
      </c>
      <c r="W16" s="160"/>
      <c r="X16" s="160" t="s">
        <v>255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256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5">
      <c r="A17" s="158"/>
      <c r="B17" s="159"/>
      <c r="C17" s="256"/>
      <c r="D17" s="257"/>
      <c r="E17" s="257"/>
      <c r="F17" s="257"/>
      <c r="G17" s="257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51"/>
      <c r="Z17" s="151"/>
      <c r="AA17" s="151"/>
      <c r="AB17" s="151"/>
      <c r="AC17" s="151"/>
      <c r="AD17" s="151"/>
      <c r="AE17" s="151"/>
      <c r="AF17" s="151"/>
      <c r="AG17" s="151" t="s">
        <v>212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5">
      <c r="A18" s="169">
        <v>5</v>
      </c>
      <c r="B18" s="170" t="s">
        <v>1522</v>
      </c>
      <c r="C18" s="182" t="s">
        <v>1523</v>
      </c>
      <c r="D18" s="183" t="s">
        <v>266</v>
      </c>
      <c r="E18" s="172">
        <v>8</v>
      </c>
      <c r="F18" s="171"/>
      <c r="G18" s="172">
        <f>ROUND(E18*F18,2)</f>
        <v>0</v>
      </c>
      <c r="H18" s="171"/>
      <c r="I18" s="172">
        <f>ROUND(E18*H18,2)</f>
        <v>0</v>
      </c>
      <c r="J18" s="171"/>
      <c r="K18" s="172">
        <f>ROUND(E18*J18,2)</f>
        <v>0</v>
      </c>
      <c r="L18" s="172">
        <v>21</v>
      </c>
      <c r="M18" s="172">
        <f>G18*(1+L18/100)</f>
        <v>0</v>
      </c>
      <c r="N18" s="172">
        <v>0</v>
      </c>
      <c r="O18" s="172">
        <f>ROUND(E18*N18,2)</f>
        <v>0</v>
      </c>
      <c r="P18" s="172">
        <v>0</v>
      </c>
      <c r="Q18" s="172">
        <f>ROUND(E18*P18,2)</f>
        <v>0</v>
      </c>
      <c r="R18" s="172"/>
      <c r="S18" s="172" t="s">
        <v>299</v>
      </c>
      <c r="T18" s="173" t="s">
        <v>240</v>
      </c>
      <c r="U18" s="160">
        <v>0</v>
      </c>
      <c r="V18" s="160">
        <f>ROUND(E18*U18,2)</f>
        <v>0</v>
      </c>
      <c r="W18" s="160"/>
      <c r="X18" s="160" t="s">
        <v>255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256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5">
      <c r="A19" s="158"/>
      <c r="B19" s="159"/>
      <c r="C19" s="256"/>
      <c r="D19" s="257"/>
      <c r="E19" s="257"/>
      <c r="F19" s="257"/>
      <c r="G19" s="257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51"/>
      <c r="Z19" s="151"/>
      <c r="AA19" s="151"/>
      <c r="AB19" s="151"/>
      <c r="AC19" s="151"/>
      <c r="AD19" s="151"/>
      <c r="AE19" s="151"/>
      <c r="AF19" s="151"/>
      <c r="AG19" s="151" t="s">
        <v>212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5">
      <c r="A20" s="169">
        <v>6</v>
      </c>
      <c r="B20" s="170" t="s">
        <v>1524</v>
      </c>
      <c r="C20" s="182" t="s">
        <v>1525</v>
      </c>
      <c r="D20" s="183" t="s">
        <v>266</v>
      </c>
      <c r="E20" s="172">
        <v>3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21</v>
      </c>
      <c r="M20" s="172">
        <f>G20*(1+L20/100)</f>
        <v>0</v>
      </c>
      <c r="N20" s="172">
        <v>5.0000000000000001E-4</v>
      </c>
      <c r="O20" s="172">
        <f>ROUND(E20*N20,2)</f>
        <v>0</v>
      </c>
      <c r="P20" s="172">
        <v>0</v>
      </c>
      <c r="Q20" s="172">
        <f>ROUND(E20*P20,2)</f>
        <v>0</v>
      </c>
      <c r="R20" s="172"/>
      <c r="S20" s="172" t="s">
        <v>299</v>
      </c>
      <c r="T20" s="173" t="s">
        <v>207</v>
      </c>
      <c r="U20" s="160">
        <v>0</v>
      </c>
      <c r="V20" s="160">
        <f>ROUND(E20*U20,2)</f>
        <v>0</v>
      </c>
      <c r="W20" s="160"/>
      <c r="X20" s="160" t="s">
        <v>255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256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5">
      <c r="A21" s="158"/>
      <c r="B21" s="159"/>
      <c r="C21" s="256"/>
      <c r="D21" s="257"/>
      <c r="E21" s="257"/>
      <c r="F21" s="257"/>
      <c r="G21" s="257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51"/>
      <c r="Z21" s="151"/>
      <c r="AA21" s="151"/>
      <c r="AB21" s="151"/>
      <c r="AC21" s="151"/>
      <c r="AD21" s="151"/>
      <c r="AE21" s="151"/>
      <c r="AF21" s="151"/>
      <c r="AG21" s="151" t="s">
        <v>212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5">
      <c r="A22" s="169">
        <v>7</v>
      </c>
      <c r="B22" s="170" t="s">
        <v>1526</v>
      </c>
      <c r="C22" s="182" t="s">
        <v>1527</v>
      </c>
      <c r="D22" s="183" t="s">
        <v>266</v>
      </c>
      <c r="E22" s="172">
        <v>8</v>
      </c>
      <c r="F22" s="171"/>
      <c r="G22" s="172">
        <f>ROUND(E22*F22,2)</f>
        <v>0</v>
      </c>
      <c r="H22" s="171"/>
      <c r="I22" s="172">
        <f>ROUND(E22*H22,2)</f>
        <v>0</v>
      </c>
      <c r="J22" s="171"/>
      <c r="K22" s="172">
        <f>ROUND(E22*J22,2)</f>
        <v>0</v>
      </c>
      <c r="L22" s="172">
        <v>21</v>
      </c>
      <c r="M22" s="172">
        <f>G22*(1+L22/100)</f>
        <v>0</v>
      </c>
      <c r="N22" s="172">
        <v>0</v>
      </c>
      <c r="O22" s="172">
        <f>ROUND(E22*N22,2)</f>
        <v>0</v>
      </c>
      <c r="P22" s="172">
        <v>0</v>
      </c>
      <c r="Q22" s="172">
        <f>ROUND(E22*P22,2)</f>
        <v>0</v>
      </c>
      <c r="R22" s="172"/>
      <c r="S22" s="172" t="s">
        <v>299</v>
      </c>
      <c r="T22" s="173" t="s">
        <v>207</v>
      </c>
      <c r="U22" s="160">
        <v>0</v>
      </c>
      <c r="V22" s="160">
        <f>ROUND(E22*U22,2)</f>
        <v>0</v>
      </c>
      <c r="W22" s="160"/>
      <c r="X22" s="160" t="s">
        <v>255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256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5">
      <c r="A23" s="158"/>
      <c r="B23" s="159"/>
      <c r="C23" s="256"/>
      <c r="D23" s="257"/>
      <c r="E23" s="257"/>
      <c r="F23" s="257"/>
      <c r="G23" s="257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51"/>
      <c r="Z23" s="151"/>
      <c r="AA23" s="151"/>
      <c r="AB23" s="151"/>
      <c r="AC23" s="151"/>
      <c r="AD23" s="151"/>
      <c r="AE23" s="151"/>
      <c r="AF23" s="151"/>
      <c r="AG23" s="151" t="s">
        <v>212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5">
      <c r="A24" s="158">
        <v>8</v>
      </c>
      <c r="B24" s="159" t="s">
        <v>1528</v>
      </c>
      <c r="C24" s="187" t="s">
        <v>1529</v>
      </c>
      <c r="D24" s="188" t="s">
        <v>0</v>
      </c>
      <c r="E24" s="161"/>
      <c r="F24" s="161"/>
      <c r="G24" s="160">
        <f>ROUND(E24*F24,2)</f>
        <v>0</v>
      </c>
      <c r="H24" s="161"/>
      <c r="I24" s="160">
        <f>ROUND(E24*H24,2)</f>
        <v>0</v>
      </c>
      <c r="J24" s="161"/>
      <c r="K24" s="160">
        <f>ROUND(E24*J24,2)</f>
        <v>0</v>
      </c>
      <c r="L24" s="160">
        <v>21</v>
      </c>
      <c r="M24" s="160">
        <f>G24*(1+L24/100)</f>
        <v>0</v>
      </c>
      <c r="N24" s="160">
        <v>0</v>
      </c>
      <c r="O24" s="160">
        <f>ROUND(E24*N24,2)</f>
        <v>0</v>
      </c>
      <c r="P24" s="160">
        <v>0</v>
      </c>
      <c r="Q24" s="160">
        <f>ROUND(E24*P24,2)</f>
        <v>0</v>
      </c>
      <c r="R24" s="160" t="s">
        <v>592</v>
      </c>
      <c r="S24" s="160" t="s">
        <v>206</v>
      </c>
      <c r="T24" s="160" t="s">
        <v>240</v>
      </c>
      <c r="U24" s="160">
        <v>0</v>
      </c>
      <c r="V24" s="160">
        <f>ROUND(E24*U24,2)</f>
        <v>0</v>
      </c>
      <c r="W24" s="160"/>
      <c r="X24" s="160" t="s">
        <v>626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627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5">
      <c r="A25" s="158"/>
      <c r="B25" s="159"/>
      <c r="C25" s="262" t="s">
        <v>864</v>
      </c>
      <c r="D25" s="263"/>
      <c r="E25" s="263"/>
      <c r="F25" s="263"/>
      <c r="G25" s="263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51"/>
      <c r="Z25" s="151"/>
      <c r="AA25" s="151"/>
      <c r="AB25" s="151"/>
      <c r="AC25" s="151"/>
      <c r="AD25" s="151"/>
      <c r="AE25" s="151"/>
      <c r="AF25" s="151"/>
      <c r="AG25" s="151" t="s">
        <v>244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5">
      <c r="A26" s="158"/>
      <c r="B26" s="159"/>
      <c r="C26" s="247"/>
      <c r="D26" s="248"/>
      <c r="E26" s="248"/>
      <c r="F26" s="248"/>
      <c r="G26" s="248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51"/>
      <c r="Z26" s="151"/>
      <c r="AA26" s="151"/>
      <c r="AB26" s="151"/>
      <c r="AC26" s="151"/>
      <c r="AD26" s="151"/>
      <c r="AE26" s="151"/>
      <c r="AF26" s="151"/>
      <c r="AG26" s="151" t="s">
        <v>212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x14ac:dyDescent="0.25">
      <c r="A27" s="163" t="s">
        <v>201</v>
      </c>
      <c r="B27" s="164" t="s">
        <v>139</v>
      </c>
      <c r="C27" s="180" t="s">
        <v>140</v>
      </c>
      <c r="D27" s="181"/>
      <c r="E27" s="167"/>
      <c r="F27" s="167"/>
      <c r="G27" s="167">
        <f>SUMIF(AG28:AG54,"&lt;&gt;NOR",G28:G54)</f>
        <v>0</v>
      </c>
      <c r="H27" s="167"/>
      <c r="I27" s="167">
        <f>SUM(I28:I54)</f>
        <v>0</v>
      </c>
      <c r="J27" s="167"/>
      <c r="K27" s="167">
        <f>SUM(K28:K54)</f>
        <v>0</v>
      </c>
      <c r="L27" s="167"/>
      <c r="M27" s="167">
        <f>SUM(M28:M54)</f>
        <v>0</v>
      </c>
      <c r="N27" s="167"/>
      <c r="O27" s="167">
        <f>SUM(O28:O54)</f>
        <v>0.99000000000000021</v>
      </c>
      <c r="P27" s="167"/>
      <c r="Q27" s="167">
        <f>SUM(Q28:Q54)</f>
        <v>2.21</v>
      </c>
      <c r="R27" s="167"/>
      <c r="S27" s="167"/>
      <c r="T27" s="168"/>
      <c r="U27" s="162"/>
      <c r="V27" s="162">
        <f>SUM(V28:V54)</f>
        <v>266.61</v>
      </c>
      <c r="W27" s="162"/>
      <c r="X27" s="162"/>
      <c r="AG27" t="s">
        <v>202</v>
      </c>
    </row>
    <row r="28" spans="1:60" outlineLevel="1" x14ac:dyDescent="0.25">
      <c r="A28" s="169">
        <v>9</v>
      </c>
      <c r="B28" s="170" t="s">
        <v>1530</v>
      </c>
      <c r="C28" s="182" t="s">
        <v>1531</v>
      </c>
      <c r="D28" s="183" t="s">
        <v>253</v>
      </c>
      <c r="E28" s="172">
        <v>690</v>
      </c>
      <c r="F28" s="171"/>
      <c r="G28" s="172">
        <f>ROUND(E28*F28,2)</f>
        <v>0</v>
      </c>
      <c r="H28" s="171"/>
      <c r="I28" s="172">
        <f>ROUND(E28*H28,2)</f>
        <v>0</v>
      </c>
      <c r="J28" s="171"/>
      <c r="K28" s="172">
        <f>ROUND(E28*J28,2)</f>
        <v>0</v>
      </c>
      <c r="L28" s="172">
        <v>21</v>
      </c>
      <c r="M28" s="172">
        <f>G28*(1+L28/100)</f>
        <v>0</v>
      </c>
      <c r="N28" s="172">
        <v>2.0000000000000002E-5</v>
      </c>
      <c r="O28" s="172">
        <f>ROUND(E28*N28,2)</f>
        <v>0.01</v>
      </c>
      <c r="P28" s="172">
        <v>3.2000000000000002E-3</v>
      </c>
      <c r="Q28" s="172">
        <f>ROUND(E28*P28,2)</f>
        <v>2.21</v>
      </c>
      <c r="R28" s="172" t="s">
        <v>592</v>
      </c>
      <c r="S28" s="172" t="s">
        <v>206</v>
      </c>
      <c r="T28" s="173" t="s">
        <v>240</v>
      </c>
      <c r="U28" s="160">
        <v>5.2999999999999999E-2</v>
      </c>
      <c r="V28" s="160">
        <f>ROUND(E28*U28,2)</f>
        <v>36.57</v>
      </c>
      <c r="W28" s="160"/>
      <c r="X28" s="160" t="s">
        <v>241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242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5">
      <c r="A29" s="158"/>
      <c r="B29" s="159"/>
      <c r="C29" s="256"/>
      <c r="D29" s="257"/>
      <c r="E29" s="257"/>
      <c r="F29" s="257"/>
      <c r="G29" s="257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51"/>
      <c r="Z29" s="151"/>
      <c r="AA29" s="151"/>
      <c r="AB29" s="151"/>
      <c r="AC29" s="151"/>
      <c r="AD29" s="151"/>
      <c r="AE29" s="151"/>
      <c r="AF29" s="151"/>
      <c r="AG29" s="151" t="s">
        <v>212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20.399999999999999" outlineLevel="1" x14ac:dyDescent="0.25">
      <c r="A30" s="169">
        <v>10</v>
      </c>
      <c r="B30" s="170" t="s">
        <v>1532</v>
      </c>
      <c r="C30" s="182" t="s">
        <v>1533</v>
      </c>
      <c r="D30" s="183" t="s">
        <v>253</v>
      </c>
      <c r="E30" s="172">
        <v>550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72">
        <v>7.6000000000000004E-4</v>
      </c>
      <c r="O30" s="172">
        <f>ROUND(E30*N30,2)</f>
        <v>0.42</v>
      </c>
      <c r="P30" s="172">
        <v>0</v>
      </c>
      <c r="Q30" s="172">
        <f>ROUND(E30*P30,2)</f>
        <v>0</v>
      </c>
      <c r="R30" s="172" t="s">
        <v>592</v>
      </c>
      <c r="S30" s="172" t="s">
        <v>206</v>
      </c>
      <c r="T30" s="173" t="s">
        <v>240</v>
      </c>
      <c r="U30" s="160">
        <v>0.29737999999999998</v>
      </c>
      <c r="V30" s="160">
        <f>ROUND(E30*U30,2)</f>
        <v>163.56</v>
      </c>
      <c r="W30" s="160"/>
      <c r="X30" s="160" t="s">
        <v>241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242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5">
      <c r="A31" s="158"/>
      <c r="B31" s="159"/>
      <c r="C31" s="258" t="s">
        <v>1534</v>
      </c>
      <c r="D31" s="259"/>
      <c r="E31" s="259"/>
      <c r="F31" s="259"/>
      <c r="G31" s="2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51"/>
      <c r="Z31" s="151"/>
      <c r="AA31" s="151"/>
      <c r="AB31" s="151"/>
      <c r="AC31" s="151"/>
      <c r="AD31" s="151"/>
      <c r="AE31" s="151"/>
      <c r="AF31" s="151"/>
      <c r="AG31" s="151" t="s">
        <v>244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5">
      <c r="A32" s="158"/>
      <c r="B32" s="159"/>
      <c r="C32" s="247"/>
      <c r="D32" s="248"/>
      <c r="E32" s="248"/>
      <c r="F32" s="248"/>
      <c r="G32" s="248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51"/>
      <c r="Z32" s="151"/>
      <c r="AA32" s="151"/>
      <c r="AB32" s="151"/>
      <c r="AC32" s="151"/>
      <c r="AD32" s="151"/>
      <c r="AE32" s="151"/>
      <c r="AF32" s="151"/>
      <c r="AG32" s="151" t="s">
        <v>212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20.399999999999999" outlineLevel="1" x14ac:dyDescent="0.25">
      <c r="A33" s="169">
        <v>11</v>
      </c>
      <c r="B33" s="170" t="s">
        <v>1535</v>
      </c>
      <c r="C33" s="182" t="s">
        <v>1536</v>
      </c>
      <c r="D33" s="183" t="s">
        <v>253</v>
      </c>
      <c r="E33" s="172">
        <v>75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72">
        <v>8.8000000000000003E-4</v>
      </c>
      <c r="O33" s="172">
        <f>ROUND(E33*N33,2)</f>
        <v>7.0000000000000007E-2</v>
      </c>
      <c r="P33" s="172">
        <v>0</v>
      </c>
      <c r="Q33" s="172">
        <f>ROUND(E33*P33,2)</f>
        <v>0</v>
      </c>
      <c r="R33" s="172" t="s">
        <v>592</v>
      </c>
      <c r="S33" s="172" t="s">
        <v>206</v>
      </c>
      <c r="T33" s="173" t="s">
        <v>240</v>
      </c>
      <c r="U33" s="160">
        <v>0.30737999999999999</v>
      </c>
      <c r="V33" s="160">
        <f>ROUND(E33*U33,2)</f>
        <v>23.05</v>
      </c>
      <c r="W33" s="160"/>
      <c r="X33" s="160" t="s">
        <v>241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242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5">
      <c r="A34" s="158"/>
      <c r="B34" s="159"/>
      <c r="C34" s="258" t="s">
        <v>1534</v>
      </c>
      <c r="D34" s="259"/>
      <c r="E34" s="259"/>
      <c r="F34" s="259"/>
      <c r="G34" s="259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51"/>
      <c r="Z34" s="151"/>
      <c r="AA34" s="151"/>
      <c r="AB34" s="151"/>
      <c r="AC34" s="151"/>
      <c r="AD34" s="151"/>
      <c r="AE34" s="151"/>
      <c r="AF34" s="151"/>
      <c r="AG34" s="151" t="s">
        <v>244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5">
      <c r="A35" s="158"/>
      <c r="B35" s="159"/>
      <c r="C35" s="247"/>
      <c r="D35" s="248"/>
      <c r="E35" s="248"/>
      <c r="F35" s="248"/>
      <c r="G35" s="248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51"/>
      <c r="Z35" s="151"/>
      <c r="AA35" s="151"/>
      <c r="AB35" s="151"/>
      <c r="AC35" s="151"/>
      <c r="AD35" s="151"/>
      <c r="AE35" s="151"/>
      <c r="AF35" s="151"/>
      <c r="AG35" s="151" t="s">
        <v>212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0.399999999999999" outlineLevel="1" x14ac:dyDescent="0.25">
      <c r="A36" s="169">
        <v>12</v>
      </c>
      <c r="B36" s="170" t="s">
        <v>1537</v>
      </c>
      <c r="C36" s="182" t="s">
        <v>1538</v>
      </c>
      <c r="D36" s="183" t="s">
        <v>253</v>
      </c>
      <c r="E36" s="172">
        <v>20</v>
      </c>
      <c r="F36" s="171"/>
      <c r="G36" s="172">
        <f>ROUND(E36*F36,2)</f>
        <v>0</v>
      </c>
      <c r="H36" s="171"/>
      <c r="I36" s="172">
        <f>ROUND(E36*H36,2)</f>
        <v>0</v>
      </c>
      <c r="J36" s="171"/>
      <c r="K36" s="172">
        <f>ROUND(E36*J36,2)</f>
        <v>0</v>
      </c>
      <c r="L36" s="172">
        <v>21</v>
      </c>
      <c r="M36" s="172">
        <f>G36*(1+L36/100)</f>
        <v>0</v>
      </c>
      <c r="N36" s="172">
        <v>1.01E-3</v>
      </c>
      <c r="O36" s="172">
        <f>ROUND(E36*N36,2)</f>
        <v>0.02</v>
      </c>
      <c r="P36" s="172">
        <v>0</v>
      </c>
      <c r="Q36" s="172">
        <f>ROUND(E36*P36,2)</f>
        <v>0</v>
      </c>
      <c r="R36" s="172" t="s">
        <v>592</v>
      </c>
      <c r="S36" s="172" t="s">
        <v>206</v>
      </c>
      <c r="T36" s="173" t="s">
        <v>240</v>
      </c>
      <c r="U36" s="160">
        <v>0.31738</v>
      </c>
      <c r="V36" s="160">
        <f>ROUND(E36*U36,2)</f>
        <v>6.35</v>
      </c>
      <c r="W36" s="160"/>
      <c r="X36" s="160" t="s">
        <v>241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242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5">
      <c r="A37" s="158"/>
      <c r="B37" s="159"/>
      <c r="C37" s="258" t="s">
        <v>1534</v>
      </c>
      <c r="D37" s="259"/>
      <c r="E37" s="259"/>
      <c r="F37" s="259"/>
      <c r="G37" s="259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51"/>
      <c r="Z37" s="151"/>
      <c r="AA37" s="151"/>
      <c r="AB37" s="151"/>
      <c r="AC37" s="151"/>
      <c r="AD37" s="151"/>
      <c r="AE37" s="151"/>
      <c r="AF37" s="151"/>
      <c r="AG37" s="151" t="s">
        <v>244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5">
      <c r="A38" s="158"/>
      <c r="B38" s="159"/>
      <c r="C38" s="247"/>
      <c r="D38" s="248"/>
      <c r="E38" s="248"/>
      <c r="F38" s="248"/>
      <c r="G38" s="248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51"/>
      <c r="Z38" s="151"/>
      <c r="AA38" s="151"/>
      <c r="AB38" s="151"/>
      <c r="AC38" s="151"/>
      <c r="AD38" s="151"/>
      <c r="AE38" s="151"/>
      <c r="AF38" s="151"/>
      <c r="AG38" s="151" t="s">
        <v>212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20.399999999999999" outlineLevel="1" x14ac:dyDescent="0.25">
      <c r="A39" s="169">
        <v>13</v>
      </c>
      <c r="B39" s="170" t="s">
        <v>1539</v>
      </c>
      <c r="C39" s="182" t="s">
        <v>1540</v>
      </c>
      <c r="D39" s="183" t="s">
        <v>253</v>
      </c>
      <c r="E39" s="172">
        <v>45</v>
      </c>
      <c r="F39" s="171"/>
      <c r="G39" s="172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21</v>
      </c>
      <c r="M39" s="172">
        <f>G39*(1+L39/100)</f>
        <v>0</v>
      </c>
      <c r="N39" s="172">
        <v>1.6000000000000001E-3</v>
      </c>
      <c r="O39" s="172">
        <f>ROUND(E39*N39,2)</f>
        <v>7.0000000000000007E-2</v>
      </c>
      <c r="P39" s="172">
        <v>0</v>
      </c>
      <c r="Q39" s="172">
        <f>ROUND(E39*P39,2)</f>
        <v>0</v>
      </c>
      <c r="R39" s="172" t="s">
        <v>592</v>
      </c>
      <c r="S39" s="172" t="s">
        <v>206</v>
      </c>
      <c r="T39" s="173" t="s">
        <v>240</v>
      </c>
      <c r="U39" s="160">
        <v>0.33332000000000001</v>
      </c>
      <c r="V39" s="160">
        <f>ROUND(E39*U39,2)</f>
        <v>15</v>
      </c>
      <c r="W39" s="160"/>
      <c r="X39" s="160" t="s">
        <v>241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242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5">
      <c r="A40" s="158"/>
      <c r="B40" s="159"/>
      <c r="C40" s="258" t="s">
        <v>1534</v>
      </c>
      <c r="D40" s="259"/>
      <c r="E40" s="259"/>
      <c r="F40" s="259"/>
      <c r="G40" s="259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51"/>
      <c r="Z40" s="151"/>
      <c r="AA40" s="151"/>
      <c r="AB40" s="151"/>
      <c r="AC40" s="151"/>
      <c r="AD40" s="151"/>
      <c r="AE40" s="151"/>
      <c r="AF40" s="151"/>
      <c r="AG40" s="151" t="s">
        <v>244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5">
      <c r="A41" s="158"/>
      <c r="B41" s="159"/>
      <c r="C41" s="247"/>
      <c r="D41" s="248"/>
      <c r="E41" s="248"/>
      <c r="F41" s="248"/>
      <c r="G41" s="248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51"/>
      <c r="Z41" s="151"/>
      <c r="AA41" s="151"/>
      <c r="AB41" s="151"/>
      <c r="AC41" s="151"/>
      <c r="AD41" s="151"/>
      <c r="AE41" s="151"/>
      <c r="AF41" s="151"/>
      <c r="AG41" s="151" t="s">
        <v>212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20.399999999999999" outlineLevel="1" x14ac:dyDescent="0.25">
      <c r="A42" s="169">
        <v>14</v>
      </c>
      <c r="B42" s="170" t="s">
        <v>1541</v>
      </c>
      <c r="C42" s="182" t="s">
        <v>1542</v>
      </c>
      <c r="D42" s="183" t="s">
        <v>253</v>
      </c>
      <c r="E42" s="172">
        <v>690</v>
      </c>
      <c r="F42" s="171"/>
      <c r="G42" s="172">
        <f>ROUND(E42*F42,2)</f>
        <v>0</v>
      </c>
      <c r="H42" s="171"/>
      <c r="I42" s="172">
        <f>ROUND(E42*H42,2)</f>
        <v>0</v>
      </c>
      <c r="J42" s="171"/>
      <c r="K42" s="172">
        <f>ROUND(E42*J42,2)</f>
        <v>0</v>
      </c>
      <c r="L42" s="172">
        <v>21</v>
      </c>
      <c r="M42" s="172">
        <f>G42*(1+L42/100)</f>
        <v>0</v>
      </c>
      <c r="N42" s="172">
        <v>0</v>
      </c>
      <c r="O42" s="172">
        <f>ROUND(E42*N42,2)</f>
        <v>0</v>
      </c>
      <c r="P42" s="172">
        <v>0</v>
      </c>
      <c r="Q42" s="172">
        <f>ROUND(E42*P42,2)</f>
        <v>0</v>
      </c>
      <c r="R42" s="172" t="s">
        <v>592</v>
      </c>
      <c r="S42" s="172" t="s">
        <v>206</v>
      </c>
      <c r="T42" s="173" t="s">
        <v>240</v>
      </c>
      <c r="U42" s="160">
        <v>3.2000000000000001E-2</v>
      </c>
      <c r="V42" s="160">
        <f>ROUND(E42*U42,2)</f>
        <v>22.08</v>
      </c>
      <c r="W42" s="160"/>
      <c r="X42" s="160" t="s">
        <v>241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242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5">
      <c r="A43" s="158"/>
      <c r="B43" s="159"/>
      <c r="C43" s="245" t="s">
        <v>1056</v>
      </c>
      <c r="D43" s="246"/>
      <c r="E43" s="246"/>
      <c r="F43" s="246"/>
      <c r="G43" s="246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51"/>
      <c r="Z43" s="151"/>
      <c r="AA43" s="151"/>
      <c r="AB43" s="151"/>
      <c r="AC43" s="151"/>
      <c r="AD43" s="151"/>
      <c r="AE43" s="151"/>
      <c r="AF43" s="151"/>
      <c r="AG43" s="151" t="s">
        <v>211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5">
      <c r="A44" s="158"/>
      <c r="B44" s="159"/>
      <c r="C44" s="184" t="s">
        <v>1543</v>
      </c>
      <c r="D44" s="185"/>
      <c r="E44" s="186">
        <v>690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51"/>
      <c r="Z44" s="151"/>
      <c r="AA44" s="151"/>
      <c r="AB44" s="151"/>
      <c r="AC44" s="151"/>
      <c r="AD44" s="151"/>
      <c r="AE44" s="151"/>
      <c r="AF44" s="151"/>
      <c r="AG44" s="151" t="s">
        <v>247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5">
      <c r="A45" s="158"/>
      <c r="B45" s="159"/>
      <c r="C45" s="247"/>
      <c r="D45" s="248"/>
      <c r="E45" s="248"/>
      <c r="F45" s="248"/>
      <c r="G45" s="248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1"/>
      <c r="Z45" s="151"/>
      <c r="AA45" s="151"/>
      <c r="AB45" s="151"/>
      <c r="AC45" s="151"/>
      <c r="AD45" s="151"/>
      <c r="AE45" s="151"/>
      <c r="AF45" s="151"/>
      <c r="AG45" s="151" t="s">
        <v>212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30.6" outlineLevel="1" x14ac:dyDescent="0.25">
      <c r="A46" s="169">
        <v>15</v>
      </c>
      <c r="B46" s="170" t="s">
        <v>1544</v>
      </c>
      <c r="C46" s="182" t="s">
        <v>1545</v>
      </c>
      <c r="D46" s="183" t="s">
        <v>253</v>
      </c>
      <c r="E46" s="172">
        <v>690</v>
      </c>
      <c r="F46" s="171"/>
      <c r="G46" s="172">
        <f>ROUND(E46*F46,2)</f>
        <v>0</v>
      </c>
      <c r="H46" s="171"/>
      <c r="I46" s="172">
        <f>ROUND(E46*H46,2)</f>
        <v>0</v>
      </c>
      <c r="J46" s="171"/>
      <c r="K46" s="172">
        <f>ROUND(E46*J46,2)</f>
        <v>0</v>
      </c>
      <c r="L46" s="172">
        <v>21</v>
      </c>
      <c r="M46" s="172">
        <f>G46*(1+L46/100)</f>
        <v>0</v>
      </c>
      <c r="N46" s="172">
        <v>1.0000000000000001E-5</v>
      </c>
      <c r="O46" s="172">
        <f>ROUND(E46*N46,2)</f>
        <v>0.01</v>
      </c>
      <c r="P46" s="172">
        <v>0</v>
      </c>
      <c r="Q46" s="172">
        <f>ROUND(E46*P46,2)</f>
        <v>0</v>
      </c>
      <c r="R46" s="172" t="s">
        <v>346</v>
      </c>
      <c r="S46" s="172" t="s">
        <v>206</v>
      </c>
      <c r="T46" s="173" t="s">
        <v>240</v>
      </c>
      <c r="U46" s="160">
        <v>0</v>
      </c>
      <c r="V46" s="160">
        <f>ROUND(E46*U46,2)</f>
        <v>0</v>
      </c>
      <c r="W46" s="160"/>
      <c r="X46" s="160" t="s">
        <v>347</v>
      </c>
      <c r="Y46" s="151"/>
      <c r="Z46" s="151"/>
      <c r="AA46" s="151"/>
      <c r="AB46" s="151"/>
      <c r="AC46" s="151"/>
      <c r="AD46" s="151"/>
      <c r="AE46" s="151"/>
      <c r="AF46" s="151"/>
      <c r="AG46" s="151" t="s">
        <v>348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5">
      <c r="A47" s="158"/>
      <c r="B47" s="159"/>
      <c r="C47" s="256"/>
      <c r="D47" s="257"/>
      <c r="E47" s="257"/>
      <c r="F47" s="257"/>
      <c r="G47" s="257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51"/>
      <c r="Z47" s="151"/>
      <c r="AA47" s="151"/>
      <c r="AB47" s="151"/>
      <c r="AC47" s="151"/>
      <c r="AD47" s="151"/>
      <c r="AE47" s="151"/>
      <c r="AF47" s="151"/>
      <c r="AG47" s="151" t="s">
        <v>212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5">
      <c r="A48" s="169">
        <v>16</v>
      </c>
      <c r="B48" s="170" t="s">
        <v>1546</v>
      </c>
      <c r="C48" s="182" t="s">
        <v>1547</v>
      </c>
      <c r="D48" s="183" t="s">
        <v>266</v>
      </c>
      <c r="E48" s="172">
        <v>49</v>
      </c>
      <c r="F48" s="171"/>
      <c r="G48" s="172">
        <f>ROUND(E48*F48,2)</f>
        <v>0</v>
      </c>
      <c r="H48" s="171"/>
      <c r="I48" s="172">
        <f>ROUND(E48*H48,2)</f>
        <v>0</v>
      </c>
      <c r="J48" s="171"/>
      <c r="K48" s="172">
        <f>ROUND(E48*J48,2)</f>
        <v>0</v>
      </c>
      <c r="L48" s="172">
        <v>21</v>
      </c>
      <c r="M48" s="172">
        <f>G48*(1+L48/100)</f>
        <v>0</v>
      </c>
      <c r="N48" s="172">
        <v>1.5E-3</v>
      </c>
      <c r="O48" s="172">
        <f>ROUND(E48*N48,2)</f>
        <v>7.0000000000000007E-2</v>
      </c>
      <c r="P48" s="172">
        <v>0</v>
      </c>
      <c r="Q48" s="172">
        <f>ROUND(E48*P48,2)</f>
        <v>0</v>
      </c>
      <c r="R48" s="172"/>
      <c r="S48" s="172" t="s">
        <v>299</v>
      </c>
      <c r="T48" s="173" t="s">
        <v>240</v>
      </c>
      <c r="U48" s="160">
        <v>0</v>
      </c>
      <c r="V48" s="160">
        <f>ROUND(E48*U48,2)</f>
        <v>0</v>
      </c>
      <c r="W48" s="160"/>
      <c r="X48" s="160" t="s">
        <v>347</v>
      </c>
      <c r="Y48" s="151"/>
      <c r="Z48" s="151"/>
      <c r="AA48" s="151"/>
      <c r="AB48" s="151"/>
      <c r="AC48" s="151"/>
      <c r="AD48" s="151"/>
      <c r="AE48" s="151"/>
      <c r="AF48" s="151"/>
      <c r="AG48" s="151" t="s">
        <v>348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5">
      <c r="A49" s="158"/>
      <c r="B49" s="159"/>
      <c r="C49" s="245" t="s">
        <v>1548</v>
      </c>
      <c r="D49" s="246"/>
      <c r="E49" s="246"/>
      <c r="F49" s="246"/>
      <c r="G49" s="246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51"/>
      <c r="Z49" s="151"/>
      <c r="AA49" s="151"/>
      <c r="AB49" s="151"/>
      <c r="AC49" s="151"/>
      <c r="AD49" s="151"/>
      <c r="AE49" s="151"/>
      <c r="AF49" s="151"/>
      <c r="AG49" s="151" t="s">
        <v>211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5">
      <c r="A50" s="158"/>
      <c r="B50" s="159"/>
      <c r="C50" s="247"/>
      <c r="D50" s="248"/>
      <c r="E50" s="248"/>
      <c r="F50" s="248"/>
      <c r="G50" s="248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51"/>
      <c r="Z50" s="151"/>
      <c r="AA50" s="151"/>
      <c r="AB50" s="151"/>
      <c r="AC50" s="151"/>
      <c r="AD50" s="151"/>
      <c r="AE50" s="151"/>
      <c r="AF50" s="151"/>
      <c r="AG50" s="151" t="s">
        <v>212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30.6" outlineLevel="1" x14ac:dyDescent="0.25">
      <c r="A51" s="169">
        <v>17</v>
      </c>
      <c r="B51" s="170" t="s">
        <v>1549</v>
      </c>
      <c r="C51" s="182" t="s">
        <v>1550</v>
      </c>
      <c r="D51" s="183" t="s">
        <v>253</v>
      </c>
      <c r="E51" s="172">
        <v>160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21</v>
      </c>
      <c r="M51" s="172">
        <f>G51*(1+L51/100)</f>
        <v>0</v>
      </c>
      <c r="N51" s="172">
        <v>2E-3</v>
      </c>
      <c r="O51" s="172">
        <f>ROUND(E51*N51,2)</f>
        <v>0.32</v>
      </c>
      <c r="P51" s="172">
        <v>0</v>
      </c>
      <c r="Q51" s="172">
        <f>ROUND(E51*P51,2)</f>
        <v>0</v>
      </c>
      <c r="R51" s="172" t="s">
        <v>346</v>
      </c>
      <c r="S51" s="172" t="s">
        <v>206</v>
      </c>
      <c r="T51" s="173" t="s">
        <v>207</v>
      </c>
      <c r="U51" s="160">
        <v>0</v>
      </c>
      <c r="V51" s="160">
        <f>ROUND(E51*U51,2)</f>
        <v>0</v>
      </c>
      <c r="W51" s="160"/>
      <c r="X51" s="160" t="s">
        <v>347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348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5">
      <c r="A52" s="158"/>
      <c r="B52" s="159"/>
      <c r="C52" s="256"/>
      <c r="D52" s="257"/>
      <c r="E52" s="257"/>
      <c r="F52" s="257"/>
      <c r="G52" s="257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51"/>
      <c r="Z52" s="151"/>
      <c r="AA52" s="151"/>
      <c r="AB52" s="151"/>
      <c r="AC52" s="151"/>
      <c r="AD52" s="151"/>
      <c r="AE52" s="151"/>
      <c r="AF52" s="151"/>
      <c r="AG52" s="151" t="s">
        <v>212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5">
      <c r="A53" s="158">
        <v>18</v>
      </c>
      <c r="B53" s="159" t="s">
        <v>1551</v>
      </c>
      <c r="C53" s="187" t="s">
        <v>1552</v>
      </c>
      <c r="D53" s="188" t="s">
        <v>0</v>
      </c>
      <c r="E53" s="161"/>
      <c r="F53" s="161"/>
      <c r="G53" s="160">
        <f>ROUND(E53*F53,2)</f>
        <v>0</v>
      </c>
      <c r="H53" s="161"/>
      <c r="I53" s="160">
        <f>ROUND(E53*H53,2)</f>
        <v>0</v>
      </c>
      <c r="J53" s="161"/>
      <c r="K53" s="160">
        <f>ROUND(E53*J53,2)</f>
        <v>0</v>
      </c>
      <c r="L53" s="160">
        <v>21</v>
      </c>
      <c r="M53" s="160">
        <f>G53*(1+L53/100)</f>
        <v>0</v>
      </c>
      <c r="N53" s="160">
        <v>0</v>
      </c>
      <c r="O53" s="160">
        <f>ROUND(E53*N53,2)</f>
        <v>0</v>
      </c>
      <c r="P53" s="160">
        <v>0</v>
      </c>
      <c r="Q53" s="160">
        <f>ROUND(E53*P53,2)</f>
        <v>0</v>
      </c>
      <c r="R53" s="160" t="s">
        <v>592</v>
      </c>
      <c r="S53" s="160" t="s">
        <v>206</v>
      </c>
      <c r="T53" s="160" t="s">
        <v>240</v>
      </c>
      <c r="U53" s="160">
        <v>0</v>
      </c>
      <c r="V53" s="160">
        <f>ROUND(E53*U53,2)</f>
        <v>0</v>
      </c>
      <c r="W53" s="160"/>
      <c r="X53" s="160" t="s">
        <v>626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627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5">
      <c r="A54" s="158"/>
      <c r="B54" s="159"/>
      <c r="C54" s="247"/>
      <c r="D54" s="248"/>
      <c r="E54" s="248"/>
      <c r="F54" s="248"/>
      <c r="G54" s="248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51"/>
      <c r="Z54" s="151"/>
      <c r="AA54" s="151"/>
      <c r="AB54" s="151"/>
      <c r="AC54" s="151"/>
      <c r="AD54" s="151"/>
      <c r="AE54" s="151"/>
      <c r="AF54" s="151"/>
      <c r="AG54" s="151" t="s">
        <v>212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x14ac:dyDescent="0.25">
      <c r="A55" s="163" t="s">
        <v>201</v>
      </c>
      <c r="B55" s="164" t="s">
        <v>141</v>
      </c>
      <c r="C55" s="180" t="s">
        <v>142</v>
      </c>
      <c r="D55" s="181"/>
      <c r="E55" s="167"/>
      <c r="F55" s="167"/>
      <c r="G55" s="167">
        <f>SUMIF(AG56:AG71,"&lt;&gt;NOR",G56:G71)</f>
        <v>0</v>
      </c>
      <c r="H55" s="167"/>
      <c r="I55" s="167">
        <f>SUM(I56:I71)</f>
        <v>0</v>
      </c>
      <c r="J55" s="167"/>
      <c r="K55" s="167">
        <f>SUM(K56:K71)</f>
        <v>0</v>
      </c>
      <c r="L55" s="167"/>
      <c r="M55" s="167">
        <f>SUM(M56:M71)</f>
        <v>0</v>
      </c>
      <c r="N55" s="167"/>
      <c r="O55" s="167">
        <f>SUM(O56:O71)</f>
        <v>0.02</v>
      </c>
      <c r="P55" s="167"/>
      <c r="Q55" s="167">
        <f>SUM(Q56:Q71)</f>
        <v>0</v>
      </c>
      <c r="R55" s="167"/>
      <c r="S55" s="167"/>
      <c r="T55" s="168"/>
      <c r="U55" s="162"/>
      <c r="V55" s="162">
        <f>SUM(V56:V71)</f>
        <v>4.84</v>
      </c>
      <c r="W55" s="162"/>
      <c r="X55" s="162"/>
      <c r="AG55" t="s">
        <v>202</v>
      </c>
    </row>
    <row r="56" spans="1:60" ht="20.399999999999999" outlineLevel="1" x14ac:dyDescent="0.25">
      <c r="A56" s="169">
        <v>19</v>
      </c>
      <c r="B56" s="170" t="s">
        <v>1553</v>
      </c>
      <c r="C56" s="182" t="s">
        <v>1554</v>
      </c>
      <c r="D56" s="183" t="s">
        <v>266</v>
      </c>
      <c r="E56" s="172">
        <v>12</v>
      </c>
      <c r="F56" s="171"/>
      <c r="G56" s="172">
        <f>ROUND(E56*F56,2)</f>
        <v>0</v>
      </c>
      <c r="H56" s="171"/>
      <c r="I56" s="172">
        <f>ROUND(E56*H56,2)</f>
        <v>0</v>
      </c>
      <c r="J56" s="171"/>
      <c r="K56" s="172">
        <f>ROUND(E56*J56,2)</f>
        <v>0</v>
      </c>
      <c r="L56" s="172">
        <v>21</v>
      </c>
      <c r="M56" s="172">
        <f>G56*(1+L56/100)</f>
        <v>0</v>
      </c>
      <c r="N56" s="172">
        <v>3.1E-4</v>
      </c>
      <c r="O56" s="172">
        <f>ROUND(E56*N56,2)</f>
        <v>0</v>
      </c>
      <c r="P56" s="172">
        <v>0</v>
      </c>
      <c r="Q56" s="172">
        <f>ROUND(E56*P56,2)</f>
        <v>0</v>
      </c>
      <c r="R56" s="172" t="s">
        <v>592</v>
      </c>
      <c r="S56" s="172" t="s">
        <v>206</v>
      </c>
      <c r="T56" s="173" t="s">
        <v>240</v>
      </c>
      <c r="U56" s="160">
        <v>0.20699999999999999</v>
      </c>
      <c r="V56" s="160">
        <f>ROUND(E56*U56,2)</f>
        <v>2.48</v>
      </c>
      <c r="W56" s="160"/>
      <c r="X56" s="160" t="s">
        <v>241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242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5">
      <c r="A57" s="158"/>
      <c r="B57" s="159"/>
      <c r="C57" s="256"/>
      <c r="D57" s="257"/>
      <c r="E57" s="257"/>
      <c r="F57" s="257"/>
      <c r="G57" s="257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51"/>
      <c r="Z57" s="151"/>
      <c r="AA57" s="151"/>
      <c r="AB57" s="151"/>
      <c r="AC57" s="151"/>
      <c r="AD57" s="151"/>
      <c r="AE57" s="151"/>
      <c r="AF57" s="151"/>
      <c r="AG57" s="151" t="s">
        <v>212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t="20.399999999999999" outlineLevel="1" x14ac:dyDescent="0.25">
      <c r="A58" s="169">
        <v>20</v>
      </c>
      <c r="B58" s="170" t="s">
        <v>1555</v>
      </c>
      <c r="C58" s="182" t="s">
        <v>1556</v>
      </c>
      <c r="D58" s="183" t="s">
        <v>266</v>
      </c>
      <c r="E58" s="172">
        <v>8</v>
      </c>
      <c r="F58" s="171"/>
      <c r="G58" s="172">
        <f>ROUND(E58*F58,2)</f>
        <v>0</v>
      </c>
      <c r="H58" s="171"/>
      <c r="I58" s="172">
        <f>ROUND(E58*H58,2)</f>
        <v>0</v>
      </c>
      <c r="J58" s="171"/>
      <c r="K58" s="172">
        <f>ROUND(E58*J58,2)</f>
        <v>0</v>
      </c>
      <c r="L58" s="172">
        <v>21</v>
      </c>
      <c r="M58" s="172">
        <f>G58*(1+L58/100)</f>
        <v>0</v>
      </c>
      <c r="N58" s="172">
        <v>4.8000000000000001E-4</v>
      </c>
      <c r="O58" s="172">
        <f>ROUND(E58*N58,2)</f>
        <v>0</v>
      </c>
      <c r="P58" s="172">
        <v>0</v>
      </c>
      <c r="Q58" s="172">
        <f>ROUND(E58*P58,2)</f>
        <v>0</v>
      </c>
      <c r="R58" s="172" t="s">
        <v>592</v>
      </c>
      <c r="S58" s="172" t="s">
        <v>206</v>
      </c>
      <c r="T58" s="173" t="s">
        <v>240</v>
      </c>
      <c r="U58" s="160">
        <v>0.22700000000000001</v>
      </c>
      <c r="V58" s="160">
        <f>ROUND(E58*U58,2)</f>
        <v>1.82</v>
      </c>
      <c r="W58" s="160"/>
      <c r="X58" s="160" t="s">
        <v>241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242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5">
      <c r="A59" s="158"/>
      <c r="B59" s="159"/>
      <c r="C59" s="256"/>
      <c r="D59" s="257"/>
      <c r="E59" s="257"/>
      <c r="F59" s="257"/>
      <c r="G59" s="257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51"/>
      <c r="Z59" s="151"/>
      <c r="AA59" s="151"/>
      <c r="AB59" s="151"/>
      <c r="AC59" s="151"/>
      <c r="AD59" s="151"/>
      <c r="AE59" s="151"/>
      <c r="AF59" s="151"/>
      <c r="AG59" s="151" t="s">
        <v>212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ht="20.399999999999999" outlineLevel="1" x14ac:dyDescent="0.25">
      <c r="A60" s="169">
        <v>21</v>
      </c>
      <c r="B60" s="170" t="s">
        <v>1557</v>
      </c>
      <c r="C60" s="182" t="s">
        <v>1558</v>
      </c>
      <c r="D60" s="183" t="s">
        <v>266</v>
      </c>
      <c r="E60" s="172">
        <v>2</v>
      </c>
      <c r="F60" s="171"/>
      <c r="G60" s="172">
        <f>ROUND(E60*F60,2)</f>
        <v>0</v>
      </c>
      <c r="H60" s="171"/>
      <c r="I60" s="172">
        <f>ROUND(E60*H60,2)</f>
        <v>0</v>
      </c>
      <c r="J60" s="171"/>
      <c r="K60" s="172">
        <f>ROUND(E60*J60,2)</f>
        <v>0</v>
      </c>
      <c r="L60" s="172">
        <v>21</v>
      </c>
      <c r="M60" s="172">
        <f>G60*(1+L60/100)</f>
        <v>0</v>
      </c>
      <c r="N60" s="172">
        <v>8.8999999999999995E-4</v>
      </c>
      <c r="O60" s="172">
        <f>ROUND(E60*N60,2)</f>
        <v>0</v>
      </c>
      <c r="P60" s="172">
        <v>0</v>
      </c>
      <c r="Q60" s="172">
        <f>ROUND(E60*P60,2)</f>
        <v>0</v>
      </c>
      <c r="R60" s="172" t="s">
        <v>592</v>
      </c>
      <c r="S60" s="172" t="s">
        <v>206</v>
      </c>
      <c r="T60" s="173" t="s">
        <v>240</v>
      </c>
      <c r="U60" s="160">
        <v>0.26900000000000002</v>
      </c>
      <c r="V60" s="160">
        <f>ROUND(E60*U60,2)</f>
        <v>0.54</v>
      </c>
      <c r="W60" s="160"/>
      <c r="X60" s="160" t="s">
        <v>241</v>
      </c>
      <c r="Y60" s="151"/>
      <c r="Z60" s="151"/>
      <c r="AA60" s="151"/>
      <c r="AB60" s="151"/>
      <c r="AC60" s="151"/>
      <c r="AD60" s="151"/>
      <c r="AE60" s="151"/>
      <c r="AF60" s="151"/>
      <c r="AG60" s="151" t="s">
        <v>242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5">
      <c r="A61" s="158"/>
      <c r="B61" s="159"/>
      <c r="C61" s="256"/>
      <c r="D61" s="257"/>
      <c r="E61" s="257"/>
      <c r="F61" s="257"/>
      <c r="G61" s="257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51"/>
      <c r="Z61" s="151"/>
      <c r="AA61" s="151"/>
      <c r="AB61" s="151"/>
      <c r="AC61" s="151"/>
      <c r="AD61" s="151"/>
      <c r="AE61" s="151"/>
      <c r="AF61" s="151"/>
      <c r="AG61" s="151" t="s">
        <v>212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5">
      <c r="A62" s="169">
        <v>22</v>
      </c>
      <c r="B62" s="170" t="s">
        <v>1559</v>
      </c>
      <c r="C62" s="182" t="s">
        <v>1560</v>
      </c>
      <c r="D62" s="183" t="s">
        <v>512</v>
      </c>
      <c r="E62" s="172">
        <v>1</v>
      </c>
      <c r="F62" s="171"/>
      <c r="G62" s="172">
        <f>ROUND(E62*F62,2)</f>
        <v>0</v>
      </c>
      <c r="H62" s="171"/>
      <c r="I62" s="172">
        <f>ROUND(E62*H62,2)</f>
        <v>0</v>
      </c>
      <c r="J62" s="171"/>
      <c r="K62" s="172">
        <f>ROUND(E62*J62,2)</f>
        <v>0</v>
      </c>
      <c r="L62" s="172">
        <v>21</v>
      </c>
      <c r="M62" s="172">
        <f>G62*(1+L62/100)</f>
        <v>0</v>
      </c>
      <c r="N62" s="172">
        <v>0</v>
      </c>
      <c r="O62" s="172">
        <f>ROUND(E62*N62,2)</f>
        <v>0</v>
      </c>
      <c r="P62" s="172">
        <v>0</v>
      </c>
      <c r="Q62" s="172">
        <f>ROUND(E62*P62,2)</f>
        <v>0</v>
      </c>
      <c r="R62" s="172"/>
      <c r="S62" s="172" t="s">
        <v>299</v>
      </c>
      <c r="T62" s="173" t="s">
        <v>207</v>
      </c>
      <c r="U62" s="160">
        <v>0</v>
      </c>
      <c r="V62" s="160">
        <f>ROUND(E62*U62,2)</f>
        <v>0</v>
      </c>
      <c r="W62" s="160"/>
      <c r="X62" s="160" t="s">
        <v>241</v>
      </c>
      <c r="Y62" s="151"/>
      <c r="Z62" s="151"/>
      <c r="AA62" s="151"/>
      <c r="AB62" s="151"/>
      <c r="AC62" s="151"/>
      <c r="AD62" s="151"/>
      <c r="AE62" s="151"/>
      <c r="AF62" s="151"/>
      <c r="AG62" s="151" t="s">
        <v>242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5">
      <c r="A63" s="158"/>
      <c r="B63" s="159"/>
      <c r="C63" s="256"/>
      <c r="D63" s="257"/>
      <c r="E63" s="257"/>
      <c r="F63" s="257"/>
      <c r="G63" s="257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51"/>
      <c r="Z63" s="151"/>
      <c r="AA63" s="151"/>
      <c r="AB63" s="151"/>
      <c r="AC63" s="151"/>
      <c r="AD63" s="151"/>
      <c r="AE63" s="151"/>
      <c r="AF63" s="151"/>
      <c r="AG63" s="151" t="s">
        <v>212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ht="61.2" outlineLevel="1" x14ac:dyDescent="0.25">
      <c r="A64" s="169">
        <v>23</v>
      </c>
      <c r="B64" s="170" t="s">
        <v>1561</v>
      </c>
      <c r="C64" s="182" t="s">
        <v>1562</v>
      </c>
      <c r="D64" s="183" t="s">
        <v>266</v>
      </c>
      <c r="E64" s="172">
        <v>8</v>
      </c>
      <c r="F64" s="171"/>
      <c r="G64" s="172">
        <f>ROUND(E64*F64,2)</f>
        <v>0</v>
      </c>
      <c r="H64" s="171"/>
      <c r="I64" s="172">
        <f>ROUND(E64*H64,2)</f>
        <v>0</v>
      </c>
      <c r="J64" s="171"/>
      <c r="K64" s="172">
        <f>ROUND(E64*J64,2)</f>
        <v>0</v>
      </c>
      <c r="L64" s="172">
        <v>21</v>
      </c>
      <c r="M64" s="172">
        <f>G64*(1+L64/100)</f>
        <v>0</v>
      </c>
      <c r="N64" s="172">
        <v>2.8E-3</v>
      </c>
      <c r="O64" s="172">
        <f>ROUND(E64*N64,2)</f>
        <v>0.02</v>
      </c>
      <c r="P64" s="172">
        <v>0</v>
      </c>
      <c r="Q64" s="172">
        <f>ROUND(E64*P64,2)</f>
        <v>0</v>
      </c>
      <c r="R64" s="172" t="s">
        <v>346</v>
      </c>
      <c r="S64" s="172" t="s">
        <v>206</v>
      </c>
      <c r="T64" s="173" t="s">
        <v>240</v>
      </c>
      <c r="U64" s="160">
        <v>0</v>
      </c>
      <c r="V64" s="160">
        <f>ROUND(E64*U64,2)</f>
        <v>0</v>
      </c>
      <c r="W64" s="160"/>
      <c r="X64" s="160" t="s">
        <v>347</v>
      </c>
      <c r="Y64" s="151"/>
      <c r="Z64" s="151"/>
      <c r="AA64" s="151"/>
      <c r="AB64" s="151"/>
      <c r="AC64" s="151"/>
      <c r="AD64" s="151"/>
      <c r="AE64" s="151"/>
      <c r="AF64" s="151"/>
      <c r="AG64" s="151" t="s">
        <v>348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5">
      <c r="A65" s="158"/>
      <c r="B65" s="159"/>
      <c r="C65" s="256"/>
      <c r="D65" s="257"/>
      <c r="E65" s="257"/>
      <c r="F65" s="257"/>
      <c r="G65" s="257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51"/>
      <c r="Z65" s="151"/>
      <c r="AA65" s="151"/>
      <c r="AB65" s="151"/>
      <c r="AC65" s="151"/>
      <c r="AD65" s="151"/>
      <c r="AE65" s="151"/>
      <c r="AF65" s="151"/>
      <c r="AG65" s="151" t="s">
        <v>212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20.399999999999999" outlineLevel="1" x14ac:dyDescent="0.25">
      <c r="A66" s="169">
        <v>24</v>
      </c>
      <c r="B66" s="170" t="s">
        <v>1563</v>
      </c>
      <c r="C66" s="182" t="s">
        <v>1564</v>
      </c>
      <c r="D66" s="183" t="s">
        <v>266</v>
      </c>
      <c r="E66" s="172">
        <v>3</v>
      </c>
      <c r="F66" s="171"/>
      <c r="G66" s="172">
        <f>ROUND(E66*F66,2)</f>
        <v>0</v>
      </c>
      <c r="H66" s="171"/>
      <c r="I66" s="172">
        <f>ROUND(E66*H66,2)</f>
        <v>0</v>
      </c>
      <c r="J66" s="171"/>
      <c r="K66" s="172">
        <f>ROUND(E66*J66,2)</f>
        <v>0</v>
      </c>
      <c r="L66" s="172">
        <v>21</v>
      </c>
      <c r="M66" s="172">
        <f>G66*(1+L66/100)</f>
        <v>0</v>
      </c>
      <c r="N66" s="172">
        <v>1.7000000000000001E-4</v>
      </c>
      <c r="O66" s="172">
        <f>ROUND(E66*N66,2)</f>
        <v>0</v>
      </c>
      <c r="P66" s="172">
        <v>0</v>
      </c>
      <c r="Q66" s="172">
        <f>ROUND(E66*P66,2)</f>
        <v>0</v>
      </c>
      <c r="R66" s="172" t="s">
        <v>346</v>
      </c>
      <c r="S66" s="172" t="s">
        <v>206</v>
      </c>
      <c r="T66" s="173" t="s">
        <v>240</v>
      </c>
      <c r="U66" s="160">
        <v>0</v>
      </c>
      <c r="V66" s="160">
        <f>ROUND(E66*U66,2)</f>
        <v>0</v>
      </c>
      <c r="W66" s="160"/>
      <c r="X66" s="160" t="s">
        <v>347</v>
      </c>
      <c r="Y66" s="151"/>
      <c r="Z66" s="151"/>
      <c r="AA66" s="151"/>
      <c r="AB66" s="151"/>
      <c r="AC66" s="151"/>
      <c r="AD66" s="151"/>
      <c r="AE66" s="151"/>
      <c r="AF66" s="151"/>
      <c r="AG66" s="151" t="s">
        <v>348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5">
      <c r="A67" s="158"/>
      <c r="B67" s="159"/>
      <c r="C67" s="256"/>
      <c r="D67" s="257"/>
      <c r="E67" s="257"/>
      <c r="F67" s="257"/>
      <c r="G67" s="257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51"/>
      <c r="Z67" s="151"/>
      <c r="AA67" s="151"/>
      <c r="AB67" s="151"/>
      <c r="AC67" s="151"/>
      <c r="AD67" s="151"/>
      <c r="AE67" s="151"/>
      <c r="AF67" s="151"/>
      <c r="AG67" s="151" t="s">
        <v>212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20.399999999999999" outlineLevel="1" x14ac:dyDescent="0.25">
      <c r="A68" s="169">
        <v>25</v>
      </c>
      <c r="B68" s="170" t="s">
        <v>1565</v>
      </c>
      <c r="C68" s="182" t="s">
        <v>1566</v>
      </c>
      <c r="D68" s="183" t="s">
        <v>266</v>
      </c>
      <c r="E68" s="172">
        <v>1</v>
      </c>
      <c r="F68" s="171"/>
      <c r="G68" s="172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21</v>
      </c>
      <c r="M68" s="172">
        <f>G68*(1+L68/100)</f>
        <v>0</v>
      </c>
      <c r="N68" s="172">
        <v>2.5000000000000001E-4</v>
      </c>
      <c r="O68" s="172">
        <f>ROUND(E68*N68,2)</f>
        <v>0</v>
      </c>
      <c r="P68" s="172">
        <v>0</v>
      </c>
      <c r="Q68" s="172">
        <f>ROUND(E68*P68,2)</f>
        <v>0</v>
      </c>
      <c r="R68" s="172" t="s">
        <v>346</v>
      </c>
      <c r="S68" s="172" t="s">
        <v>206</v>
      </c>
      <c r="T68" s="173" t="s">
        <v>240</v>
      </c>
      <c r="U68" s="160">
        <v>0</v>
      </c>
      <c r="V68" s="160">
        <f>ROUND(E68*U68,2)</f>
        <v>0</v>
      </c>
      <c r="W68" s="160"/>
      <c r="X68" s="160" t="s">
        <v>347</v>
      </c>
      <c r="Y68" s="151"/>
      <c r="Z68" s="151"/>
      <c r="AA68" s="151"/>
      <c r="AB68" s="151"/>
      <c r="AC68" s="151"/>
      <c r="AD68" s="151"/>
      <c r="AE68" s="151"/>
      <c r="AF68" s="151"/>
      <c r="AG68" s="151" t="s">
        <v>348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5">
      <c r="A69" s="158"/>
      <c r="B69" s="159"/>
      <c r="C69" s="256"/>
      <c r="D69" s="257"/>
      <c r="E69" s="257"/>
      <c r="F69" s="257"/>
      <c r="G69" s="257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51"/>
      <c r="Z69" s="151"/>
      <c r="AA69" s="151"/>
      <c r="AB69" s="151"/>
      <c r="AC69" s="151"/>
      <c r="AD69" s="151"/>
      <c r="AE69" s="151"/>
      <c r="AF69" s="151"/>
      <c r="AG69" s="151" t="s">
        <v>212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5">
      <c r="A70" s="158">
        <v>26</v>
      </c>
      <c r="B70" s="159" t="s">
        <v>1567</v>
      </c>
      <c r="C70" s="187" t="s">
        <v>1568</v>
      </c>
      <c r="D70" s="188" t="s">
        <v>0</v>
      </c>
      <c r="E70" s="161"/>
      <c r="F70" s="161"/>
      <c r="G70" s="160">
        <f>ROUND(E70*F70,2)</f>
        <v>0</v>
      </c>
      <c r="H70" s="161"/>
      <c r="I70" s="160">
        <f>ROUND(E70*H70,2)</f>
        <v>0</v>
      </c>
      <c r="J70" s="161"/>
      <c r="K70" s="160">
        <f>ROUND(E70*J70,2)</f>
        <v>0</v>
      </c>
      <c r="L70" s="160">
        <v>21</v>
      </c>
      <c r="M70" s="160">
        <f>G70*(1+L70/100)</f>
        <v>0</v>
      </c>
      <c r="N70" s="160">
        <v>0</v>
      </c>
      <c r="O70" s="160">
        <f>ROUND(E70*N70,2)</f>
        <v>0</v>
      </c>
      <c r="P70" s="160">
        <v>0</v>
      </c>
      <c r="Q70" s="160">
        <f>ROUND(E70*P70,2)</f>
        <v>0</v>
      </c>
      <c r="R70" s="160" t="s">
        <v>592</v>
      </c>
      <c r="S70" s="160" t="s">
        <v>206</v>
      </c>
      <c r="T70" s="160" t="s">
        <v>240</v>
      </c>
      <c r="U70" s="160">
        <v>0</v>
      </c>
      <c r="V70" s="160">
        <f>ROUND(E70*U70,2)</f>
        <v>0</v>
      </c>
      <c r="W70" s="160"/>
      <c r="X70" s="160" t="s">
        <v>626</v>
      </c>
      <c r="Y70" s="151"/>
      <c r="Z70" s="151"/>
      <c r="AA70" s="151"/>
      <c r="AB70" s="151"/>
      <c r="AC70" s="151"/>
      <c r="AD70" s="151"/>
      <c r="AE70" s="151"/>
      <c r="AF70" s="151"/>
      <c r="AG70" s="151" t="s">
        <v>627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5">
      <c r="A71" s="158"/>
      <c r="B71" s="159"/>
      <c r="C71" s="247"/>
      <c r="D71" s="248"/>
      <c r="E71" s="248"/>
      <c r="F71" s="248"/>
      <c r="G71" s="248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51"/>
      <c r="Z71" s="151"/>
      <c r="AA71" s="151"/>
      <c r="AB71" s="151"/>
      <c r="AC71" s="151"/>
      <c r="AD71" s="151"/>
      <c r="AE71" s="151"/>
      <c r="AF71" s="151"/>
      <c r="AG71" s="151" t="s">
        <v>212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x14ac:dyDescent="0.25">
      <c r="A72" s="163" t="s">
        <v>201</v>
      </c>
      <c r="B72" s="164" t="s">
        <v>143</v>
      </c>
      <c r="C72" s="180" t="s">
        <v>144</v>
      </c>
      <c r="D72" s="181"/>
      <c r="E72" s="167"/>
      <c r="F72" s="167"/>
      <c r="G72" s="167">
        <f>SUMIF(AG73:AG185,"&lt;&gt;NOR",G73:G185)</f>
        <v>0</v>
      </c>
      <c r="H72" s="167"/>
      <c r="I72" s="167">
        <f>SUM(I73:I185)</f>
        <v>0</v>
      </c>
      <c r="J72" s="167"/>
      <c r="K72" s="167">
        <f>SUM(K73:K185)</f>
        <v>0</v>
      </c>
      <c r="L72" s="167"/>
      <c r="M72" s="167">
        <f>SUM(M73:M185)</f>
        <v>0</v>
      </c>
      <c r="N72" s="167"/>
      <c r="O72" s="167">
        <f>SUM(O73:O185)</f>
        <v>4.2900000000000009</v>
      </c>
      <c r="P72" s="167"/>
      <c r="Q72" s="167">
        <f>SUM(Q73:Q185)</f>
        <v>0.01</v>
      </c>
      <c r="R72" s="167"/>
      <c r="S72" s="167"/>
      <c r="T72" s="168"/>
      <c r="U72" s="162"/>
      <c r="V72" s="162">
        <f>SUM(V73:V185)</f>
        <v>64.8</v>
      </c>
      <c r="W72" s="162"/>
      <c r="X72" s="162"/>
      <c r="AG72" t="s">
        <v>202</v>
      </c>
    </row>
    <row r="73" spans="1:60" outlineLevel="1" x14ac:dyDescent="0.25">
      <c r="A73" s="169">
        <v>27</v>
      </c>
      <c r="B73" s="170" t="s">
        <v>1569</v>
      </c>
      <c r="C73" s="182" t="s">
        <v>1570</v>
      </c>
      <c r="D73" s="183" t="s">
        <v>512</v>
      </c>
      <c r="E73" s="172">
        <v>1</v>
      </c>
      <c r="F73" s="171"/>
      <c r="G73" s="172">
        <f>ROUND(E73*F73,2)</f>
        <v>0</v>
      </c>
      <c r="H73" s="171"/>
      <c r="I73" s="172">
        <f>ROUND(E73*H73,2)</f>
        <v>0</v>
      </c>
      <c r="J73" s="171"/>
      <c r="K73" s="172">
        <f>ROUND(E73*J73,2)</f>
        <v>0</v>
      </c>
      <c r="L73" s="172">
        <v>21</v>
      </c>
      <c r="M73" s="172">
        <f>G73*(1+L73/100)</f>
        <v>0</v>
      </c>
      <c r="N73" s="172">
        <v>0</v>
      </c>
      <c r="O73" s="172">
        <f>ROUND(E73*N73,2)</f>
        <v>0</v>
      </c>
      <c r="P73" s="172">
        <v>1.057E-2</v>
      </c>
      <c r="Q73" s="172">
        <f>ROUND(E73*P73,2)</f>
        <v>0.01</v>
      </c>
      <c r="R73" s="172" t="s">
        <v>592</v>
      </c>
      <c r="S73" s="172" t="s">
        <v>206</v>
      </c>
      <c r="T73" s="173" t="s">
        <v>207</v>
      </c>
      <c r="U73" s="160">
        <v>8.2000000000000003E-2</v>
      </c>
      <c r="V73" s="160">
        <f>ROUND(E73*U73,2)</f>
        <v>0.08</v>
      </c>
      <c r="W73" s="160"/>
      <c r="X73" s="160" t="s">
        <v>241</v>
      </c>
      <c r="Y73" s="151"/>
      <c r="Z73" s="151"/>
      <c r="AA73" s="151"/>
      <c r="AB73" s="151"/>
      <c r="AC73" s="151"/>
      <c r="AD73" s="151"/>
      <c r="AE73" s="151"/>
      <c r="AF73" s="151"/>
      <c r="AG73" s="151" t="s">
        <v>242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5">
      <c r="A74" s="158"/>
      <c r="B74" s="159"/>
      <c r="C74" s="256"/>
      <c r="D74" s="257"/>
      <c r="E74" s="257"/>
      <c r="F74" s="257"/>
      <c r="G74" s="257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51"/>
      <c r="Z74" s="151"/>
      <c r="AA74" s="151"/>
      <c r="AB74" s="151"/>
      <c r="AC74" s="151"/>
      <c r="AD74" s="151"/>
      <c r="AE74" s="151"/>
      <c r="AF74" s="151"/>
      <c r="AG74" s="151" t="s">
        <v>212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5">
      <c r="A75" s="169">
        <v>28</v>
      </c>
      <c r="B75" s="170" t="s">
        <v>1571</v>
      </c>
      <c r="C75" s="182" t="s">
        <v>1572</v>
      </c>
      <c r="D75" s="183" t="s">
        <v>266</v>
      </c>
      <c r="E75" s="172">
        <v>1</v>
      </c>
      <c r="F75" s="171"/>
      <c r="G75" s="172">
        <f>ROUND(E75*F75,2)</f>
        <v>0</v>
      </c>
      <c r="H75" s="171"/>
      <c r="I75" s="172">
        <f>ROUND(E75*H75,2)</f>
        <v>0</v>
      </c>
      <c r="J75" s="171"/>
      <c r="K75" s="172">
        <f>ROUND(E75*J75,2)</f>
        <v>0</v>
      </c>
      <c r="L75" s="172">
        <v>21</v>
      </c>
      <c r="M75" s="172">
        <f>G75*(1+L75/100)</f>
        <v>0</v>
      </c>
      <c r="N75" s="172">
        <v>0.10238999999999999</v>
      </c>
      <c r="O75" s="172">
        <f>ROUND(E75*N75,2)</f>
        <v>0.1</v>
      </c>
      <c r="P75" s="172">
        <v>0</v>
      </c>
      <c r="Q75" s="172">
        <f>ROUND(E75*P75,2)</f>
        <v>0</v>
      </c>
      <c r="R75" s="172"/>
      <c r="S75" s="172" t="s">
        <v>299</v>
      </c>
      <c r="T75" s="173" t="s">
        <v>207</v>
      </c>
      <c r="U75" s="160">
        <v>1.3465</v>
      </c>
      <c r="V75" s="160">
        <f>ROUND(E75*U75,2)</f>
        <v>1.35</v>
      </c>
      <c r="W75" s="160"/>
      <c r="X75" s="160" t="s">
        <v>241</v>
      </c>
      <c r="Y75" s="151"/>
      <c r="Z75" s="151"/>
      <c r="AA75" s="151"/>
      <c r="AB75" s="151"/>
      <c r="AC75" s="151"/>
      <c r="AD75" s="151"/>
      <c r="AE75" s="151"/>
      <c r="AF75" s="151"/>
      <c r="AG75" s="151" t="s">
        <v>242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5">
      <c r="A76" s="158"/>
      <c r="B76" s="159"/>
      <c r="C76" s="245" t="s">
        <v>1573</v>
      </c>
      <c r="D76" s="246"/>
      <c r="E76" s="246"/>
      <c r="F76" s="246"/>
      <c r="G76" s="246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51"/>
      <c r="Z76" s="151"/>
      <c r="AA76" s="151"/>
      <c r="AB76" s="151"/>
      <c r="AC76" s="151"/>
      <c r="AD76" s="151"/>
      <c r="AE76" s="151"/>
      <c r="AF76" s="151"/>
      <c r="AG76" s="151" t="s">
        <v>211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5">
      <c r="A77" s="158"/>
      <c r="B77" s="159"/>
      <c r="C77" s="260" t="s">
        <v>1574</v>
      </c>
      <c r="D77" s="261"/>
      <c r="E77" s="261"/>
      <c r="F77" s="261"/>
      <c r="G77" s="261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51"/>
      <c r="Z77" s="151"/>
      <c r="AA77" s="151"/>
      <c r="AB77" s="151"/>
      <c r="AC77" s="151"/>
      <c r="AD77" s="151"/>
      <c r="AE77" s="151"/>
      <c r="AF77" s="151"/>
      <c r="AG77" s="151" t="s">
        <v>211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5">
      <c r="A78" s="158"/>
      <c r="B78" s="159"/>
      <c r="C78" s="260" t="s">
        <v>1575</v>
      </c>
      <c r="D78" s="261"/>
      <c r="E78" s="261"/>
      <c r="F78" s="261"/>
      <c r="G78" s="261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1"/>
      <c r="Z78" s="151"/>
      <c r="AA78" s="151"/>
      <c r="AB78" s="151"/>
      <c r="AC78" s="151"/>
      <c r="AD78" s="151"/>
      <c r="AE78" s="151"/>
      <c r="AF78" s="151"/>
      <c r="AG78" s="151" t="s">
        <v>211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74" t="str">
        <f>C78</f>
        <v xml:space="preserve"> šroubeními na vratných potrubích těles. Otopná tělesa budou osazena termostatickými hlavicemi THERA-4.</v>
      </c>
      <c r="BB78" s="151"/>
      <c r="BC78" s="151"/>
      <c r="BD78" s="151"/>
      <c r="BE78" s="151"/>
      <c r="BF78" s="151"/>
      <c r="BG78" s="151"/>
      <c r="BH78" s="151"/>
    </row>
    <row r="79" spans="1:60" outlineLevel="1" x14ac:dyDescent="0.25">
      <c r="A79" s="158"/>
      <c r="B79" s="159"/>
      <c r="C79" s="260" t="s">
        <v>1614</v>
      </c>
      <c r="D79" s="261"/>
      <c r="E79" s="261"/>
      <c r="F79" s="261"/>
      <c r="G79" s="261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51"/>
      <c r="Z79" s="151"/>
      <c r="AA79" s="151"/>
      <c r="AB79" s="151"/>
      <c r="AC79" s="151"/>
      <c r="AD79" s="151"/>
      <c r="AE79" s="151"/>
      <c r="AF79" s="151"/>
      <c r="AG79" s="151" t="s">
        <v>211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5">
      <c r="A80" s="158"/>
      <c r="B80" s="159"/>
      <c r="C80" s="260" t="s">
        <v>1576</v>
      </c>
      <c r="D80" s="261"/>
      <c r="E80" s="261"/>
      <c r="F80" s="261"/>
      <c r="G80" s="261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51"/>
      <c r="Z80" s="151"/>
      <c r="AA80" s="151"/>
      <c r="AB80" s="151"/>
      <c r="AC80" s="151"/>
      <c r="AD80" s="151"/>
      <c r="AE80" s="151"/>
      <c r="AF80" s="151"/>
      <c r="AG80" s="151" t="s">
        <v>211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5">
      <c r="A81" s="158"/>
      <c r="B81" s="159"/>
      <c r="C81" s="247"/>
      <c r="D81" s="248"/>
      <c r="E81" s="248"/>
      <c r="F81" s="248"/>
      <c r="G81" s="248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51"/>
      <c r="Z81" s="151"/>
      <c r="AA81" s="151"/>
      <c r="AB81" s="151"/>
      <c r="AC81" s="151"/>
      <c r="AD81" s="151"/>
      <c r="AE81" s="151"/>
      <c r="AF81" s="151"/>
      <c r="AG81" s="151" t="s">
        <v>212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5">
      <c r="A82" s="169">
        <v>29</v>
      </c>
      <c r="B82" s="170" t="s">
        <v>1577</v>
      </c>
      <c r="C82" s="182" t="s">
        <v>1578</v>
      </c>
      <c r="D82" s="183" t="s">
        <v>266</v>
      </c>
      <c r="E82" s="172">
        <v>1</v>
      </c>
      <c r="F82" s="171"/>
      <c r="G82" s="172">
        <f>ROUND(E82*F82,2)</f>
        <v>0</v>
      </c>
      <c r="H82" s="171"/>
      <c r="I82" s="172">
        <f>ROUND(E82*H82,2)</f>
        <v>0</v>
      </c>
      <c r="J82" s="171"/>
      <c r="K82" s="172">
        <f>ROUND(E82*J82,2)</f>
        <v>0</v>
      </c>
      <c r="L82" s="172">
        <v>21</v>
      </c>
      <c r="M82" s="172">
        <f>G82*(1+L82/100)</f>
        <v>0</v>
      </c>
      <c r="N82" s="172">
        <v>7.8490000000000004E-2</v>
      </c>
      <c r="O82" s="172">
        <f>ROUND(E82*N82,2)</f>
        <v>0.08</v>
      </c>
      <c r="P82" s="172">
        <v>0</v>
      </c>
      <c r="Q82" s="172">
        <f>ROUND(E82*P82,2)</f>
        <v>0</v>
      </c>
      <c r="R82" s="172"/>
      <c r="S82" s="172" t="s">
        <v>299</v>
      </c>
      <c r="T82" s="173" t="s">
        <v>207</v>
      </c>
      <c r="U82" s="160">
        <v>1.3245</v>
      </c>
      <c r="V82" s="160">
        <f>ROUND(E82*U82,2)</f>
        <v>1.32</v>
      </c>
      <c r="W82" s="160"/>
      <c r="X82" s="160" t="s">
        <v>241</v>
      </c>
      <c r="Y82" s="151"/>
      <c r="Z82" s="151"/>
      <c r="AA82" s="151"/>
      <c r="AB82" s="151"/>
      <c r="AC82" s="151"/>
      <c r="AD82" s="151"/>
      <c r="AE82" s="151"/>
      <c r="AF82" s="151"/>
      <c r="AG82" s="151" t="s">
        <v>242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5">
      <c r="A83" s="158"/>
      <c r="B83" s="159"/>
      <c r="C83" s="245" t="s">
        <v>1573</v>
      </c>
      <c r="D83" s="246"/>
      <c r="E83" s="246"/>
      <c r="F83" s="246"/>
      <c r="G83" s="246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51"/>
      <c r="Z83" s="151"/>
      <c r="AA83" s="151"/>
      <c r="AB83" s="151"/>
      <c r="AC83" s="151"/>
      <c r="AD83" s="151"/>
      <c r="AE83" s="151"/>
      <c r="AF83" s="151"/>
      <c r="AG83" s="151" t="s">
        <v>211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5">
      <c r="A84" s="158"/>
      <c r="B84" s="159"/>
      <c r="C84" s="260" t="s">
        <v>1574</v>
      </c>
      <c r="D84" s="261"/>
      <c r="E84" s="261"/>
      <c r="F84" s="261"/>
      <c r="G84" s="261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51"/>
      <c r="Z84" s="151"/>
      <c r="AA84" s="151"/>
      <c r="AB84" s="151"/>
      <c r="AC84" s="151"/>
      <c r="AD84" s="151"/>
      <c r="AE84" s="151"/>
      <c r="AF84" s="151"/>
      <c r="AG84" s="151" t="s">
        <v>211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5">
      <c r="A85" s="158"/>
      <c r="B85" s="159"/>
      <c r="C85" s="260" t="s">
        <v>1575</v>
      </c>
      <c r="D85" s="261"/>
      <c r="E85" s="261"/>
      <c r="F85" s="261"/>
      <c r="G85" s="261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51"/>
      <c r="Z85" s="151"/>
      <c r="AA85" s="151"/>
      <c r="AB85" s="151"/>
      <c r="AC85" s="151"/>
      <c r="AD85" s="151"/>
      <c r="AE85" s="151"/>
      <c r="AF85" s="151"/>
      <c r="AG85" s="151" t="s">
        <v>211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74" t="str">
        <f>C85</f>
        <v xml:space="preserve"> šroubeními na vratných potrubích těles. Otopná tělesa budou osazena termostatickými hlavicemi THERA-4.</v>
      </c>
      <c r="BB85" s="151"/>
      <c r="BC85" s="151"/>
      <c r="BD85" s="151"/>
      <c r="BE85" s="151"/>
      <c r="BF85" s="151"/>
      <c r="BG85" s="151"/>
      <c r="BH85" s="151"/>
    </row>
    <row r="86" spans="1:60" outlineLevel="1" x14ac:dyDescent="0.25">
      <c r="A86" s="158"/>
      <c r="B86" s="159"/>
      <c r="C86" s="260" t="s">
        <v>1614</v>
      </c>
      <c r="D86" s="261"/>
      <c r="E86" s="261"/>
      <c r="F86" s="261"/>
      <c r="G86" s="261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51"/>
      <c r="Z86" s="151"/>
      <c r="AA86" s="151"/>
      <c r="AB86" s="151"/>
      <c r="AC86" s="151"/>
      <c r="AD86" s="151"/>
      <c r="AE86" s="151"/>
      <c r="AF86" s="151"/>
      <c r="AG86" s="151" t="s">
        <v>211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5">
      <c r="A87" s="158"/>
      <c r="B87" s="159"/>
      <c r="C87" s="260" t="s">
        <v>1576</v>
      </c>
      <c r="D87" s="261"/>
      <c r="E87" s="261"/>
      <c r="F87" s="261"/>
      <c r="G87" s="261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51"/>
      <c r="Z87" s="151"/>
      <c r="AA87" s="151"/>
      <c r="AB87" s="151"/>
      <c r="AC87" s="151"/>
      <c r="AD87" s="151"/>
      <c r="AE87" s="151"/>
      <c r="AF87" s="151"/>
      <c r="AG87" s="151" t="s">
        <v>211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5">
      <c r="A88" s="158"/>
      <c r="B88" s="159"/>
      <c r="C88" s="247"/>
      <c r="D88" s="248"/>
      <c r="E88" s="248"/>
      <c r="F88" s="248"/>
      <c r="G88" s="248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51"/>
      <c r="Z88" s="151"/>
      <c r="AA88" s="151"/>
      <c r="AB88" s="151"/>
      <c r="AC88" s="151"/>
      <c r="AD88" s="151"/>
      <c r="AE88" s="151"/>
      <c r="AF88" s="151"/>
      <c r="AG88" s="151" t="s">
        <v>212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5">
      <c r="A89" s="169">
        <v>30</v>
      </c>
      <c r="B89" s="170" t="s">
        <v>1579</v>
      </c>
      <c r="C89" s="182" t="s">
        <v>1580</v>
      </c>
      <c r="D89" s="183" t="s">
        <v>266</v>
      </c>
      <c r="E89" s="172">
        <v>2</v>
      </c>
      <c r="F89" s="171"/>
      <c r="G89" s="172">
        <f>ROUND(E89*F89,2)</f>
        <v>0</v>
      </c>
      <c r="H89" s="171"/>
      <c r="I89" s="172">
        <f>ROUND(E89*H89,2)</f>
        <v>0</v>
      </c>
      <c r="J89" s="171"/>
      <c r="K89" s="172">
        <f>ROUND(E89*J89,2)</f>
        <v>0</v>
      </c>
      <c r="L89" s="172">
        <v>21</v>
      </c>
      <c r="M89" s="172">
        <f>G89*(1+L89/100)</f>
        <v>0</v>
      </c>
      <c r="N89" s="172">
        <v>7.8490000000000004E-2</v>
      </c>
      <c r="O89" s="172">
        <f>ROUND(E89*N89,2)</f>
        <v>0.16</v>
      </c>
      <c r="P89" s="172">
        <v>0</v>
      </c>
      <c r="Q89" s="172">
        <f>ROUND(E89*P89,2)</f>
        <v>0</v>
      </c>
      <c r="R89" s="172"/>
      <c r="S89" s="172" t="s">
        <v>299</v>
      </c>
      <c r="T89" s="173" t="s">
        <v>207</v>
      </c>
      <c r="U89" s="160">
        <v>1.3245</v>
      </c>
      <c r="V89" s="160">
        <f>ROUND(E89*U89,2)</f>
        <v>2.65</v>
      </c>
      <c r="W89" s="160"/>
      <c r="X89" s="160" t="s">
        <v>241</v>
      </c>
      <c r="Y89" s="151"/>
      <c r="Z89" s="151"/>
      <c r="AA89" s="151"/>
      <c r="AB89" s="151"/>
      <c r="AC89" s="151"/>
      <c r="AD89" s="151"/>
      <c r="AE89" s="151"/>
      <c r="AF89" s="151"/>
      <c r="AG89" s="151" t="s">
        <v>242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5">
      <c r="A90" s="158"/>
      <c r="B90" s="159"/>
      <c r="C90" s="245" t="s">
        <v>1573</v>
      </c>
      <c r="D90" s="246"/>
      <c r="E90" s="246"/>
      <c r="F90" s="246"/>
      <c r="G90" s="246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51"/>
      <c r="Z90" s="151"/>
      <c r="AA90" s="151"/>
      <c r="AB90" s="151"/>
      <c r="AC90" s="151"/>
      <c r="AD90" s="151"/>
      <c r="AE90" s="151"/>
      <c r="AF90" s="151"/>
      <c r="AG90" s="151" t="s">
        <v>211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5">
      <c r="A91" s="158"/>
      <c r="B91" s="159"/>
      <c r="C91" s="260" t="s">
        <v>1574</v>
      </c>
      <c r="D91" s="261"/>
      <c r="E91" s="261"/>
      <c r="F91" s="261"/>
      <c r="G91" s="261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51"/>
      <c r="Z91" s="151"/>
      <c r="AA91" s="151"/>
      <c r="AB91" s="151"/>
      <c r="AC91" s="151"/>
      <c r="AD91" s="151"/>
      <c r="AE91" s="151"/>
      <c r="AF91" s="151"/>
      <c r="AG91" s="151" t="s">
        <v>211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5">
      <c r="A92" s="158"/>
      <c r="B92" s="159"/>
      <c r="C92" s="260" t="s">
        <v>1575</v>
      </c>
      <c r="D92" s="261"/>
      <c r="E92" s="261"/>
      <c r="F92" s="261"/>
      <c r="G92" s="261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51"/>
      <c r="Z92" s="151"/>
      <c r="AA92" s="151"/>
      <c r="AB92" s="151"/>
      <c r="AC92" s="151"/>
      <c r="AD92" s="151"/>
      <c r="AE92" s="151"/>
      <c r="AF92" s="151"/>
      <c r="AG92" s="151" t="s">
        <v>211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74" t="str">
        <f>C92</f>
        <v xml:space="preserve"> šroubeními na vratných potrubích těles. Otopná tělesa budou osazena termostatickými hlavicemi THERA-4.</v>
      </c>
      <c r="BB92" s="151"/>
      <c r="BC92" s="151"/>
      <c r="BD92" s="151"/>
      <c r="BE92" s="151"/>
      <c r="BF92" s="151"/>
      <c r="BG92" s="151"/>
      <c r="BH92" s="151"/>
    </row>
    <row r="93" spans="1:60" outlineLevel="1" x14ac:dyDescent="0.25">
      <c r="A93" s="158"/>
      <c r="B93" s="159"/>
      <c r="C93" s="260" t="s">
        <v>1614</v>
      </c>
      <c r="D93" s="261"/>
      <c r="E93" s="261"/>
      <c r="F93" s="261"/>
      <c r="G93" s="261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51"/>
      <c r="Z93" s="151"/>
      <c r="AA93" s="151"/>
      <c r="AB93" s="151"/>
      <c r="AC93" s="151"/>
      <c r="AD93" s="151"/>
      <c r="AE93" s="151"/>
      <c r="AF93" s="151"/>
      <c r="AG93" s="151" t="s">
        <v>211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5">
      <c r="A94" s="158"/>
      <c r="B94" s="159"/>
      <c r="C94" s="260" t="s">
        <v>1576</v>
      </c>
      <c r="D94" s="261"/>
      <c r="E94" s="261"/>
      <c r="F94" s="261"/>
      <c r="G94" s="261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51"/>
      <c r="Z94" s="151"/>
      <c r="AA94" s="151"/>
      <c r="AB94" s="151"/>
      <c r="AC94" s="151"/>
      <c r="AD94" s="151"/>
      <c r="AE94" s="151"/>
      <c r="AF94" s="151"/>
      <c r="AG94" s="151" t="s">
        <v>211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5">
      <c r="A95" s="158"/>
      <c r="B95" s="159"/>
      <c r="C95" s="247"/>
      <c r="D95" s="248"/>
      <c r="E95" s="248"/>
      <c r="F95" s="248"/>
      <c r="G95" s="248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51"/>
      <c r="Z95" s="151"/>
      <c r="AA95" s="151"/>
      <c r="AB95" s="151"/>
      <c r="AC95" s="151"/>
      <c r="AD95" s="151"/>
      <c r="AE95" s="151"/>
      <c r="AF95" s="151"/>
      <c r="AG95" s="151" t="s">
        <v>212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5">
      <c r="A96" s="169">
        <v>31</v>
      </c>
      <c r="B96" s="170" t="s">
        <v>1581</v>
      </c>
      <c r="C96" s="182" t="s">
        <v>1582</v>
      </c>
      <c r="D96" s="183" t="s">
        <v>266</v>
      </c>
      <c r="E96" s="172">
        <v>3</v>
      </c>
      <c r="F96" s="171"/>
      <c r="G96" s="172">
        <f>ROUND(E96*F96,2)</f>
        <v>0</v>
      </c>
      <c r="H96" s="171"/>
      <c r="I96" s="172">
        <f>ROUND(E96*H96,2)</f>
        <v>0</v>
      </c>
      <c r="J96" s="171"/>
      <c r="K96" s="172">
        <f>ROUND(E96*J96,2)</f>
        <v>0</v>
      </c>
      <c r="L96" s="172">
        <v>21</v>
      </c>
      <c r="M96" s="172">
        <f>G96*(1+L96/100)</f>
        <v>0</v>
      </c>
      <c r="N96" s="172">
        <v>7.8490000000000004E-2</v>
      </c>
      <c r="O96" s="172">
        <f>ROUND(E96*N96,2)</f>
        <v>0.24</v>
      </c>
      <c r="P96" s="172">
        <v>0</v>
      </c>
      <c r="Q96" s="172">
        <f>ROUND(E96*P96,2)</f>
        <v>0</v>
      </c>
      <c r="R96" s="172"/>
      <c r="S96" s="172" t="s">
        <v>299</v>
      </c>
      <c r="T96" s="173" t="s">
        <v>207</v>
      </c>
      <c r="U96" s="160">
        <v>1.3245</v>
      </c>
      <c r="V96" s="160">
        <f>ROUND(E96*U96,2)</f>
        <v>3.97</v>
      </c>
      <c r="W96" s="160"/>
      <c r="X96" s="160" t="s">
        <v>241</v>
      </c>
      <c r="Y96" s="151"/>
      <c r="Z96" s="151"/>
      <c r="AA96" s="151"/>
      <c r="AB96" s="151"/>
      <c r="AC96" s="151"/>
      <c r="AD96" s="151"/>
      <c r="AE96" s="151"/>
      <c r="AF96" s="151"/>
      <c r="AG96" s="151" t="s">
        <v>242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5">
      <c r="A97" s="158"/>
      <c r="B97" s="159"/>
      <c r="C97" s="245" t="s">
        <v>1573</v>
      </c>
      <c r="D97" s="246"/>
      <c r="E97" s="246"/>
      <c r="F97" s="246"/>
      <c r="G97" s="246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51"/>
      <c r="Z97" s="151"/>
      <c r="AA97" s="151"/>
      <c r="AB97" s="151"/>
      <c r="AC97" s="151"/>
      <c r="AD97" s="151"/>
      <c r="AE97" s="151"/>
      <c r="AF97" s="151"/>
      <c r="AG97" s="151" t="s">
        <v>211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5">
      <c r="A98" s="158"/>
      <c r="B98" s="159"/>
      <c r="C98" s="260" t="s">
        <v>1574</v>
      </c>
      <c r="D98" s="261"/>
      <c r="E98" s="261"/>
      <c r="F98" s="261"/>
      <c r="G98" s="261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51"/>
      <c r="Z98" s="151"/>
      <c r="AA98" s="151"/>
      <c r="AB98" s="151"/>
      <c r="AC98" s="151"/>
      <c r="AD98" s="151"/>
      <c r="AE98" s="151"/>
      <c r="AF98" s="151"/>
      <c r="AG98" s="151" t="s">
        <v>211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5">
      <c r="A99" s="158"/>
      <c r="B99" s="159"/>
      <c r="C99" s="260" t="s">
        <v>1575</v>
      </c>
      <c r="D99" s="261"/>
      <c r="E99" s="261"/>
      <c r="F99" s="261"/>
      <c r="G99" s="261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51"/>
      <c r="Z99" s="151"/>
      <c r="AA99" s="151"/>
      <c r="AB99" s="151"/>
      <c r="AC99" s="151"/>
      <c r="AD99" s="151"/>
      <c r="AE99" s="151"/>
      <c r="AF99" s="151"/>
      <c r="AG99" s="151" t="s">
        <v>211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74" t="str">
        <f>C99</f>
        <v xml:space="preserve"> šroubeními na vratných potrubích těles. Otopná tělesa budou osazena termostatickými hlavicemi THERA-4.</v>
      </c>
      <c r="BB99" s="151"/>
      <c r="BC99" s="151"/>
      <c r="BD99" s="151"/>
      <c r="BE99" s="151"/>
      <c r="BF99" s="151"/>
      <c r="BG99" s="151"/>
      <c r="BH99" s="151"/>
    </row>
    <row r="100" spans="1:60" outlineLevel="1" x14ac:dyDescent="0.25">
      <c r="A100" s="158"/>
      <c r="B100" s="159"/>
      <c r="C100" s="260" t="s">
        <v>1614</v>
      </c>
      <c r="D100" s="261"/>
      <c r="E100" s="261"/>
      <c r="F100" s="261"/>
      <c r="G100" s="261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51"/>
      <c r="Z100" s="151"/>
      <c r="AA100" s="151"/>
      <c r="AB100" s="151"/>
      <c r="AC100" s="151"/>
      <c r="AD100" s="151"/>
      <c r="AE100" s="151"/>
      <c r="AF100" s="151"/>
      <c r="AG100" s="151" t="s">
        <v>211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5">
      <c r="A101" s="158"/>
      <c r="B101" s="159"/>
      <c r="C101" s="260" t="s">
        <v>1576</v>
      </c>
      <c r="D101" s="261"/>
      <c r="E101" s="261"/>
      <c r="F101" s="261"/>
      <c r="G101" s="261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51"/>
      <c r="Z101" s="151"/>
      <c r="AA101" s="151"/>
      <c r="AB101" s="151"/>
      <c r="AC101" s="151"/>
      <c r="AD101" s="151"/>
      <c r="AE101" s="151"/>
      <c r="AF101" s="151"/>
      <c r="AG101" s="151" t="s">
        <v>211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5">
      <c r="A102" s="158"/>
      <c r="B102" s="159"/>
      <c r="C102" s="247"/>
      <c r="D102" s="248"/>
      <c r="E102" s="248"/>
      <c r="F102" s="248"/>
      <c r="G102" s="248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51"/>
      <c r="Z102" s="151"/>
      <c r="AA102" s="151"/>
      <c r="AB102" s="151"/>
      <c r="AC102" s="151"/>
      <c r="AD102" s="151"/>
      <c r="AE102" s="151"/>
      <c r="AF102" s="151"/>
      <c r="AG102" s="151" t="s">
        <v>212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5">
      <c r="A103" s="169">
        <v>32</v>
      </c>
      <c r="B103" s="170" t="s">
        <v>1583</v>
      </c>
      <c r="C103" s="182" t="s">
        <v>1584</v>
      </c>
      <c r="D103" s="183" t="s">
        <v>266</v>
      </c>
      <c r="E103" s="172">
        <v>3</v>
      </c>
      <c r="F103" s="171"/>
      <c r="G103" s="172">
        <f>ROUND(E103*F103,2)</f>
        <v>0</v>
      </c>
      <c r="H103" s="171"/>
      <c r="I103" s="172">
        <f>ROUND(E103*H103,2)</f>
        <v>0</v>
      </c>
      <c r="J103" s="171"/>
      <c r="K103" s="172">
        <f>ROUND(E103*J103,2)</f>
        <v>0</v>
      </c>
      <c r="L103" s="172">
        <v>21</v>
      </c>
      <c r="M103" s="172">
        <f>G103*(1+L103/100)</f>
        <v>0</v>
      </c>
      <c r="N103" s="172">
        <v>8.8730000000000003E-2</v>
      </c>
      <c r="O103" s="172">
        <f>ROUND(E103*N103,2)</f>
        <v>0.27</v>
      </c>
      <c r="P103" s="172">
        <v>0</v>
      </c>
      <c r="Q103" s="172">
        <f>ROUND(E103*P103,2)</f>
        <v>0</v>
      </c>
      <c r="R103" s="172"/>
      <c r="S103" s="172" t="s">
        <v>299</v>
      </c>
      <c r="T103" s="173" t="s">
        <v>207</v>
      </c>
      <c r="U103" s="160">
        <v>1.3305</v>
      </c>
      <c r="V103" s="160">
        <f>ROUND(E103*U103,2)</f>
        <v>3.99</v>
      </c>
      <c r="W103" s="160"/>
      <c r="X103" s="160" t="s">
        <v>241</v>
      </c>
      <c r="Y103" s="151"/>
      <c r="Z103" s="151"/>
      <c r="AA103" s="151"/>
      <c r="AB103" s="151"/>
      <c r="AC103" s="151"/>
      <c r="AD103" s="151"/>
      <c r="AE103" s="151"/>
      <c r="AF103" s="151"/>
      <c r="AG103" s="151" t="s">
        <v>242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5">
      <c r="A104" s="158"/>
      <c r="B104" s="159"/>
      <c r="C104" s="245" t="s">
        <v>1573</v>
      </c>
      <c r="D104" s="246"/>
      <c r="E104" s="246"/>
      <c r="F104" s="246"/>
      <c r="G104" s="246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51"/>
      <c r="Z104" s="151"/>
      <c r="AA104" s="151"/>
      <c r="AB104" s="151"/>
      <c r="AC104" s="151"/>
      <c r="AD104" s="151"/>
      <c r="AE104" s="151"/>
      <c r="AF104" s="151"/>
      <c r="AG104" s="151" t="s">
        <v>211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5">
      <c r="A105" s="158"/>
      <c r="B105" s="159"/>
      <c r="C105" s="260" t="s">
        <v>1574</v>
      </c>
      <c r="D105" s="261"/>
      <c r="E105" s="261"/>
      <c r="F105" s="261"/>
      <c r="G105" s="261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51"/>
      <c r="Z105" s="151"/>
      <c r="AA105" s="151"/>
      <c r="AB105" s="151"/>
      <c r="AC105" s="151"/>
      <c r="AD105" s="151"/>
      <c r="AE105" s="151"/>
      <c r="AF105" s="151"/>
      <c r="AG105" s="151" t="s">
        <v>211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5">
      <c r="A106" s="158"/>
      <c r="B106" s="159"/>
      <c r="C106" s="260" t="s">
        <v>1575</v>
      </c>
      <c r="D106" s="261"/>
      <c r="E106" s="261"/>
      <c r="F106" s="261"/>
      <c r="G106" s="261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51"/>
      <c r="Z106" s="151"/>
      <c r="AA106" s="151"/>
      <c r="AB106" s="151"/>
      <c r="AC106" s="151"/>
      <c r="AD106" s="151"/>
      <c r="AE106" s="151"/>
      <c r="AF106" s="151"/>
      <c r="AG106" s="151" t="s">
        <v>211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74" t="str">
        <f>C106</f>
        <v xml:space="preserve"> šroubeními na vratných potrubích těles. Otopná tělesa budou osazena termostatickými hlavicemi THERA-4.</v>
      </c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5">
      <c r="A107" s="158"/>
      <c r="B107" s="159"/>
      <c r="C107" s="260" t="s">
        <v>1614</v>
      </c>
      <c r="D107" s="261"/>
      <c r="E107" s="261"/>
      <c r="F107" s="261"/>
      <c r="G107" s="261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51"/>
      <c r="Z107" s="151"/>
      <c r="AA107" s="151"/>
      <c r="AB107" s="151"/>
      <c r="AC107" s="151"/>
      <c r="AD107" s="151"/>
      <c r="AE107" s="151"/>
      <c r="AF107" s="151"/>
      <c r="AG107" s="151" t="s">
        <v>211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5">
      <c r="A108" s="158"/>
      <c r="B108" s="159"/>
      <c r="C108" s="260" t="s">
        <v>1576</v>
      </c>
      <c r="D108" s="261"/>
      <c r="E108" s="261"/>
      <c r="F108" s="261"/>
      <c r="G108" s="261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51"/>
      <c r="Z108" s="151"/>
      <c r="AA108" s="151"/>
      <c r="AB108" s="151"/>
      <c r="AC108" s="151"/>
      <c r="AD108" s="151"/>
      <c r="AE108" s="151"/>
      <c r="AF108" s="151"/>
      <c r="AG108" s="151" t="s">
        <v>211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5">
      <c r="A109" s="158"/>
      <c r="B109" s="159"/>
      <c r="C109" s="247"/>
      <c r="D109" s="248"/>
      <c r="E109" s="248"/>
      <c r="F109" s="248"/>
      <c r="G109" s="248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51"/>
      <c r="Z109" s="151"/>
      <c r="AA109" s="151"/>
      <c r="AB109" s="151"/>
      <c r="AC109" s="151"/>
      <c r="AD109" s="151"/>
      <c r="AE109" s="151"/>
      <c r="AF109" s="151"/>
      <c r="AG109" s="151" t="s">
        <v>212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5">
      <c r="A110" s="169">
        <v>33</v>
      </c>
      <c r="B110" s="170" t="s">
        <v>1585</v>
      </c>
      <c r="C110" s="182" t="s">
        <v>1586</v>
      </c>
      <c r="D110" s="183" t="s">
        <v>266</v>
      </c>
      <c r="E110" s="172">
        <v>3</v>
      </c>
      <c r="F110" s="171"/>
      <c r="G110" s="172">
        <f>ROUND(E110*F110,2)</f>
        <v>0</v>
      </c>
      <c r="H110" s="171"/>
      <c r="I110" s="172">
        <f>ROUND(E110*H110,2)</f>
        <v>0</v>
      </c>
      <c r="J110" s="171"/>
      <c r="K110" s="172">
        <f>ROUND(E110*J110,2)</f>
        <v>0</v>
      </c>
      <c r="L110" s="172">
        <v>21</v>
      </c>
      <c r="M110" s="172">
        <f>G110*(1+L110/100)</f>
        <v>0</v>
      </c>
      <c r="N110" s="172">
        <v>0.19320000000000001</v>
      </c>
      <c r="O110" s="172">
        <f>ROUND(E110*N110,2)</f>
        <v>0.57999999999999996</v>
      </c>
      <c r="P110" s="172">
        <v>0</v>
      </c>
      <c r="Q110" s="172">
        <f>ROUND(E110*P110,2)</f>
        <v>0</v>
      </c>
      <c r="R110" s="172"/>
      <c r="S110" s="172" t="s">
        <v>299</v>
      </c>
      <c r="T110" s="173" t="s">
        <v>207</v>
      </c>
      <c r="U110" s="160">
        <v>1.3774999999999999</v>
      </c>
      <c r="V110" s="160">
        <f>ROUND(E110*U110,2)</f>
        <v>4.13</v>
      </c>
      <c r="W110" s="160"/>
      <c r="X110" s="160" t="s">
        <v>241</v>
      </c>
      <c r="Y110" s="151"/>
      <c r="Z110" s="151"/>
      <c r="AA110" s="151"/>
      <c r="AB110" s="151"/>
      <c r="AC110" s="151"/>
      <c r="AD110" s="151"/>
      <c r="AE110" s="151"/>
      <c r="AF110" s="151"/>
      <c r="AG110" s="151" t="s">
        <v>242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5">
      <c r="A111" s="158"/>
      <c r="B111" s="159"/>
      <c r="C111" s="245" t="s">
        <v>1573</v>
      </c>
      <c r="D111" s="246"/>
      <c r="E111" s="246"/>
      <c r="F111" s="246"/>
      <c r="G111" s="246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51"/>
      <c r="Z111" s="151"/>
      <c r="AA111" s="151"/>
      <c r="AB111" s="151"/>
      <c r="AC111" s="151"/>
      <c r="AD111" s="151"/>
      <c r="AE111" s="151"/>
      <c r="AF111" s="151"/>
      <c r="AG111" s="151" t="s">
        <v>211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5">
      <c r="A112" s="158"/>
      <c r="B112" s="159"/>
      <c r="C112" s="260" t="s">
        <v>1574</v>
      </c>
      <c r="D112" s="261"/>
      <c r="E112" s="261"/>
      <c r="F112" s="261"/>
      <c r="G112" s="261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51"/>
      <c r="Z112" s="151"/>
      <c r="AA112" s="151"/>
      <c r="AB112" s="151"/>
      <c r="AC112" s="151"/>
      <c r="AD112" s="151"/>
      <c r="AE112" s="151"/>
      <c r="AF112" s="151"/>
      <c r="AG112" s="151" t="s">
        <v>211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5">
      <c r="A113" s="158"/>
      <c r="B113" s="159"/>
      <c r="C113" s="260" t="s">
        <v>1575</v>
      </c>
      <c r="D113" s="261"/>
      <c r="E113" s="261"/>
      <c r="F113" s="261"/>
      <c r="G113" s="261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51"/>
      <c r="Z113" s="151"/>
      <c r="AA113" s="151"/>
      <c r="AB113" s="151"/>
      <c r="AC113" s="151"/>
      <c r="AD113" s="151"/>
      <c r="AE113" s="151"/>
      <c r="AF113" s="151"/>
      <c r="AG113" s="151" t="s">
        <v>211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74" t="str">
        <f>C113</f>
        <v xml:space="preserve"> šroubeními na vratných potrubích těles. Otopná tělesa budou osazena termostatickými hlavicemi THERA-4.</v>
      </c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5">
      <c r="A114" s="158"/>
      <c r="B114" s="159"/>
      <c r="C114" s="260" t="s">
        <v>1614</v>
      </c>
      <c r="D114" s="261"/>
      <c r="E114" s="261"/>
      <c r="F114" s="261"/>
      <c r="G114" s="261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51"/>
      <c r="Z114" s="151"/>
      <c r="AA114" s="151"/>
      <c r="AB114" s="151"/>
      <c r="AC114" s="151"/>
      <c r="AD114" s="151"/>
      <c r="AE114" s="151"/>
      <c r="AF114" s="151"/>
      <c r="AG114" s="151" t="s">
        <v>211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5">
      <c r="A115" s="158"/>
      <c r="B115" s="159"/>
      <c r="C115" s="260" t="s">
        <v>1576</v>
      </c>
      <c r="D115" s="261"/>
      <c r="E115" s="261"/>
      <c r="F115" s="261"/>
      <c r="G115" s="261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51"/>
      <c r="Z115" s="151"/>
      <c r="AA115" s="151"/>
      <c r="AB115" s="151"/>
      <c r="AC115" s="151"/>
      <c r="AD115" s="151"/>
      <c r="AE115" s="151"/>
      <c r="AF115" s="151"/>
      <c r="AG115" s="151" t="s">
        <v>211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5">
      <c r="A116" s="158"/>
      <c r="B116" s="159"/>
      <c r="C116" s="247"/>
      <c r="D116" s="248"/>
      <c r="E116" s="248"/>
      <c r="F116" s="248"/>
      <c r="G116" s="248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51"/>
      <c r="Z116" s="151"/>
      <c r="AA116" s="151"/>
      <c r="AB116" s="151"/>
      <c r="AC116" s="151"/>
      <c r="AD116" s="151"/>
      <c r="AE116" s="151"/>
      <c r="AF116" s="151"/>
      <c r="AG116" s="151" t="s">
        <v>212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5">
      <c r="A117" s="169">
        <v>34</v>
      </c>
      <c r="B117" s="170" t="s">
        <v>1587</v>
      </c>
      <c r="C117" s="182" t="s">
        <v>1588</v>
      </c>
      <c r="D117" s="183" t="s">
        <v>266</v>
      </c>
      <c r="E117" s="172">
        <v>1</v>
      </c>
      <c r="F117" s="171"/>
      <c r="G117" s="172">
        <f>ROUND(E117*F117,2)</f>
        <v>0</v>
      </c>
      <c r="H117" s="171"/>
      <c r="I117" s="172">
        <f>ROUND(E117*H117,2)</f>
        <v>0</v>
      </c>
      <c r="J117" s="171"/>
      <c r="K117" s="172">
        <f>ROUND(E117*J117,2)</f>
        <v>0</v>
      </c>
      <c r="L117" s="172">
        <v>21</v>
      </c>
      <c r="M117" s="172">
        <f>G117*(1+L117/100)</f>
        <v>0</v>
      </c>
      <c r="N117" s="172">
        <v>0.19320000000000001</v>
      </c>
      <c r="O117" s="172">
        <f>ROUND(E117*N117,2)</f>
        <v>0.19</v>
      </c>
      <c r="P117" s="172">
        <v>0</v>
      </c>
      <c r="Q117" s="172">
        <f>ROUND(E117*P117,2)</f>
        <v>0</v>
      </c>
      <c r="R117" s="172"/>
      <c r="S117" s="172" t="s">
        <v>299</v>
      </c>
      <c r="T117" s="173" t="s">
        <v>207</v>
      </c>
      <c r="U117" s="160">
        <v>1.3774999999999999</v>
      </c>
      <c r="V117" s="160">
        <f>ROUND(E117*U117,2)</f>
        <v>1.38</v>
      </c>
      <c r="W117" s="160"/>
      <c r="X117" s="160" t="s">
        <v>241</v>
      </c>
      <c r="Y117" s="151"/>
      <c r="Z117" s="151"/>
      <c r="AA117" s="151"/>
      <c r="AB117" s="151"/>
      <c r="AC117" s="151"/>
      <c r="AD117" s="151"/>
      <c r="AE117" s="151"/>
      <c r="AF117" s="151"/>
      <c r="AG117" s="151" t="s">
        <v>242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5">
      <c r="A118" s="158"/>
      <c r="B118" s="159"/>
      <c r="C118" s="245" t="s">
        <v>1573</v>
      </c>
      <c r="D118" s="246"/>
      <c r="E118" s="246"/>
      <c r="F118" s="246"/>
      <c r="G118" s="246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51"/>
      <c r="Z118" s="151"/>
      <c r="AA118" s="151"/>
      <c r="AB118" s="151"/>
      <c r="AC118" s="151"/>
      <c r="AD118" s="151"/>
      <c r="AE118" s="151"/>
      <c r="AF118" s="151"/>
      <c r="AG118" s="151" t="s">
        <v>211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5">
      <c r="A119" s="158"/>
      <c r="B119" s="159"/>
      <c r="C119" s="260" t="s">
        <v>1574</v>
      </c>
      <c r="D119" s="261"/>
      <c r="E119" s="261"/>
      <c r="F119" s="261"/>
      <c r="G119" s="261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51"/>
      <c r="Z119" s="151"/>
      <c r="AA119" s="151"/>
      <c r="AB119" s="151"/>
      <c r="AC119" s="151"/>
      <c r="AD119" s="151"/>
      <c r="AE119" s="151"/>
      <c r="AF119" s="151"/>
      <c r="AG119" s="151" t="s">
        <v>211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5">
      <c r="A120" s="158"/>
      <c r="B120" s="159"/>
      <c r="C120" s="260" t="s">
        <v>1575</v>
      </c>
      <c r="D120" s="261"/>
      <c r="E120" s="261"/>
      <c r="F120" s="261"/>
      <c r="G120" s="261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51"/>
      <c r="Z120" s="151"/>
      <c r="AA120" s="151"/>
      <c r="AB120" s="151"/>
      <c r="AC120" s="151"/>
      <c r="AD120" s="151"/>
      <c r="AE120" s="151"/>
      <c r="AF120" s="151"/>
      <c r="AG120" s="151" t="s">
        <v>211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74" t="str">
        <f>C120</f>
        <v xml:space="preserve"> šroubeními na vratných potrubích těles. Otopná tělesa budou osazena termostatickými hlavicemi THERA-4.</v>
      </c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5">
      <c r="A121" s="158"/>
      <c r="B121" s="159"/>
      <c r="C121" s="260" t="s">
        <v>1614</v>
      </c>
      <c r="D121" s="261"/>
      <c r="E121" s="261"/>
      <c r="F121" s="261"/>
      <c r="G121" s="261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51"/>
      <c r="Z121" s="151"/>
      <c r="AA121" s="151"/>
      <c r="AB121" s="151"/>
      <c r="AC121" s="151"/>
      <c r="AD121" s="151"/>
      <c r="AE121" s="151"/>
      <c r="AF121" s="151"/>
      <c r="AG121" s="151" t="s">
        <v>211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5">
      <c r="A122" s="158"/>
      <c r="B122" s="159"/>
      <c r="C122" s="260" t="s">
        <v>1576</v>
      </c>
      <c r="D122" s="261"/>
      <c r="E122" s="261"/>
      <c r="F122" s="261"/>
      <c r="G122" s="261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51"/>
      <c r="Z122" s="151"/>
      <c r="AA122" s="151"/>
      <c r="AB122" s="151"/>
      <c r="AC122" s="151"/>
      <c r="AD122" s="151"/>
      <c r="AE122" s="151"/>
      <c r="AF122" s="151"/>
      <c r="AG122" s="151" t="s">
        <v>211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5">
      <c r="A123" s="158"/>
      <c r="B123" s="159"/>
      <c r="C123" s="247"/>
      <c r="D123" s="248"/>
      <c r="E123" s="248"/>
      <c r="F123" s="248"/>
      <c r="G123" s="248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51"/>
      <c r="Z123" s="151"/>
      <c r="AA123" s="151"/>
      <c r="AB123" s="151"/>
      <c r="AC123" s="151"/>
      <c r="AD123" s="151"/>
      <c r="AE123" s="151"/>
      <c r="AF123" s="151"/>
      <c r="AG123" s="151" t="s">
        <v>212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5">
      <c r="A124" s="169">
        <v>35</v>
      </c>
      <c r="B124" s="170" t="s">
        <v>1589</v>
      </c>
      <c r="C124" s="182" t="s">
        <v>1590</v>
      </c>
      <c r="D124" s="183" t="s">
        <v>266</v>
      </c>
      <c r="E124" s="172">
        <v>1</v>
      </c>
      <c r="F124" s="171"/>
      <c r="G124" s="172">
        <f>ROUND(E124*F124,2)</f>
        <v>0</v>
      </c>
      <c r="H124" s="171"/>
      <c r="I124" s="172">
        <f>ROUND(E124*H124,2)</f>
        <v>0</v>
      </c>
      <c r="J124" s="171"/>
      <c r="K124" s="172">
        <f>ROUND(E124*J124,2)</f>
        <v>0</v>
      </c>
      <c r="L124" s="172">
        <v>21</v>
      </c>
      <c r="M124" s="172">
        <f>G124*(1+L124/100)</f>
        <v>0</v>
      </c>
      <c r="N124" s="172">
        <v>8.2000000000000007E-3</v>
      </c>
      <c r="O124" s="172">
        <f>ROUND(E124*N124,2)</f>
        <v>0.01</v>
      </c>
      <c r="P124" s="172">
        <v>0</v>
      </c>
      <c r="Q124" s="172">
        <f>ROUND(E124*P124,2)</f>
        <v>0</v>
      </c>
      <c r="R124" s="172"/>
      <c r="S124" s="172" t="s">
        <v>299</v>
      </c>
      <c r="T124" s="173" t="s">
        <v>207</v>
      </c>
      <c r="U124" s="160">
        <v>0.88800000000000001</v>
      </c>
      <c r="V124" s="160">
        <f>ROUND(E124*U124,2)</f>
        <v>0.89</v>
      </c>
      <c r="W124" s="160"/>
      <c r="X124" s="160" t="s">
        <v>241</v>
      </c>
      <c r="Y124" s="151"/>
      <c r="Z124" s="151"/>
      <c r="AA124" s="151"/>
      <c r="AB124" s="151"/>
      <c r="AC124" s="151"/>
      <c r="AD124" s="151"/>
      <c r="AE124" s="151"/>
      <c r="AF124" s="151"/>
      <c r="AG124" s="151" t="s">
        <v>242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5">
      <c r="A125" s="158"/>
      <c r="B125" s="159"/>
      <c r="C125" s="245" t="s">
        <v>1573</v>
      </c>
      <c r="D125" s="246"/>
      <c r="E125" s="246"/>
      <c r="F125" s="246"/>
      <c r="G125" s="246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51"/>
      <c r="Z125" s="151"/>
      <c r="AA125" s="151"/>
      <c r="AB125" s="151"/>
      <c r="AC125" s="151"/>
      <c r="AD125" s="151"/>
      <c r="AE125" s="151"/>
      <c r="AF125" s="151"/>
      <c r="AG125" s="151" t="s">
        <v>211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5">
      <c r="A126" s="158"/>
      <c r="B126" s="159"/>
      <c r="C126" s="260" t="s">
        <v>1574</v>
      </c>
      <c r="D126" s="261"/>
      <c r="E126" s="261"/>
      <c r="F126" s="261"/>
      <c r="G126" s="261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51"/>
      <c r="Z126" s="151"/>
      <c r="AA126" s="151"/>
      <c r="AB126" s="151"/>
      <c r="AC126" s="151"/>
      <c r="AD126" s="151"/>
      <c r="AE126" s="151"/>
      <c r="AF126" s="151"/>
      <c r="AG126" s="151" t="s">
        <v>211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5">
      <c r="A127" s="158"/>
      <c r="B127" s="159"/>
      <c r="C127" s="260" t="s">
        <v>1575</v>
      </c>
      <c r="D127" s="261"/>
      <c r="E127" s="261"/>
      <c r="F127" s="261"/>
      <c r="G127" s="261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51"/>
      <c r="Z127" s="151"/>
      <c r="AA127" s="151"/>
      <c r="AB127" s="151"/>
      <c r="AC127" s="151"/>
      <c r="AD127" s="151"/>
      <c r="AE127" s="151"/>
      <c r="AF127" s="151"/>
      <c r="AG127" s="151" t="s">
        <v>211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74" t="str">
        <f>C127</f>
        <v xml:space="preserve"> šroubeními na vratných potrubích těles. Otopná tělesa budou osazena termostatickými hlavicemi THERA-4.</v>
      </c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5">
      <c r="A128" s="158"/>
      <c r="B128" s="159"/>
      <c r="C128" s="260" t="s">
        <v>1614</v>
      </c>
      <c r="D128" s="261"/>
      <c r="E128" s="261"/>
      <c r="F128" s="261"/>
      <c r="G128" s="261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51"/>
      <c r="Z128" s="151"/>
      <c r="AA128" s="151"/>
      <c r="AB128" s="151"/>
      <c r="AC128" s="151"/>
      <c r="AD128" s="151"/>
      <c r="AE128" s="151"/>
      <c r="AF128" s="151"/>
      <c r="AG128" s="151" t="s">
        <v>211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5">
      <c r="A129" s="158"/>
      <c r="B129" s="159"/>
      <c r="C129" s="260" t="s">
        <v>1576</v>
      </c>
      <c r="D129" s="261"/>
      <c r="E129" s="261"/>
      <c r="F129" s="261"/>
      <c r="G129" s="261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51"/>
      <c r="Z129" s="151"/>
      <c r="AA129" s="151"/>
      <c r="AB129" s="151"/>
      <c r="AC129" s="151"/>
      <c r="AD129" s="151"/>
      <c r="AE129" s="151"/>
      <c r="AF129" s="151"/>
      <c r="AG129" s="151" t="s">
        <v>211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5">
      <c r="A130" s="158"/>
      <c r="B130" s="159"/>
      <c r="C130" s="247"/>
      <c r="D130" s="248"/>
      <c r="E130" s="248"/>
      <c r="F130" s="248"/>
      <c r="G130" s="248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51"/>
      <c r="Z130" s="151"/>
      <c r="AA130" s="151"/>
      <c r="AB130" s="151"/>
      <c r="AC130" s="151"/>
      <c r="AD130" s="151"/>
      <c r="AE130" s="151"/>
      <c r="AF130" s="151"/>
      <c r="AG130" s="151" t="s">
        <v>212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5">
      <c r="A131" s="169">
        <v>36</v>
      </c>
      <c r="B131" s="170" t="s">
        <v>1591</v>
      </c>
      <c r="C131" s="182" t="s">
        <v>1592</v>
      </c>
      <c r="D131" s="183" t="s">
        <v>266</v>
      </c>
      <c r="E131" s="172">
        <v>10</v>
      </c>
      <c r="F131" s="171"/>
      <c r="G131" s="172">
        <f>ROUND(E131*F131,2)</f>
        <v>0</v>
      </c>
      <c r="H131" s="171"/>
      <c r="I131" s="172">
        <f>ROUND(E131*H131,2)</f>
        <v>0</v>
      </c>
      <c r="J131" s="171"/>
      <c r="K131" s="172">
        <f>ROUND(E131*J131,2)</f>
        <v>0</v>
      </c>
      <c r="L131" s="172">
        <v>21</v>
      </c>
      <c r="M131" s="172">
        <f>G131*(1+L131/100)</f>
        <v>0</v>
      </c>
      <c r="N131" s="172">
        <v>7.8490000000000004E-2</v>
      </c>
      <c r="O131" s="172">
        <f>ROUND(E131*N131,2)</f>
        <v>0.78</v>
      </c>
      <c r="P131" s="172">
        <v>0</v>
      </c>
      <c r="Q131" s="172">
        <f>ROUND(E131*P131,2)</f>
        <v>0</v>
      </c>
      <c r="R131" s="172"/>
      <c r="S131" s="172" t="s">
        <v>299</v>
      </c>
      <c r="T131" s="173" t="s">
        <v>207</v>
      </c>
      <c r="U131" s="160">
        <v>1.3245</v>
      </c>
      <c r="V131" s="160">
        <f>ROUND(E131*U131,2)</f>
        <v>13.25</v>
      </c>
      <c r="W131" s="160"/>
      <c r="X131" s="160" t="s">
        <v>255</v>
      </c>
      <c r="Y131" s="151"/>
      <c r="Z131" s="151"/>
      <c r="AA131" s="151"/>
      <c r="AB131" s="151"/>
      <c r="AC131" s="151"/>
      <c r="AD131" s="151"/>
      <c r="AE131" s="151"/>
      <c r="AF131" s="151"/>
      <c r="AG131" s="151" t="s">
        <v>256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5">
      <c r="A132" s="158"/>
      <c r="B132" s="159"/>
      <c r="C132" s="245" t="s">
        <v>1573</v>
      </c>
      <c r="D132" s="246"/>
      <c r="E132" s="246"/>
      <c r="F132" s="246"/>
      <c r="G132" s="246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51"/>
      <c r="Z132" s="151"/>
      <c r="AA132" s="151"/>
      <c r="AB132" s="151"/>
      <c r="AC132" s="151"/>
      <c r="AD132" s="151"/>
      <c r="AE132" s="151"/>
      <c r="AF132" s="151"/>
      <c r="AG132" s="151" t="s">
        <v>211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5">
      <c r="A133" s="158"/>
      <c r="B133" s="159"/>
      <c r="C133" s="260" t="s">
        <v>1574</v>
      </c>
      <c r="D133" s="261"/>
      <c r="E133" s="261"/>
      <c r="F133" s="261"/>
      <c r="G133" s="261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51"/>
      <c r="Z133" s="151"/>
      <c r="AA133" s="151"/>
      <c r="AB133" s="151"/>
      <c r="AC133" s="151"/>
      <c r="AD133" s="151"/>
      <c r="AE133" s="151"/>
      <c r="AF133" s="151"/>
      <c r="AG133" s="151" t="s">
        <v>211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5">
      <c r="A134" s="158"/>
      <c r="B134" s="159"/>
      <c r="C134" s="260" t="s">
        <v>1575</v>
      </c>
      <c r="D134" s="261"/>
      <c r="E134" s="261"/>
      <c r="F134" s="261"/>
      <c r="G134" s="261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51"/>
      <c r="Z134" s="151"/>
      <c r="AA134" s="151"/>
      <c r="AB134" s="151"/>
      <c r="AC134" s="151"/>
      <c r="AD134" s="151"/>
      <c r="AE134" s="151"/>
      <c r="AF134" s="151"/>
      <c r="AG134" s="151" t="s">
        <v>211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74" t="str">
        <f>C134</f>
        <v xml:space="preserve"> šroubeními na vratných potrubích těles. Otopná tělesa budou osazena termostatickými hlavicemi THERA-4.</v>
      </c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5">
      <c r="A135" s="158"/>
      <c r="B135" s="159"/>
      <c r="C135" s="260" t="s">
        <v>1614</v>
      </c>
      <c r="D135" s="261"/>
      <c r="E135" s="261"/>
      <c r="F135" s="261"/>
      <c r="G135" s="261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51"/>
      <c r="Z135" s="151"/>
      <c r="AA135" s="151"/>
      <c r="AB135" s="151"/>
      <c r="AC135" s="151"/>
      <c r="AD135" s="151"/>
      <c r="AE135" s="151"/>
      <c r="AF135" s="151"/>
      <c r="AG135" s="151" t="s">
        <v>211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5">
      <c r="A136" s="158"/>
      <c r="B136" s="159"/>
      <c r="C136" s="260" t="s">
        <v>1576</v>
      </c>
      <c r="D136" s="261"/>
      <c r="E136" s="261"/>
      <c r="F136" s="261"/>
      <c r="G136" s="261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51"/>
      <c r="Z136" s="151"/>
      <c r="AA136" s="151"/>
      <c r="AB136" s="151"/>
      <c r="AC136" s="151"/>
      <c r="AD136" s="151"/>
      <c r="AE136" s="151"/>
      <c r="AF136" s="151"/>
      <c r="AG136" s="151" t="s">
        <v>211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5">
      <c r="A137" s="158"/>
      <c r="B137" s="159"/>
      <c r="C137" s="247"/>
      <c r="D137" s="248"/>
      <c r="E137" s="248"/>
      <c r="F137" s="248"/>
      <c r="G137" s="248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51"/>
      <c r="Z137" s="151"/>
      <c r="AA137" s="151"/>
      <c r="AB137" s="151"/>
      <c r="AC137" s="151"/>
      <c r="AD137" s="151"/>
      <c r="AE137" s="151"/>
      <c r="AF137" s="151"/>
      <c r="AG137" s="151" t="s">
        <v>212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5">
      <c r="A138" s="169">
        <v>37</v>
      </c>
      <c r="B138" s="170" t="s">
        <v>1593</v>
      </c>
      <c r="C138" s="182" t="s">
        <v>1594</v>
      </c>
      <c r="D138" s="183" t="s">
        <v>266</v>
      </c>
      <c r="E138" s="172">
        <v>4</v>
      </c>
      <c r="F138" s="171"/>
      <c r="G138" s="172">
        <f>ROUND(E138*F138,2)</f>
        <v>0</v>
      </c>
      <c r="H138" s="171"/>
      <c r="I138" s="172">
        <f>ROUND(E138*H138,2)</f>
        <v>0</v>
      </c>
      <c r="J138" s="171"/>
      <c r="K138" s="172">
        <f>ROUND(E138*J138,2)</f>
        <v>0</v>
      </c>
      <c r="L138" s="172">
        <v>21</v>
      </c>
      <c r="M138" s="172">
        <f>G138*(1+L138/100)</f>
        <v>0</v>
      </c>
      <c r="N138" s="172">
        <v>7.8490000000000004E-2</v>
      </c>
      <c r="O138" s="172">
        <f>ROUND(E138*N138,2)</f>
        <v>0.31</v>
      </c>
      <c r="P138" s="172">
        <v>0</v>
      </c>
      <c r="Q138" s="172">
        <f>ROUND(E138*P138,2)</f>
        <v>0</v>
      </c>
      <c r="R138" s="172"/>
      <c r="S138" s="172" t="s">
        <v>299</v>
      </c>
      <c r="T138" s="173" t="s">
        <v>207</v>
      </c>
      <c r="U138" s="160">
        <v>1.3245</v>
      </c>
      <c r="V138" s="160">
        <f>ROUND(E138*U138,2)</f>
        <v>5.3</v>
      </c>
      <c r="W138" s="160"/>
      <c r="X138" s="160" t="s">
        <v>255</v>
      </c>
      <c r="Y138" s="151"/>
      <c r="Z138" s="151"/>
      <c r="AA138" s="151"/>
      <c r="AB138" s="151"/>
      <c r="AC138" s="151"/>
      <c r="AD138" s="151"/>
      <c r="AE138" s="151"/>
      <c r="AF138" s="151"/>
      <c r="AG138" s="151" t="s">
        <v>256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5">
      <c r="A139" s="158"/>
      <c r="B139" s="159"/>
      <c r="C139" s="245" t="s">
        <v>1573</v>
      </c>
      <c r="D139" s="246"/>
      <c r="E139" s="246"/>
      <c r="F139" s="246"/>
      <c r="G139" s="246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51"/>
      <c r="Z139" s="151"/>
      <c r="AA139" s="151"/>
      <c r="AB139" s="151"/>
      <c r="AC139" s="151"/>
      <c r="AD139" s="151"/>
      <c r="AE139" s="151"/>
      <c r="AF139" s="151"/>
      <c r="AG139" s="151" t="s">
        <v>211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5">
      <c r="A140" s="158"/>
      <c r="B140" s="159"/>
      <c r="C140" s="260" t="s">
        <v>1574</v>
      </c>
      <c r="D140" s="261"/>
      <c r="E140" s="261"/>
      <c r="F140" s="261"/>
      <c r="G140" s="261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51"/>
      <c r="Z140" s="151"/>
      <c r="AA140" s="151"/>
      <c r="AB140" s="151"/>
      <c r="AC140" s="151"/>
      <c r="AD140" s="151"/>
      <c r="AE140" s="151"/>
      <c r="AF140" s="151"/>
      <c r="AG140" s="151" t="s">
        <v>211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5">
      <c r="A141" s="158"/>
      <c r="B141" s="159"/>
      <c r="C141" s="260" t="s">
        <v>1575</v>
      </c>
      <c r="D141" s="261"/>
      <c r="E141" s="261"/>
      <c r="F141" s="261"/>
      <c r="G141" s="261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51"/>
      <c r="Z141" s="151"/>
      <c r="AA141" s="151"/>
      <c r="AB141" s="151"/>
      <c r="AC141" s="151"/>
      <c r="AD141" s="151"/>
      <c r="AE141" s="151"/>
      <c r="AF141" s="151"/>
      <c r="AG141" s="151" t="s">
        <v>211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74" t="str">
        <f>C141</f>
        <v xml:space="preserve"> šroubeními na vratných potrubích těles. Otopná tělesa budou osazena termostatickými hlavicemi THERA-4.</v>
      </c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5">
      <c r="A142" s="158"/>
      <c r="B142" s="159"/>
      <c r="C142" s="260" t="s">
        <v>1614</v>
      </c>
      <c r="D142" s="261"/>
      <c r="E142" s="261"/>
      <c r="F142" s="261"/>
      <c r="G142" s="261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51"/>
      <c r="Z142" s="151"/>
      <c r="AA142" s="151"/>
      <c r="AB142" s="151"/>
      <c r="AC142" s="151"/>
      <c r="AD142" s="151"/>
      <c r="AE142" s="151"/>
      <c r="AF142" s="151"/>
      <c r="AG142" s="151" t="s">
        <v>211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5">
      <c r="A143" s="158"/>
      <c r="B143" s="159"/>
      <c r="C143" s="260" t="s">
        <v>1576</v>
      </c>
      <c r="D143" s="261"/>
      <c r="E143" s="261"/>
      <c r="F143" s="261"/>
      <c r="G143" s="261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51"/>
      <c r="Z143" s="151"/>
      <c r="AA143" s="151"/>
      <c r="AB143" s="151"/>
      <c r="AC143" s="151"/>
      <c r="AD143" s="151"/>
      <c r="AE143" s="151"/>
      <c r="AF143" s="151"/>
      <c r="AG143" s="151" t="s">
        <v>211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5">
      <c r="A144" s="158"/>
      <c r="B144" s="159"/>
      <c r="C144" s="247"/>
      <c r="D144" s="248"/>
      <c r="E144" s="248"/>
      <c r="F144" s="248"/>
      <c r="G144" s="248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51"/>
      <c r="Z144" s="151"/>
      <c r="AA144" s="151"/>
      <c r="AB144" s="151"/>
      <c r="AC144" s="151"/>
      <c r="AD144" s="151"/>
      <c r="AE144" s="151"/>
      <c r="AF144" s="151"/>
      <c r="AG144" s="151" t="s">
        <v>212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5">
      <c r="A145" s="169">
        <v>38</v>
      </c>
      <c r="B145" s="170" t="s">
        <v>1595</v>
      </c>
      <c r="C145" s="182" t="s">
        <v>1596</v>
      </c>
      <c r="D145" s="183" t="s">
        <v>266</v>
      </c>
      <c r="E145" s="172">
        <v>5</v>
      </c>
      <c r="F145" s="171"/>
      <c r="G145" s="172">
        <f>ROUND(E145*F145,2)</f>
        <v>0</v>
      </c>
      <c r="H145" s="171"/>
      <c r="I145" s="172">
        <f>ROUND(E145*H145,2)</f>
        <v>0</v>
      </c>
      <c r="J145" s="171"/>
      <c r="K145" s="172">
        <f>ROUND(E145*J145,2)</f>
        <v>0</v>
      </c>
      <c r="L145" s="172">
        <v>21</v>
      </c>
      <c r="M145" s="172">
        <f>G145*(1+L145/100)</f>
        <v>0</v>
      </c>
      <c r="N145" s="172">
        <v>7.8490000000000004E-2</v>
      </c>
      <c r="O145" s="172">
        <f>ROUND(E145*N145,2)</f>
        <v>0.39</v>
      </c>
      <c r="P145" s="172">
        <v>0</v>
      </c>
      <c r="Q145" s="172">
        <f>ROUND(E145*P145,2)</f>
        <v>0</v>
      </c>
      <c r="R145" s="172"/>
      <c r="S145" s="172" t="s">
        <v>299</v>
      </c>
      <c r="T145" s="173" t="s">
        <v>207</v>
      </c>
      <c r="U145" s="160">
        <v>1.3245</v>
      </c>
      <c r="V145" s="160">
        <f>ROUND(E145*U145,2)</f>
        <v>6.62</v>
      </c>
      <c r="W145" s="160"/>
      <c r="X145" s="160" t="s">
        <v>255</v>
      </c>
      <c r="Y145" s="151"/>
      <c r="Z145" s="151"/>
      <c r="AA145" s="151"/>
      <c r="AB145" s="151"/>
      <c r="AC145" s="151"/>
      <c r="AD145" s="151"/>
      <c r="AE145" s="151"/>
      <c r="AF145" s="151"/>
      <c r="AG145" s="151" t="s">
        <v>256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5">
      <c r="A146" s="158"/>
      <c r="B146" s="159"/>
      <c r="C146" s="245" t="s">
        <v>1573</v>
      </c>
      <c r="D146" s="246"/>
      <c r="E146" s="246"/>
      <c r="F146" s="246"/>
      <c r="G146" s="246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51"/>
      <c r="Z146" s="151"/>
      <c r="AA146" s="151"/>
      <c r="AB146" s="151"/>
      <c r="AC146" s="151"/>
      <c r="AD146" s="151"/>
      <c r="AE146" s="151"/>
      <c r="AF146" s="151"/>
      <c r="AG146" s="151" t="s">
        <v>211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5">
      <c r="A147" s="158"/>
      <c r="B147" s="159"/>
      <c r="C147" s="260" t="s">
        <v>1574</v>
      </c>
      <c r="D147" s="261"/>
      <c r="E147" s="261"/>
      <c r="F147" s="261"/>
      <c r="G147" s="261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51"/>
      <c r="Z147" s="151"/>
      <c r="AA147" s="151"/>
      <c r="AB147" s="151"/>
      <c r="AC147" s="151"/>
      <c r="AD147" s="151"/>
      <c r="AE147" s="151"/>
      <c r="AF147" s="151"/>
      <c r="AG147" s="151" t="s">
        <v>211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5">
      <c r="A148" s="158"/>
      <c r="B148" s="159"/>
      <c r="C148" s="260" t="s">
        <v>1575</v>
      </c>
      <c r="D148" s="261"/>
      <c r="E148" s="261"/>
      <c r="F148" s="261"/>
      <c r="G148" s="261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51"/>
      <c r="Z148" s="151"/>
      <c r="AA148" s="151"/>
      <c r="AB148" s="151"/>
      <c r="AC148" s="151"/>
      <c r="AD148" s="151"/>
      <c r="AE148" s="151"/>
      <c r="AF148" s="151"/>
      <c r="AG148" s="151" t="s">
        <v>211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74" t="str">
        <f>C148</f>
        <v xml:space="preserve"> šroubeními na vratných potrubích těles. Otopná tělesa budou osazena termostatickými hlavicemi THERA-4.</v>
      </c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5">
      <c r="A149" s="158"/>
      <c r="B149" s="159"/>
      <c r="C149" s="260" t="s">
        <v>1614</v>
      </c>
      <c r="D149" s="261"/>
      <c r="E149" s="261"/>
      <c r="F149" s="261"/>
      <c r="G149" s="261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51"/>
      <c r="Z149" s="151"/>
      <c r="AA149" s="151"/>
      <c r="AB149" s="151"/>
      <c r="AC149" s="151"/>
      <c r="AD149" s="151"/>
      <c r="AE149" s="151"/>
      <c r="AF149" s="151"/>
      <c r="AG149" s="151" t="s">
        <v>211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5">
      <c r="A150" s="158"/>
      <c r="B150" s="159"/>
      <c r="C150" s="260" t="s">
        <v>1576</v>
      </c>
      <c r="D150" s="261"/>
      <c r="E150" s="261"/>
      <c r="F150" s="261"/>
      <c r="G150" s="261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51"/>
      <c r="Z150" s="151"/>
      <c r="AA150" s="151"/>
      <c r="AB150" s="151"/>
      <c r="AC150" s="151"/>
      <c r="AD150" s="151"/>
      <c r="AE150" s="151"/>
      <c r="AF150" s="151"/>
      <c r="AG150" s="151" t="s">
        <v>211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5">
      <c r="A151" s="158"/>
      <c r="B151" s="159"/>
      <c r="C151" s="247"/>
      <c r="D151" s="248"/>
      <c r="E151" s="248"/>
      <c r="F151" s="248"/>
      <c r="G151" s="248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51"/>
      <c r="Z151" s="151"/>
      <c r="AA151" s="151"/>
      <c r="AB151" s="151"/>
      <c r="AC151" s="151"/>
      <c r="AD151" s="151"/>
      <c r="AE151" s="151"/>
      <c r="AF151" s="151"/>
      <c r="AG151" s="151" t="s">
        <v>212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5">
      <c r="A152" s="169">
        <v>39</v>
      </c>
      <c r="B152" s="170" t="s">
        <v>1597</v>
      </c>
      <c r="C152" s="182" t="s">
        <v>1598</v>
      </c>
      <c r="D152" s="183" t="s">
        <v>266</v>
      </c>
      <c r="E152" s="172">
        <v>5</v>
      </c>
      <c r="F152" s="171"/>
      <c r="G152" s="172">
        <f>ROUND(E152*F152,2)</f>
        <v>0</v>
      </c>
      <c r="H152" s="171"/>
      <c r="I152" s="172">
        <f>ROUND(E152*H152,2)</f>
        <v>0</v>
      </c>
      <c r="J152" s="171"/>
      <c r="K152" s="172">
        <f>ROUND(E152*J152,2)</f>
        <v>0</v>
      </c>
      <c r="L152" s="172">
        <v>21</v>
      </c>
      <c r="M152" s="172">
        <f>G152*(1+L152/100)</f>
        <v>0</v>
      </c>
      <c r="N152" s="172">
        <v>7.8490000000000004E-2</v>
      </c>
      <c r="O152" s="172">
        <f>ROUND(E152*N152,2)</f>
        <v>0.39</v>
      </c>
      <c r="P152" s="172">
        <v>0</v>
      </c>
      <c r="Q152" s="172">
        <f>ROUND(E152*P152,2)</f>
        <v>0</v>
      </c>
      <c r="R152" s="172"/>
      <c r="S152" s="172" t="s">
        <v>299</v>
      </c>
      <c r="T152" s="173" t="s">
        <v>207</v>
      </c>
      <c r="U152" s="160">
        <v>1.3245</v>
      </c>
      <c r="V152" s="160">
        <f>ROUND(E152*U152,2)</f>
        <v>6.62</v>
      </c>
      <c r="W152" s="160"/>
      <c r="X152" s="160" t="s">
        <v>255</v>
      </c>
      <c r="Y152" s="151"/>
      <c r="Z152" s="151"/>
      <c r="AA152" s="151"/>
      <c r="AB152" s="151"/>
      <c r="AC152" s="151"/>
      <c r="AD152" s="151"/>
      <c r="AE152" s="151"/>
      <c r="AF152" s="151"/>
      <c r="AG152" s="151" t="s">
        <v>256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5">
      <c r="A153" s="158"/>
      <c r="B153" s="159"/>
      <c r="C153" s="245" t="s">
        <v>1573</v>
      </c>
      <c r="D153" s="246"/>
      <c r="E153" s="246"/>
      <c r="F153" s="246"/>
      <c r="G153" s="246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51"/>
      <c r="Z153" s="151"/>
      <c r="AA153" s="151"/>
      <c r="AB153" s="151"/>
      <c r="AC153" s="151"/>
      <c r="AD153" s="151"/>
      <c r="AE153" s="151"/>
      <c r="AF153" s="151"/>
      <c r="AG153" s="151" t="s">
        <v>211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5">
      <c r="A154" s="158"/>
      <c r="B154" s="159"/>
      <c r="C154" s="260" t="s">
        <v>1574</v>
      </c>
      <c r="D154" s="261"/>
      <c r="E154" s="261"/>
      <c r="F154" s="261"/>
      <c r="G154" s="261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51"/>
      <c r="Z154" s="151"/>
      <c r="AA154" s="151"/>
      <c r="AB154" s="151"/>
      <c r="AC154" s="151"/>
      <c r="AD154" s="151"/>
      <c r="AE154" s="151"/>
      <c r="AF154" s="151"/>
      <c r="AG154" s="151" t="s">
        <v>211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5">
      <c r="A155" s="158"/>
      <c r="B155" s="159"/>
      <c r="C155" s="260" t="s">
        <v>1575</v>
      </c>
      <c r="D155" s="261"/>
      <c r="E155" s="261"/>
      <c r="F155" s="261"/>
      <c r="G155" s="261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51"/>
      <c r="Z155" s="151"/>
      <c r="AA155" s="151"/>
      <c r="AB155" s="151"/>
      <c r="AC155" s="151"/>
      <c r="AD155" s="151"/>
      <c r="AE155" s="151"/>
      <c r="AF155" s="151"/>
      <c r="AG155" s="151" t="s">
        <v>211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74" t="str">
        <f>C155</f>
        <v xml:space="preserve"> šroubeními na vratných potrubích těles. Otopná tělesa budou osazena termostatickými hlavicemi THERA-4.</v>
      </c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5">
      <c r="A156" s="158"/>
      <c r="B156" s="159"/>
      <c r="C156" s="260" t="s">
        <v>1614</v>
      </c>
      <c r="D156" s="261"/>
      <c r="E156" s="261"/>
      <c r="F156" s="261"/>
      <c r="G156" s="261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51"/>
      <c r="Z156" s="151"/>
      <c r="AA156" s="151"/>
      <c r="AB156" s="151"/>
      <c r="AC156" s="151"/>
      <c r="AD156" s="151"/>
      <c r="AE156" s="151"/>
      <c r="AF156" s="151"/>
      <c r="AG156" s="151" t="s">
        <v>211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5">
      <c r="A157" s="158"/>
      <c r="B157" s="159"/>
      <c r="C157" s="260" t="s">
        <v>1576</v>
      </c>
      <c r="D157" s="261"/>
      <c r="E157" s="261"/>
      <c r="F157" s="261"/>
      <c r="G157" s="261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51"/>
      <c r="Z157" s="151"/>
      <c r="AA157" s="151"/>
      <c r="AB157" s="151"/>
      <c r="AC157" s="151"/>
      <c r="AD157" s="151"/>
      <c r="AE157" s="151"/>
      <c r="AF157" s="151"/>
      <c r="AG157" s="151" t="s">
        <v>211</v>
      </c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5">
      <c r="A158" s="158"/>
      <c r="B158" s="159"/>
      <c r="C158" s="247"/>
      <c r="D158" s="248"/>
      <c r="E158" s="248"/>
      <c r="F158" s="248"/>
      <c r="G158" s="248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51"/>
      <c r="Z158" s="151"/>
      <c r="AA158" s="151"/>
      <c r="AB158" s="151"/>
      <c r="AC158" s="151"/>
      <c r="AD158" s="151"/>
      <c r="AE158" s="151"/>
      <c r="AF158" s="151"/>
      <c r="AG158" s="151" t="s">
        <v>212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5">
      <c r="A159" s="169">
        <v>40</v>
      </c>
      <c r="B159" s="170" t="s">
        <v>1599</v>
      </c>
      <c r="C159" s="182" t="s">
        <v>1600</v>
      </c>
      <c r="D159" s="183" t="s">
        <v>266</v>
      </c>
      <c r="E159" s="172">
        <v>6</v>
      </c>
      <c r="F159" s="171"/>
      <c r="G159" s="172">
        <f>ROUND(E159*F159,2)</f>
        <v>0</v>
      </c>
      <c r="H159" s="171"/>
      <c r="I159" s="172">
        <f>ROUND(E159*H159,2)</f>
        <v>0</v>
      </c>
      <c r="J159" s="171"/>
      <c r="K159" s="172">
        <f>ROUND(E159*J159,2)</f>
        <v>0</v>
      </c>
      <c r="L159" s="172">
        <v>21</v>
      </c>
      <c r="M159" s="172">
        <f>G159*(1+L159/100)</f>
        <v>0</v>
      </c>
      <c r="N159" s="172">
        <v>7.8490000000000004E-2</v>
      </c>
      <c r="O159" s="172">
        <f>ROUND(E159*N159,2)</f>
        <v>0.47</v>
      </c>
      <c r="P159" s="172">
        <v>0</v>
      </c>
      <c r="Q159" s="172">
        <f>ROUND(E159*P159,2)</f>
        <v>0</v>
      </c>
      <c r="R159" s="172"/>
      <c r="S159" s="172" t="s">
        <v>299</v>
      </c>
      <c r="T159" s="173" t="s">
        <v>207</v>
      </c>
      <c r="U159" s="160">
        <v>1.3245</v>
      </c>
      <c r="V159" s="160">
        <f>ROUND(E159*U159,2)</f>
        <v>7.95</v>
      </c>
      <c r="W159" s="160"/>
      <c r="X159" s="160" t="s">
        <v>255</v>
      </c>
      <c r="Y159" s="151"/>
      <c r="Z159" s="151"/>
      <c r="AA159" s="151"/>
      <c r="AB159" s="151"/>
      <c r="AC159" s="151"/>
      <c r="AD159" s="151"/>
      <c r="AE159" s="151"/>
      <c r="AF159" s="151"/>
      <c r="AG159" s="151" t="s">
        <v>256</v>
      </c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 x14ac:dyDescent="0.25">
      <c r="A160" s="158"/>
      <c r="B160" s="159"/>
      <c r="C160" s="245" t="s">
        <v>1573</v>
      </c>
      <c r="D160" s="246"/>
      <c r="E160" s="246"/>
      <c r="F160" s="246"/>
      <c r="G160" s="246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51"/>
      <c r="Z160" s="151"/>
      <c r="AA160" s="151"/>
      <c r="AB160" s="151"/>
      <c r="AC160" s="151"/>
      <c r="AD160" s="151"/>
      <c r="AE160" s="151"/>
      <c r="AF160" s="151"/>
      <c r="AG160" s="151" t="s">
        <v>211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1" x14ac:dyDescent="0.25">
      <c r="A161" s="158"/>
      <c r="B161" s="159"/>
      <c r="C161" s="260" t="s">
        <v>1574</v>
      </c>
      <c r="D161" s="261"/>
      <c r="E161" s="261"/>
      <c r="F161" s="261"/>
      <c r="G161" s="261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51"/>
      <c r="Z161" s="151"/>
      <c r="AA161" s="151"/>
      <c r="AB161" s="151"/>
      <c r="AC161" s="151"/>
      <c r="AD161" s="151"/>
      <c r="AE161" s="151"/>
      <c r="AF161" s="151"/>
      <c r="AG161" s="151" t="s">
        <v>211</v>
      </c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5">
      <c r="A162" s="158"/>
      <c r="B162" s="159"/>
      <c r="C162" s="260" t="s">
        <v>1575</v>
      </c>
      <c r="D162" s="261"/>
      <c r="E162" s="261"/>
      <c r="F162" s="261"/>
      <c r="G162" s="261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51"/>
      <c r="Z162" s="151"/>
      <c r="AA162" s="151"/>
      <c r="AB162" s="151"/>
      <c r="AC162" s="151"/>
      <c r="AD162" s="151"/>
      <c r="AE162" s="151"/>
      <c r="AF162" s="151"/>
      <c r="AG162" s="151" t="s">
        <v>211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74" t="str">
        <f>C162</f>
        <v xml:space="preserve"> šroubeními na vratných potrubích těles. Otopná tělesa budou osazena termostatickými hlavicemi THERA-4.</v>
      </c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5">
      <c r="A163" s="158"/>
      <c r="B163" s="159"/>
      <c r="C163" s="260" t="s">
        <v>1614</v>
      </c>
      <c r="D163" s="261"/>
      <c r="E163" s="261"/>
      <c r="F163" s="261"/>
      <c r="G163" s="261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51"/>
      <c r="Z163" s="151"/>
      <c r="AA163" s="151"/>
      <c r="AB163" s="151"/>
      <c r="AC163" s="151"/>
      <c r="AD163" s="151"/>
      <c r="AE163" s="151"/>
      <c r="AF163" s="151"/>
      <c r="AG163" s="151" t="s">
        <v>211</v>
      </c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5">
      <c r="A164" s="158"/>
      <c r="B164" s="159"/>
      <c r="C164" s="260" t="s">
        <v>1576</v>
      </c>
      <c r="D164" s="261"/>
      <c r="E164" s="261"/>
      <c r="F164" s="261"/>
      <c r="G164" s="261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51"/>
      <c r="Z164" s="151"/>
      <c r="AA164" s="151"/>
      <c r="AB164" s="151"/>
      <c r="AC164" s="151"/>
      <c r="AD164" s="151"/>
      <c r="AE164" s="151"/>
      <c r="AF164" s="151"/>
      <c r="AG164" s="151" t="s">
        <v>211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5">
      <c r="A165" s="158"/>
      <c r="B165" s="159"/>
      <c r="C165" s="247"/>
      <c r="D165" s="248"/>
      <c r="E165" s="248"/>
      <c r="F165" s="248"/>
      <c r="G165" s="248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51"/>
      <c r="Z165" s="151"/>
      <c r="AA165" s="151"/>
      <c r="AB165" s="151"/>
      <c r="AC165" s="151"/>
      <c r="AD165" s="151"/>
      <c r="AE165" s="151"/>
      <c r="AF165" s="151"/>
      <c r="AG165" s="151" t="s">
        <v>212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 x14ac:dyDescent="0.25">
      <c r="A166" s="169">
        <v>41</v>
      </c>
      <c r="B166" s="170" t="s">
        <v>1601</v>
      </c>
      <c r="C166" s="182" t="s">
        <v>1602</v>
      </c>
      <c r="D166" s="183" t="s">
        <v>266</v>
      </c>
      <c r="E166" s="172">
        <v>2</v>
      </c>
      <c r="F166" s="171"/>
      <c r="G166" s="172">
        <f>ROUND(E166*F166,2)</f>
        <v>0</v>
      </c>
      <c r="H166" s="171"/>
      <c r="I166" s="172">
        <f>ROUND(E166*H166,2)</f>
        <v>0</v>
      </c>
      <c r="J166" s="171"/>
      <c r="K166" s="172">
        <f>ROUND(E166*J166,2)</f>
        <v>0</v>
      </c>
      <c r="L166" s="172">
        <v>21</v>
      </c>
      <c r="M166" s="172">
        <f>G166*(1+L166/100)</f>
        <v>0</v>
      </c>
      <c r="N166" s="172">
        <v>7.8490000000000004E-2</v>
      </c>
      <c r="O166" s="172">
        <f>ROUND(E166*N166,2)</f>
        <v>0.16</v>
      </c>
      <c r="P166" s="172">
        <v>0</v>
      </c>
      <c r="Q166" s="172">
        <f>ROUND(E166*P166,2)</f>
        <v>0</v>
      </c>
      <c r="R166" s="172"/>
      <c r="S166" s="172" t="s">
        <v>299</v>
      </c>
      <c r="T166" s="173" t="s">
        <v>207</v>
      </c>
      <c r="U166" s="160">
        <v>1.3245</v>
      </c>
      <c r="V166" s="160">
        <f>ROUND(E166*U166,2)</f>
        <v>2.65</v>
      </c>
      <c r="W166" s="160"/>
      <c r="X166" s="160" t="s">
        <v>255</v>
      </c>
      <c r="Y166" s="151"/>
      <c r="Z166" s="151"/>
      <c r="AA166" s="151"/>
      <c r="AB166" s="151"/>
      <c r="AC166" s="151"/>
      <c r="AD166" s="151"/>
      <c r="AE166" s="151"/>
      <c r="AF166" s="151"/>
      <c r="AG166" s="151" t="s">
        <v>256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5">
      <c r="A167" s="158"/>
      <c r="B167" s="159"/>
      <c r="C167" s="245" t="s">
        <v>1573</v>
      </c>
      <c r="D167" s="246"/>
      <c r="E167" s="246"/>
      <c r="F167" s="246"/>
      <c r="G167" s="246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51"/>
      <c r="Z167" s="151"/>
      <c r="AA167" s="151"/>
      <c r="AB167" s="151"/>
      <c r="AC167" s="151"/>
      <c r="AD167" s="151"/>
      <c r="AE167" s="151"/>
      <c r="AF167" s="151"/>
      <c r="AG167" s="151" t="s">
        <v>211</v>
      </c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5">
      <c r="A168" s="158"/>
      <c r="B168" s="159"/>
      <c r="C168" s="260" t="s">
        <v>1574</v>
      </c>
      <c r="D168" s="261"/>
      <c r="E168" s="261"/>
      <c r="F168" s="261"/>
      <c r="G168" s="261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51"/>
      <c r="Z168" s="151"/>
      <c r="AA168" s="151"/>
      <c r="AB168" s="151"/>
      <c r="AC168" s="151"/>
      <c r="AD168" s="151"/>
      <c r="AE168" s="151"/>
      <c r="AF168" s="151"/>
      <c r="AG168" s="151" t="s">
        <v>211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5">
      <c r="A169" s="158"/>
      <c r="B169" s="159"/>
      <c r="C169" s="260" t="s">
        <v>1575</v>
      </c>
      <c r="D169" s="261"/>
      <c r="E169" s="261"/>
      <c r="F169" s="261"/>
      <c r="G169" s="261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51"/>
      <c r="Z169" s="151"/>
      <c r="AA169" s="151"/>
      <c r="AB169" s="151"/>
      <c r="AC169" s="151"/>
      <c r="AD169" s="151"/>
      <c r="AE169" s="151"/>
      <c r="AF169" s="151"/>
      <c r="AG169" s="151" t="s">
        <v>211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74" t="str">
        <f>C169</f>
        <v xml:space="preserve"> šroubeními na vratných potrubích těles. Otopná tělesa budou osazena termostatickými hlavicemi THERA-4.</v>
      </c>
      <c r="BB169" s="151"/>
      <c r="BC169" s="151"/>
      <c r="BD169" s="151"/>
      <c r="BE169" s="151"/>
      <c r="BF169" s="151"/>
      <c r="BG169" s="151"/>
      <c r="BH169" s="151"/>
    </row>
    <row r="170" spans="1:60" outlineLevel="1" x14ac:dyDescent="0.25">
      <c r="A170" s="158"/>
      <c r="B170" s="159"/>
      <c r="C170" s="260" t="s">
        <v>1614</v>
      </c>
      <c r="D170" s="261"/>
      <c r="E170" s="261"/>
      <c r="F170" s="261"/>
      <c r="G170" s="261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51"/>
      <c r="Z170" s="151"/>
      <c r="AA170" s="151"/>
      <c r="AB170" s="151"/>
      <c r="AC170" s="151"/>
      <c r="AD170" s="151"/>
      <c r="AE170" s="151"/>
      <c r="AF170" s="151"/>
      <c r="AG170" s="151" t="s">
        <v>211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5">
      <c r="A171" s="158"/>
      <c r="B171" s="159"/>
      <c r="C171" s="260" t="s">
        <v>1576</v>
      </c>
      <c r="D171" s="261"/>
      <c r="E171" s="261"/>
      <c r="F171" s="261"/>
      <c r="G171" s="261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51"/>
      <c r="Z171" s="151"/>
      <c r="AA171" s="151"/>
      <c r="AB171" s="151"/>
      <c r="AC171" s="151"/>
      <c r="AD171" s="151"/>
      <c r="AE171" s="151"/>
      <c r="AF171" s="151"/>
      <c r="AG171" s="151" t="s">
        <v>211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 x14ac:dyDescent="0.25">
      <c r="A172" s="158"/>
      <c r="B172" s="159"/>
      <c r="C172" s="247"/>
      <c r="D172" s="248"/>
      <c r="E172" s="248"/>
      <c r="F172" s="248"/>
      <c r="G172" s="248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51"/>
      <c r="Z172" s="151"/>
      <c r="AA172" s="151"/>
      <c r="AB172" s="151"/>
      <c r="AC172" s="151"/>
      <c r="AD172" s="151"/>
      <c r="AE172" s="151"/>
      <c r="AF172" s="151"/>
      <c r="AG172" s="151" t="s">
        <v>212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5">
      <c r="A173" s="169">
        <v>42</v>
      </c>
      <c r="B173" s="170" t="s">
        <v>1603</v>
      </c>
      <c r="C173" s="182" t="s">
        <v>1604</v>
      </c>
      <c r="D173" s="183" t="s">
        <v>266</v>
      </c>
      <c r="E173" s="172">
        <v>2</v>
      </c>
      <c r="F173" s="171"/>
      <c r="G173" s="172">
        <f>ROUND(E173*F173,2)</f>
        <v>0</v>
      </c>
      <c r="H173" s="171"/>
      <c r="I173" s="172">
        <f>ROUND(E173*H173,2)</f>
        <v>0</v>
      </c>
      <c r="J173" s="171"/>
      <c r="K173" s="172">
        <f>ROUND(E173*J173,2)</f>
        <v>0</v>
      </c>
      <c r="L173" s="172">
        <v>21</v>
      </c>
      <c r="M173" s="172">
        <f>G173*(1+L173/100)</f>
        <v>0</v>
      </c>
      <c r="N173" s="172">
        <v>7.8490000000000004E-2</v>
      </c>
      <c r="O173" s="172">
        <f>ROUND(E173*N173,2)</f>
        <v>0.16</v>
      </c>
      <c r="P173" s="172">
        <v>0</v>
      </c>
      <c r="Q173" s="172">
        <f>ROUND(E173*P173,2)</f>
        <v>0</v>
      </c>
      <c r="R173" s="172"/>
      <c r="S173" s="172" t="s">
        <v>299</v>
      </c>
      <c r="T173" s="173" t="s">
        <v>207</v>
      </c>
      <c r="U173" s="160">
        <v>1.3245</v>
      </c>
      <c r="V173" s="160">
        <f>ROUND(E173*U173,2)</f>
        <v>2.65</v>
      </c>
      <c r="W173" s="160"/>
      <c r="X173" s="160" t="s">
        <v>255</v>
      </c>
      <c r="Y173" s="151"/>
      <c r="Z173" s="151"/>
      <c r="AA173" s="151"/>
      <c r="AB173" s="151"/>
      <c r="AC173" s="151"/>
      <c r="AD173" s="151"/>
      <c r="AE173" s="151"/>
      <c r="AF173" s="151"/>
      <c r="AG173" s="151" t="s">
        <v>256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5">
      <c r="A174" s="158"/>
      <c r="B174" s="159"/>
      <c r="C174" s="245" t="s">
        <v>1573</v>
      </c>
      <c r="D174" s="246"/>
      <c r="E174" s="246"/>
      <c r="F174" s="246"/>
      <c r="G174" s="246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51"/>
      <c r="Z174" s="151"/>
      <c r="AA174" s="151"/>
      <c r="AB174" s="151"/>
      <c r="AC174" s="151"/>
      <c r="AD174" s="151"/>
      <c r="AE174" s="151"/>
      <c r="AF174" s="151"/>
      <c r="AG174" s="151" t="s">
        <v>211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1" x14ac:dyDescent="0.25">
      <c r="A175" s="158"/>
      <c r="B175" s="159"/>
      <c r="C175" s="260" t="s">
        <v>1574</v>
      </c>
      <c r="D175" s="261"/>
      <c r="E175" s="261"/>
      <c r="F175" s="261"/>
      <c r="G175" s="261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51"/>
      <c r="Z175" s="151"/>
      <c r="AA175" s="151"/>
      <c r="AB175" s="151"/>
      <c r="AC175" s="151"/>
      <c r="AD175" s="151"/>
      <c r="AE175" s="151"/>
      <c r="AF175" s="151"/>
      <c r="AG175" s="151" t="s">
        <v>211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 x14ac:dyDescent="0.25">
      <c r="A176" s="158"/>
      <c r="B176" s="159"/>
      <c r="C176" s="260" t="s">
        <v>1575</v>
      </c>
      <c r="D176" s="261"/>
      <c r="E176" s="261"/>
      <c r="F176" s="261"/>
      <c r="G176" s="261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51"/>
      <c r="Z176" s="151"/>
      <c r="AA176" s="151"/>
      <c r="AB176" s="151"/>
      <c r="AC176" s="151"/>
      <c r="AD176" s="151"/>
      <c r="AE176" s="151"/>
      <c r="AF176" s="151"/>
      <c r="AG176" s="151" t="s">
        <v>211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74" t="str">
        <f>C176</f>
        <v xml:space="preserve"> šroubeními na vratných potrubích těles. Otopná tělesa budou osazena termostatickými hlavicemi THERA-4.</v>
      </c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5">
      <c r="A177" s="158"/>
      <c r="B177" s="159"/>
      <c r="C177" s="260" t="s">
        <v>1614</v>
      </c>
      <c r="D177" s="261"/>
      <c r="E177" s="261"/>
      <c r="F177" s="261"/>
      <c r="G177" s="261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51"/>
      <c r="Z177" s="151"/>
      <c r="AA177" s="151"/>
      <c r="AB177" s="151"/>
      <c r="AC177" s="151"/>
      <c r="AD177" s="151"/>
      <c r="AE177" s="151"/>
      <c r="AF177" s="151"/>
      <c r="AG177" s="151" t="s">
        <v>211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1" x14ac:dyDescent="0.25">
      <c r="A178" s="158"/>
      <c r="B178" s="159"/>
      <c r="C178" s="260" t="s">
        <v>1576</v>
      </c>
      <c r="D178" s="261"/>
      <c r="E178" s="261"/>
      <c r="F178" s="261"/>
      <c r="G178" s="261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51"/>
      <c r="Z178" s="151"/>
      <c r="AA178" s="151"/>
      <c r="AB178" s="151"/>
      <c r="AC178" s="151"/>
      <c r="AD178" s="151"/>
      <c r="AE178" s="151"/>
      <c r="AF178" s="151"/>
      <c r="AG178" s="151" t="s">
        <v>211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5">
      <c r="A179" s="158"/>
      <c r="B179" s="159"/>
      <c r="C179" s="247"/>
      <c r="D179" s="248"/>
      <c r="E179" s="248"/>
      <c r="F179" s="248"/>
      <c r="G179" s="248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51"/>
      <c r="Z179" s="151"/>
      <c r="AA179" s="151"/>
      <c r="AB179" s="151"/>
      <c r="AC179" s="151"/>
      <c r="AD179" s="151"/>
      <c r="AE179" s="151"/>
      <c r="AF179" s="151"/>
      <c r="AG179" s="151" t="s">
        <v>212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5">
      <c r="A180" s="169">
        <v>43</v>
      </c>
      <c r="B180" s="170" t="s">
        <v>1605</v>
      </c>
      <c r="C180" s="182" t="s">
        <v>1606</v>
      </c>
      <c r="D180" s="183" t="s">
        <v>266</v>
      </c>
      <c r="E180" s="172">
        <v>49</v>
      </c>
      <c r="F180" s="171"/>
      <c r="G180" s="172">
        <f>ROUND(E180*F180,2)</f>
        <v>0</v>
      </c>
      <c r="H180" s="171"/>
      <c r="I180" s="172">
        <f>ROUND(E180*H180,2)</f>
        <v>0</v>
      </c>
      <c r="J180" s="171"/>
      <c r="K180" s="172">
        <f>ROUND(E180*J180,2)</f>
        <v>0</v>
      </c>
      <c r="L180" s="172">
        <v>21</v>
      </c>
      <c r="M180" s="172">
        <f>G180*(1+L180/100)</f>
        <v>0</v>
      </c>
      <c r="N180" s="172">
        <v>0</v>
      </c>
      <c r="O180" s="172">
        <f>ROUND(E180*N180,2)</f>
        <v>0</v>
      </c>
      <c r="P180" s="172">
        <v>0</v>
      </c>
      <c r="Q180" s="172">
        <f>ROUND(E180*P180,2)</f>
        <v>0</v>
      </c>
      <c r="R180" s="172"/>
      <c r="S180" s="172" t="s">
        <v>299</v>
      </c>
      <c r="T180" s="173" t="s">
        <v>207</v>
      </c>
      <c r="U180" s="160">
        <v>0</v>
      </c>
      <c r="V180" s="160">
        <f>ROUND(E180*U180,2)</f>
        <v>0</v>
      </c>
      <c r="W180" s="160"/>
      <c r="X180" s="160" t="s">
        <v>255</v>
      </c>
      <c r="Y180" s="151"/>
      <c r="Z180" s="151"/>
      <c r="AA180" s="151"/>
      <c r="AB180" s="151"/>
      <c r="AC180" s="151"/>
      <c r="AD180" s="151"/>
      <c r="AE180" s="151"/>
      <c r="AF180" s="151"/>
      <c r="AG180" s="151" t="s">
        <v>256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5">
      <c r="A181" s="158"/>
      <c r="B181" s="159"/>
      <c r="C181" s="256"/>
      <c r="D181" s="257"/>
      <c r="E181" s="257"/>
      <c r="F181" s="257"/>
      <c r="G181" s="257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51"/>
      <c r="Z181" s="151"/>
      <c r="AA181" s="151"/>
      <c r="AB181" s="151"/>
      <c r="AC181" s="151"/>
      <c r="AD181" s="151"/>
      <c r="AE181" s="151"/>
      <c r="AF181" s="151"/>
      <c r="AG181" s="151" t="s">
        <v>212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5">
      <c r="A182" s="169">
        <v>44</v>
      </c>
      <c r="B182" s="170" t="s">
        <v>1607</v>
      </c>
      <c r="C182" s="182" t="s">
        <v>1608</v>
      </c>
      <c r="D182" s="183" t="s">
        <v>266</v>
      </c>
      <c r="E182" s="172">
        <v>49</v>
      </c>
      <c r="F182" s="171"/>
      <c r="G182" s="172">
        <f>ROUND(E182*F182,2)</f>
        <v>0</v>
      </c>
      <c r="H182" s="171"/>
      <c r="I182" s="172">
        <f>ROUND(E182*H182,2)</f>
        <v>0</v>
      </c>
      <c r="J182" s="171"/>
      <c r="K182" s="172">
        <f>ROUND(E182*J182,2)</f>
        <v>0</v>
      </c>
      <c r="L182" s="172">
        <v>21</v>
      </c>
      <c r="M182" s="172">
        <f>G182*(1+L182/100)</f>
        <v>0</v>
      </c>
      <c r="N182" s="172">
        <v>0</v>
      </c>
      <c r="O182" s="172">
        <f>ROUND(E182*N182,2)</f>
        <v>0</v>
      </c>
      <c r="P182" s="172">
        <v>0</v>
      </c>
      <c r="Q182" s="172">
        <f>ROUND(E182*P182,2)</f>
        <v>0</v>
      </c>
      <c r="R182" s="172"/>
      <c r="S182" s="172" t="s">
        <v>299</v>
      </c>
      <c r="T182" s="173" t="s">
        <v>207</v>
      </c>
      <c r="U182" s="160">
        <v>0</v>
      </c>
      <c r="V182" s="160">
        <f>ROUND(E182*U182,2)</f>
        <v>0</v>
      </c>
      <c r="W182" s="160"/>
      <c r="X182" s="160" t="s">
        <v>255</v>
      </c>
      <c r="Y182" s="151"/>
      <c r="Z182" s="151"/>
      <c r="AA182" s="151"/>
      <c r="AB182" s="151"/>
      <c r="AC182" s="151"/>
      <c r="AD182" s="151"/>
      <c r="AE182" s="151"/>
      <c r="AF182" s="151"/>
      <c r="AG182" s="151" t="s">
        <v>256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5">
      <c r="A183" s="158"/>
      <c r="B183" s="159"/>
      <c r="C183" s="256"/>
      <c r="D183" s="257"/>
      <c r="E183" s="257"/>
      <c r="F183" s="257"/>
      <c r="G183" s="257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51"/>
      <c r="Z183" s="151"/>
      <c r="AA183" s="151"/>
      <c r="AB183" s="151"/>
      <c r="AC183" s="151"/>
      <c r="AD183" s="151"/>
      <c r="AE183" s="151"/>
      <c r="AF183" s="151"/>
      <c r="AG183" s="151" t="s">
        <v>212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5">
      <c r="A184" s="158">
        <v>45</v>
      </c>
      <c r="B184" s="159" t="s">
        <v>1609</v>
      </c>
      <c r="C184" s="187" t="s">
        <v>1610</v>
      </c>
      <c r="D184" s="188" t="s">
        <v>0</v>
      </c>
      <c r="E184" s="161"/>
      <c r="F184" s="161"/>
      <c r="G184" s="160">
        <f>ROUND(E184*F184,2)</f>
        <v>0</v>
      </c>
      <c r="H184" s="161"/>
      <c r="I184" s="160">
        <f>ROUND(E184*H184,2)</f>
        <v>0</v>
      </c>
      <c r="J184" s="161"/>
      <c r="K184" s="160">
        <f>ROUND(E184*J184,2)</f>
        <v>0</v>
      </c>
      <c r="L184" s="160">
        <v>21</v>
      </c>
      <c r="M184" s="160">
        <f>G184*(1+L184/100)</f>
        <v>0</v>
      </c>
      <c r="N184" s="160">
        <v>0</v>
      </c>
      <c r="O184" s="160">
        <f>ROUND(E184*N184,2)</f>
        <v>0</v>
      </c>
      <c r="P184" s="160">
        <v>0</v>
      </c>
      <c r="Q184" s="160">
        <f>ROUND(E184*P184,2)</f>
        <v>0</v>
      </c>
      <c r="R184" s="160" t="s">
        <v>592</v>
      </c>
      <c r="S184" s="160" t="s">
        <v>206</v>
      </c>
      <c r="T184" s="160" t="s">
        <v>240</v>
      </c>
      <c r="U184" s="160">
        <v>0</v>
      </c>
      <c r="V184" s="160">
        <f>ROUND(E184*U184,2)</f>
        <v>0</v>
      </c>
      <c r="W184" s="160"/>
      <c r="X184" s="160" t="s">
        <v>626</v>
      </c>
      <c r="Y184" s="151"/>
      <c r="Z184" s="151"/>
      <c r="AA184" s="151"/>
      <c r="AB184" s="151"/>
      <c r="AC184" s="151"/>
      <c r="AD184" s="151"/>
      <c r="AE184" s="151"/>
      <c r="AF184" s="151"/>
      <c r="AG184" s="151" t="s">
        <v>627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5">
      <c r="A185" s="158"/>
      <c r="B185" s="159"/>
      <c r="C185" s="247"/>
      <c r="D185" s="248"/>
      <c r="E185" s="248"/>
      <c r="F185" s="248"/>
      <c r="G185" s="248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51"/>
      <c r="Z185" s="151"/>
      <c r="AA185" s="151"/>
      <c r="AB185" s="151"/>
      <c r="AC185" s="151"/>
      <c r="AD185" s="151"/>
      <c r="AE185" s="151"/>
      <c r="AF185" s="151"/>
      <c r="AG185" s="151" t="s">
        <v>212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x14ac:dyDescent="0.25">
      <c r="A186" s="163" t="s">
        <v>201</v>
      </c>
      <c r="B186" s="164" t="s">
        <v>165</v>
      </c>
      <c r="C186" s="180" t="s">
        <v>167</v>
      </c>
      <c r="D186" s="181"/>
      <c r="E186" s="167"/>
      <c r="F186" s="167"/>
      <c r="G186" s="167">
        <f>SUMIF(AG187:AG190,"&lt;&gt;NOR",G187:G190)</f>
        <v>0</v>
      </c>
      <c r="H186" s="167"/>
      <c r="I186" s="167">
        <f>SUM(I187:I190)</f>
        <v>0</v>
      </c>
      <c r="J186" s="167"/>
      <c r="K186" s="167">
        <f>SUM(K187:K190)</f>
        <v>0</v>
      </c>
      <c r="L186" s="167"/>
      <c r="M186" s="167">
        <f>SUM(M187:M190)</f>
        <v>0</v>
      </c>
      <c r="N186" s="167"/>
      <c r="O186" s="167">
        <f>SUM(O187:O190)</f>
        <v>0</v>
      </c>
      <c r="P186" s="167"/>
      <c r="Q186" s="167">
        <f>SUM(Q187:Q190)</f>
        <v>0</v>
      </c>
      <c r="R186" s="167"/>
      <c r="S186" s="167"/>
      <c r="T186" s="168"/>
      <c r="U186" s="162"/>
      <c r="V186" s="162">
        <f>SUM(V187:V190)</f>
        <v>0</v>
      </c>
      <c r="W186" s="162"/>
      <c r="X186" s="162"/>
      <c r="AG186" t="s">
        <v>202</v>
      </c>
    </row>
    <row r="187" spans="1:60" outlineLevel="1" x14ac:dyDescent="0.25">
      <c r="A187" s="169">
        <v>46</v>
      </c>
      <c r="B187" s="170" t="s">
        <v>1611</v>
      </c>
      <c r="C187" s="182" t="s">
        <v>1612</v>
      </c>
      <c r="D187" s="183" t="s">
        <v>0</v>
      </c>
      <c r="E187" s="172">
        <v>2.5</v>
      </c>
      <c r="F187" s="171"/>
      <c r="G187" s="172">
        <f>ROUND(E187*F187,2)</f>
        <v>0</v>
      </c>
      <c r="H187" s="171"/>
      <c r="I187" s="172">
        <f>ROUND(E187*H187,2)</f>
        <v>0</v>
      </c>
      <c r="J187" s="171"/>
      <c r="K187" s="172">
        <f>ROUND(E187*J187,2)</f>
        <v>0</v>
      </c>
      <c r="L187" s="172">
        <v>21</v>
      </c>
      <c r="M187" s="172">
        <f>G187*(1+L187/100)</f>
        <v>0</v>
      </c>
      <c r="N187" s="172">
        <v>0</v>
      </c>
      <c r="O187" s="172">
        <f>ROUND(E187*N187,2)</f>
        <v>0</v>
      </c>
      <c r="P187" s="172">
        <v>0</v>
      </c>
      <c r="Q187" s="172">
        <f>ROUND(E187*P187,2)</f>
        <v>0</v>
      </c>
      <c r="R187" s="172"/>
      <c r="S187" s="172" t="s">
        <v>299</v>
      </c>
      <c r="T187" s="173" t="s">
        <v>207</v>
      </c>
      <c r="U187" s="160">
        <v>0</v>
      </c>
      <c r="V187" s="160">
        <f>ROUND(E187*U187,2)</f>
        <v>0</v>
      </c>
      <c r="W187" s="160"/>
      <c r="X187" s="160" t="s">
        <v>241</v>
      </c>
      <c r="Y187" s="151"/>
      <c r="Z187" s="151"/>
      <c r="AA187" s="151"/>
      <c r="AB187" s="151"/>
      <c r="AC187" s="151"/>
      <c r="AD187" s="151"/>
      <c r="AE187" s="151"/>
      <c r="AF187" s="151"/>
      <c r="AG187" s="151" t="s">
        <v>242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5">
      <c r="A188" s="158"/>
      <c r="B188" s="159"/>
      <c r="C188" s="256"/>
      <c r="D188" s="257"/>
      <c r="E188" s="257"/>
      <c r="F188" s="257"/>
      <c r="G188" s="257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51"/>
      <c r="Z188" s="151"/>
      <c r="AA188" s="151"/>
      <c r="AB188" s="151"/>
      <c r="AC188" s="151"/>
      <c r="AD188" s="151"/>
      <c r="AE188" s="151"/>
      <c r="AF188" s="151"/>
      <c r="AG188" s="151" t="s">
        <v>212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 x14ac:dyDescent="0.25">
      <c r="A189" s="169">
        <v>47</v>
      </c>
      <c r="B189" s="170" t="s">
        <v>929</v>
      </c>
      <c r="C189" s="182" t="s">
        <v>1501</v>
      </c>
      <c r="D189" s="183" t="s">
        <v>266</v>
      </c>
      <c r="E189" s="172">
        <v>8</v>
      </c>
      <c r="F189" s="171"/>
      <c r="G189" s="172">
        <f>ROUND(E189*F189,2)</f>
        <v>0</v>
      </c>
      <c r="H189" s="171"/>
      <c r="I189" s="172">
        <f>ROUND(E189*H189,2)</f>
        <v>0</v>
      </c>
      <c r="J189" s="171"/>
      <c r="K189" s="172">
        <f>ROUND(E189*J189,2)</f>
        <v>0</v>
      </c>
      <c r="L189" s="172">
        <v>21</v>
      </c>
      <c r="M189" s="172">
        <f>G189*(1+L189/100)</f>
        <v>0</v>
      </c>
      <c r="N189" s="172">
        <v>0</v>
      </c>
      <c r="O189" s="172">
        <f>ROUND(E189*N189,2)</f>
        <v>0</v>
      </c>
      <c r="P189" s="172">
        <v>0</v>
      </c>
      <c r="Q189" s="172">
        <f>ROUND(E189*P189,2)</f>
        <v>0</v>
      </c>
      <c r="R189" s="172"/>
      <c r="S189" s="172" t="s">
        <v>299</v>
      </c>
      <c r="T189" s="173" t="s">
        <v>207</v>
      </c>
      <c r="U189" s="160">
        <v>0</v>
      </c>
      <c r="V189" s="160">
        <f>ROUND(E189*U189,2)</f>
        <v>0</v>
      </c>
      <c r="W189" s="160"/>
      <c r="X189" s="160" t="s">
        <v>255</v>
      </c>
      <c r="Y189" s="151"/>
      <c r="Z189" s="151"/>
      <c r="AA189" s="151"/>
      <c r="AB189" s="151"/>
      <c r="AC189" s="151"/>
      <c r="AD189" s="151"/>
      <c r="AE189" s="151"/>
      <c r="AF189" s="151"/>
      <c r="AG189" s="151" t="s">
        <v>256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5">
      <c r="A190" s="158"/>
      <c r="B190" s="159"/>
      <c r="C190" s="256"/>
      <c r="D190" s="257"/>
      <c r="E190" s="257"/>
      <c r="F190" s="257"/>
      <c r="G190" s="257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51"/>
      <c r="Z190" s="151"/>
      <c r="AA190" s="151"/>
      <c r="AB190" s="151"/>
      <c r="AC190" s="151"/>
      <c r="AD190" s="151"/>
      <c r="AE190" s="151"/>
      <c r="AF190" s="151"/>
      <c r="AG190" s="151" t="s">
        <v>212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x14ac:dyDescent="0.25">
      <c r="A191" s="5"/>
      <c r="B191" s="6"/>
      <c r="C191" s="189"/>
      <c r="D191" s="190"/>
      <c r="E191" s="153"/>
      <c r="F191" s="153"/>
      <c r="G191" s="15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AE191">
        <v>15</v>
      </c>
      <c r="AF191">
        <v>21</v>
      </c>
    </row>
    <row r="192" spans="1:60" x14ac:dyDescent="0.25">
      <c r="A192" s="154"/>
      <c r="B192" s="155" t="s">
        <v>29</v>
      </c>
      <c r="C192" s="191"/>
      <c r="D192" s="192"/>
      <c r="E192" s="193"/>
      <c r="F192" s="193"/>
      <c r="G192" s="175">
        <f>G8+G13+G27+G55+G72+G186</f>
        <v>0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AE192">
        <f>SUMIF(L7:L190,AE191,G7:G190)</f>
        <v>0</v>
      </c>
      <c r="AF192">
        <f>SUMIF(L7:L190,AF191,G7:G190)</f>
        <v>0</v>
      </c>
      <c r="AG192" t="s">
        <v>233</v>
      </c>
    </row>
    <row r="193" spans="1:33" x14ac:dyDescent="0.25">
      <c r="A193" s="264" t="s">
        <v>971</v>
      </c>
      <c r="B193" s="264"/>
      <c r="C193" s="189"/>
      <c r="D193" s="190"/>
      <c r="E193" s="153"/>
      <c r="F193" s="153"/>
      <c r="G193" s="15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33" x14ac:dyDescent="0.25">
      <c r="A194" s="5"/>
      <c r="B194" s="6" t="s">
        <v>972</v>
      </c>
      <c r="C194" s="189" t="s">
        <v>973</v>
      </c>
      <c r="D194" s="190"/>
      <c r="E194" s="153"/>
      <c r="F194" s="153"/>
      <c r="G194" s="15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AG194" t="s">
        <v>974</v>
      </c>
    </row>
    <row r="195" spans="1:33" x14ac:dyDescent="0.25">
      <c r="A195" s="5"/>
      <c r="B195" s="6" t="s">
        <v>975</v>
      </c>
      <c r="C195" s="189" t="s">
        <v>976</v>
      </c>
      <c r="D195" s="190"/>
      <c r="E195" s="153"/>
      <c r="F195" s="153"/>
      <c r="G195" s="15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AG195" t="s">
        <v>977</v>
      </c>
    </row>
    <row r="196" spans="1:33" x14ac:dyDescent="0.25">
      <c r="A196" s="5"/>
      <c r="B196" s="6"/>
      <c r="C196" s="189" t="s">
        <v>1613</v>
      </c>
      <c r="D196" s="190"/>
      <c r="E196" s="153"/>
      <c r="F196" s="153"/>
      <c r="G196" s="15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AG196" t="s">
        <v>979</v>
      </c>
    </row>
    <row r="197" spans="1:33" x14ac:dyDescent="0.25">
      <c r="A197" s="5"/>
      <c r="B197" s="6"/>
      <c r="C197" s="189"/>
      <c r="D197" s="190"/>
      <c r="E197" s="153"/>
      <c r="F197" s="153"/>
      <c r="G197" s="15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33" x14ac:dyDescent="0.25">
      <c r="C198" s="194"/>
      <c r="D198" s="195"/>
      <c r="E198" s="92"/>
      <c r="F198" s="92"/>
      <c r="G198" s="92"/>
      <c r="AG198" t="s">
        <v>234</v>
      </c>
    </row>
    <row r="199" spans="1:33" x14ac:dyDescent="0.25">
      <c r="C199" s="92"/>
      <c r="D199" s="195"/>
      <c r="E199" s="92"/>
      <c r="F199" s="92"/>
      <c r="G199" s="92"/>
    </row>
    <row r="200" spans="1:33" x14ac:dyDescent="0.25">
      <c r="C200" s="92"/>
      <c r="D200" s="195"/>
      <c r="E200" s="92"/>
      <c r="F200" s="92"/>
      <c r="G200" s="92"/>
    </row>
    <row r="201" spans="1:33" x14ac:dyDescent="0.25">
      <c r="C201" s="92"/>
      <c r="D201" s="195"/>
      <c r="E201" s="92"/>
      <c r="F201" s="92"/>
      <c r="G201" s="92"/>
    </row>
    <row r="202" spans="1:33" x14ac:dyDescent="0.25">
      <c r="C202" s="92"/>
      <c r="D202" s="195"/>
      <c r="E202" s="92"/>
      <c r="F202" s="92"/>
      <c r="G202" s="92"/>
    </row>
    <row r="203" spans="1:33" x14ac:dyDescent="0.25">
      <c r="C203" s="92"/>
      <c r="D203" s="195"/>
      <c r="E203" s="92"/>
      <c r="F203" s="92"/>
      <c r="G203" s="92"/>
    </row>
    <row r="204" spans="1:33" x14ac:dyDescent="0.25">
      <c r="C204" s="92"/>
      <c r="D204" s="195"/>
      <c r="E204" s="92"/>
      <c r="F204" s="92"/>
      <c r="G204" s="92"/>
    </row>
    <row r="205" spans="1:33" x14ac:dyDescent="0.25">
      <c r="C205" s="92"/>
      <c r="D205" s="195"/>
      <c r="E205" s="92"/>
      <c r="F205" s="92"/>
      <c r="G205" s="92"/>
    </row>
    <row r="206" spans="1:33" x14ac:dyDescent="0.25">
      <c r="C206" s="92"/>
      <c r="D206" s="195"/>
      <c r="E206" s="92"/>
      <c r="F206" s="92"/>
      <c r="G206" s="92"/>
    </row>
    <row r="207" spans="1:33" x14ac:dyDescent="0.25">
      <c r="C207" s="92"/>
      <c r="D207" s="195"/>
      <c r="E207" s="92"/>
      <c r="F207" s="92"/>
      <c r="G207" s="92"/>
    </row>
    <row r="208" spans="1:33" x14ac:dyDescent="0.25">
      <c r="D208" s="142"/>
    </row>
    <row r="209" spans="4:4" x14ac:dyDescent="0.25">
      <c r="D209" s="142"/>
    </row>
    <row r="210" spans="4:4" x14ac:dyDescent="0.25">
      <c r="D210" s="142"/>
    </row>
    <row r="211" spans="4:4" x14ac:dyDescent="0.25">
      <c r="D211" s="142"/>
    </row>
    <row r="212" spans="4:4" x14ac:dyDescent="0.25">
      <c r="D212" s="142"/>
    </row>
    <row r="213" spans="4:4" x14ac:dyDescent="0.25">
      <c r="D213" s="142"/>
    </row>
    <row r="214" spans="4:4" x14ac:dyDescent="0.25">
      <c r="D214" s="142"/>
    </row>
    <row r="215" spans="4:4" x14ac:dyDescent="0.25">
      <c r="D215" s="142"/>
    </row>
    <row r="216" spans="4:4" x14ac:dyDescent="0.25">
      <c r="D216" s="142"/>
    </row>
    <row r="217" spans="4:4" x14ac:dyDescent="0.25">
      <c r="D217" s="142"/>
    </row>
    <row r="218" spans="4:4" x14ac:dyDescent="0.25">
      <c r="D218" s="142"/>
    </row>
    <row r="219" spans="4:4" x14ac:dyDescent="0.25">
      <c r="D219" s="142"/>
    </row>
    <row r="220" spans="4:4" x14ac:dyDescent="0.25">
      <c r="D220" s="142"/>
    </row>
    <row r="221" spans="4:4" x14ac:dyDescent="0.25">
      <c r="D221" s="142"/>
    </row>
    <row r="222" spans="4:4" x14ac:dyDescent="0.25">
      <c r="D222" s="142"/>
    </row>
    <row r="223" spans="4:4" x14ac:dyDescent="0.25">
      <c r="D223" s="142"/>
    </row>
    <row r="224" spans="4:4" x14ac:dyDescent="0.25">
      <c r="D224" s="142"/>
    </row>
    <row r="225" spans="4:4" x14ac:dyDescent="0.25">
      <c r="D225" s="142"/>
    </row>
    <row r="226" spans="4:4" x14ac:dyDescent="0.25">
      <c r="D226" s="142"/>
    </row>
    <row r="227" spans="4:4" x14ac:dyDescent="0.25">
      <c r="D227" s="142"/>
    </row>
    <row r="228" spans="4:4" x14ac:dyDescent="0.25">
      <c r="D228" s="142"/>
    </row>
    <row r="229" spans="4:4" x14ac:dyDescent="0.25">
      <c r="D229" s="142"/>
    </row>
    <row r="230" spans="4:4" x14ac:dyDescent="0.25">
      <c r="D230" s="142"/>
    </row>
    <row r="231" spans="4:4" x14ac:dyDescent="0.25">
      <c r="D231" s="142"/>
    </row>
    <row r="232" spans="4:4" x14ac:dyDescent="0.25">
      <c r="D232" s="142"/>
    </row>
    <row r="233" spans="4:4" x14ac:dyDescent="0.25">
      <c r="D233" s="142"/>
    </row>
    <row r="234" spans="4:4" x14ac:dyDescent="0.25">
      <c r="D234" s="142"/>
    </row>
    <row r="235" spans="4:4" x14ac:dyDescent="0.25">
      <c r="D235" s="142"/>
    </row>
    <row r="236" spans="4:4" x14ac:dyDescent="0.25">
      <c r="D236" s="142"/>
    </row>
    <row r="237" spans="4:4" x14ac:dyDescent="0.25">
      <c r="D237" s="142"/>
    </row>
    <row r="238" spans="4:4" x14ac:dyDescent="0.25">
      <c r="D238" s="142"/>
    </row>
    <row r="239" spans="4:4" x14ac:dyDescent="0.25">
      <c r="D239" s="142"/>
    </row>
    <row r="240" spans="4:4" x14ac:dyDescent="0.25">
      <c r="D240" s="142"/>
    </row>
    <row r="241" spans="4:4" x14ac:dyDescent="0.25">
      <c r="D241" s="142"/>
    </row>
    <row r="242" spans="4:4" x14ac:dyDescent="0.25">
      <c r="D242" s="142"/>
    </row>
    <row r="243" spans="4:4" x14ac:dyDescent="0.25">
      <c r="D243" s="142"/>
    </row>
    <row r="244" spans="4:4" x14ac:dyDescent="0.25">
      <c r="D244" s="142"/>
    </row>
    <row r="245" spans="4:4" x14ac:dyDescent="0.25">
      <c r="D245" s="142"/>
    </row>
    <row r="246" spans="4:4" x14ac:dyDescent="0.25">
      <c r="D246" s="142"/>
    </row>
    <row r="247" spans="4:4" x14ac:dyDescent="0.25">
      <c r="D247" s="142"/>
    </row>
    <row r="248" spans="4:4" x14ac:dyDescent="0.25">
      <c r="D248" s="142"/>
    </row>
    <row r="249" spans="4:4" x14ac:dyDescent="0.25">
      <c r="D249" s="142"/>
    </row>
    <row r="250" spans="4:4" x14ac:dyDescent="0.25">
      <c r="D250" s="142"/>
    </row>
    <row r="251" spans="4:4" x14ac:dyDescent="0.25">
      <c r="D251" s="142"/>
    </row>
    <row r="252" spans="4:4" x14ac:dyDescent="0.25">
      <c r="D252" s="142"/>
    </row>
    <row r="253" spans="4:4" x14ac:dyDescent="0.25">
      <c r="D253" s="142"/>
    </row>
    <row r="254" spans="4:4" x14ac:dyDescent="0.25">
      <c r="D254" s="142"/>
    </row>
    <row r="255" spans="4:4" x14ac:dyDescent="0.25">
      <c r="D255" s="142"/>
    </row>
    <row r="256" spans="4:4" x14ac:dyDescent="0.25">
      <c r="D256" s="142"/>
    </row>
    <row r="257" spans="4:4" x14ac:dyDescent="0.25">
      <c r="D257" s="142"/>
    </row>
    <row r="258" spans="4:4" x14ac:dyDescent="0.25">
      <c r="D258" s="142"/>
    </row>
    <row r="259" spans="4:4" x14ac:dyDescent="0.25">
      <c r="D259" s="142"/>
    </row>
    <row r="260" spans="4:4" x14ac:dyDescent="0.25">
      <c r="D260" s="142"/>
    </row>
    <row r="261" spans="4:4" x14ac:dyDescent="0.25">
      <c r="D261" s="142"/>
    </row>
    <row r="262" spans="4:4" x14ac:dyDescent="0.25">
      <c r="D262" s="142"/>
    </row>
    <row r="263" spans="4:4" x14ac:dyDescent="0.25">
      <c r="D263" s="142"/>
    </row>
    <row r="264" spans="4:4" x14ac:dyDescent="0.25">
      <c r="D264" s="142"/>
    </row>
    <row r="265" spans="4:4" x14ac:dyDescent="0.25">
      <c r="D265" s="142"/>
    </row>
    <row r="266" spans="4:4" x14ac:dyDescent="0.25">
      <c r="D266" s="142"/>
    </row>
    <row r="267" spans="4:4" x14ac:dyDescent="0.25">
      <c r="D267" s="142"/>
    </row>
    <row r="268" spans="4:4" x14ac:dyDescent="0.25">
      <c r="D268" s="142"/>
    </row>
    <row r="269" spans="4:4" x14ac:dyDescent="0.25">
      <c r="D269" s="142"/>
    </row>
    <row r="270" spans="4:4" x14ac:dyDescent="0.25">
      <c r="D270" s="142"/>
    </row>
    <row r="271" spans="4:4" x14ac:dyDescent="0.25">
      <c r="D271" s="142"/>
    </row>
    <row r="272" spans="4:4" x14ac:dyDescent="0.25">
      <c r="D272" s="142"/>
    </row>
    <row r="273" spans="4:4" x14ac:dyDescent="0.25">
      <c r="D273" s="142"/>
    </row>
    <row r="274" spans="4:4" x14ac:dyDescent="0.25">
      <c r="D274" s="142"/>
    </row>
    <row r="275" spans="4:4" x14ac:dyDescent="0.25">
      <c r="D275" s="142"/>
    </row>
    <row r="276" spans="4:4" x14ac:dyDescent="0.25">
      <c r="D276" s="142"/>
    </row>
    <row r="277" spans="4:4" x14ac:dyDescent="0.25">
      <c r="D277" s="142"/>
    </row>
    <row r="278" spans="4:4" x14ac:dyDescent="0.25">
      <c r="D278" s="142"/>
    </row>
    <row r="279" spans="4:4" x14ac:dyDescent="0.25">
      <c r="D279" s="142"/>
    </row>
    <row r="280" spans="4:4" x14ac:dyDescent="0.25">
      <c r="D280" s="142"/>
    </row>
    <row r="281" spans="4:4" x14ac:dyDescent="0.25">
      <c r="D281" s="142"/>
    </row>
    <row r="282" spans="4:4" x14ac:dyDescent="0.25">
      <c r="D282" s="142"/>
    </row>
    <row r="283" spans="4:4" x14ac:dyDescent="0.25">
      <c r="D283" s="142"/>
    </row>
    <row r="284" spans="4:4" x14ac:dyDescent="0.25">
      <c r="D284" s="142"/>
    </row>
    <row r="285" spans="4:4" x14ac:dyDescent="0.25">
      <c r="D285" s="142"/>
    </row>
    <row r="286" spans="4:4" x14ac:dyDescent="0.25">
      <c r="D286" s="142"/>
    </row>
    <row r="287" spans="4:4" x14ac:dyDescent="0.25">
      <c r="D287" s="142"/>
    </row>
    <row r="288" spans="4:4" x14ac:dyDescent="0.25">
      <c r="D288" s="142"/>
    </row>
    <row r="289" spans="4:4" x14ac:dyDescent="0.25">
      <c r="D289" s="142"/>
    </row>
    <row r="290" spans="4:4" x14ac:dyDescent="0.25">
      <c r="D290" s="142"/>
    </row>
    <row r="291" spans="4:4" x14ac:dyDescent="0.25">
      <c r="D291" s="142"/>
    </row>
    <row r="292" spans="4:4" x14ac:dyDescent="0.25">
      <c r="D292" s="142"/>
    </row>
    <row r="293" spans="4:4" x14ac:dyDescent="0.25">
      <c r="D293" s="142"/>
    </row>
    <row r="294" spans="4:4" x14ac:dyDescent="0.25">
      <c r="D294" s="142"/>
    </row>
    <row r="295" spans="4:4" x14ac:dyDescent="0.25">
      <c r="D295" s="142"/>
    </row>
    <row r="296" spans="4:4" x14ac:dyDescent="0.25">
      <c r="D296" s="142"/>
    </row>
    <row r="297" spans="4:4" x14ac:dyDescent="0.25">
      <c r="D297" s="142"/>
    </row>
    <row r="298" spans="4:4" x14ac:dyDescent="0.25">
      <c r="D298" s="142"/>
    </row>
    <row r="299" spans="4:4" x14ac:dyDescent="0.25">
      <c r="D299" s="142"/>
    </row>
    <row r="300" spans="4:4" x14ac:dyDescent="0.25">
      <c r="D300" s="142"/>
    </row>
    <row r="301" spans="4:4" x14ac:dyDescent="0.25">
      <c r="D301" s="142"/>
    </row>
    <row r="302" spans="4:4" x14ac:dyDescent="0.25">
      <c r="D302" s="142"/>
    </row>
    <row r="303" spans="4:4" x14ac:dyDescent="0.25">
      <c r="D303" s="142"/>
    </row>
    <row r="304" spans="4:4" x14ac:dyDescent="0.25">
      <c r="D304" s="142"/>
    </row>
    <row r="305" spans="4:4" x14ac:dyDescent="0.25">
      <c r="D305" s="142"/>
    </row>
    <row r="306" spans="4:4" x14ac:dyDescent="0.25">
      <c r="D306" s="142"/>
    </row>
    <row r="307" spans="4:4" x14ac:dyDescent="0.25">
      <c r="D307" s="142"/>
    </row>
    <row r="308" spans="4:4" x14ac:dyDescent="0.25">
      <c r="D308" s="142"/>
    </row>
    <row r="309" spans="4:4" x14ac:dyDescent="0.25">
      <c r="D309" s="142"/>
    </row>
    <row r="310" spans="4:4" x14ac:dyDescent="0.25">
      <c r="D310" s="142"/>
    </row>
    <row r="311" spans="4:4" x14ac:dyDescent="0.25">
      <c r="D311" s="142"/>
    </row>
    <row r="312" spans="4:4" x14ac:dyDescent="0.25">
      <c r="D312" s="142"/>
    </row>
    <row r="313" spans="4:4" x14ac:dyDescent="0.25">
      <c r="D313" s="142"/>
    </row>
    <row r="314" spans="4:4" x14ac:dyDescent="0.25">
      <c r="D314" s="142"/>
    </row>
    <row r="315" spans="4:4" x14ac:dyDescent="0.25">
      <c r="D315" s="142"/>
    </row>
    <row r="316" spans="4:4" x14ac:dyDescent="0.25">
      <c r="D316" s="142"/>
    </row>
    <row r="317" spans="4:4" x14ac:dyDescent="0.25">
      <c r="D317" s="142"/>
    </row>
    <row r="318" spans="4:4" x14ac:dyDescent="0.25">
      <c r="D318" s="142"/>
    </row>
    <row r="319" spans="4:4" x14ac:dyDescent="0.25">
      <c r="D319" s="142"/>
    </row>
    <row r="320" spans="4:4" x14ac:dyDescent="0.25">
      <c r="D320" s="142"/>
    </row>
    <row r="321" spans="4:4" x14ac:dyDescent="0.25">
      <c r="D321" s="142"/>
    </row>
    <row r="322" spans="4:4" x14ac:dyDescent="0.25">
      <c r="D322" s="142"/>
    </row>
    <row r="323" spans="4:4" x14ac:dyDescent="0.25">
      <c r="D323" s="142"/>
    </row>
    <row r="324" spans="4:4" x14ac:dyDescent="0.25">
      <c r="D324" s="142"/>
    </row>
    <row r="325" spans="4:4" x14ac:dyDescent="0.25">
      <c r="D325" s="142"/>
    </row>
    <row r="326" spans="4:4" x14ac:dyDescent="0.25">
      <c r="D326" s="142"/>
    </row>
    <row r="327" spans="4:4" x14ac:dyDescent="0.25">
      <c r="D327" s="142"/>
    </row>
    <row r="328" spans="4:4" x14ac:dyDescent="0.25">
      <c r="D328" s="142"/>
    </row>
    <row r="329" spans="4:4" x14ac:dyDescent="0.25">
      <c r="D329" s="142"/>
    </row>
    <row r="330" spans="4:4" x14ac:dyDescent="0.25">
      <c r="D330" s="142"/>
    </row>
    <row r="331" spans="4:4" x14ac:dyDescent="0.25">
      <c r="D331" s="142"/>
    </row>
    <row r="332" spans="4:4" x14ac:dyDescent="0.25">
      <c r="D332" s="142"/>
    </row>
    <row r="333" spans="4:4" x14ac:dyDescent="0.25">
      <c r="D333" s="142"/>
    </row>
    <row r="334" spans="4:4" x14ac:dyDescent="0.25">
      <c r="D334" s="142"/>
    </row>
    <row r="335" spans="4:4" x14ac:dyDescent="0.25">
      <c r="D335" s="142"/>
    </row>
    <row r="336" spans="4:4" x14ac:dyDescent="0.25">
      <c r="D336" s="142"/>
    </row>
    <row r="337" spans="4:4" x14ac:dyDescent="0.25">
      <c r="D337" s="142"/>
    </row>
    <row r="338" spans="4:4" x14ac:dyDescent="0.25">
      <c r="D338" s="142"/>
    </row>
    <row r="339" spans="4:4" x14ac:dyDescent="0.25">
      <c r="D339" s="142"/>
    </row>
    <row r="340" spans="4:4" x14ac:dyDescent="0.25">
      <c r="D340" s="142"/>
    </row>
    <row r="341" spans="4:4" x14ac:dyDescent="0.25">
      <c r="D341" s="142"/>
    </row>
    <row r="342" spans="4:4" x14ac:dyDescent="0.25">
      <c r="D342" s="142"/>
    </row>
    <row r="343" spans="4:4" x14ac:dyDescent="0.25">
      <c r="D343" s="142"/>
    </row>
    <row r="344" spans="4:4" x14ac:dyDescent="0.25">
      <c r="D344" s="142"/>
    </row>
    <row r="345" spans="4:4" x14ac:dyDescent="0.25">
      <c r="D345" s="142"/>
    </row>
    <row r="346" spans="4:4" x14ac:dyDescent="0.25">
      <c r="D346" s="142"/>
    </row>
    <row r="347" spans="4:4" x14ac:dyDescent="0.25">
      <c r="D347" s="142"/>
    </row>
    <row r="348" spans="4:4" x14ac:dyDescent="0.25">
      <c r="D348" s="142"/>
    </row>
    <row r="349" spans="4:4" x14ac:dyDescent="0.25">
      <c r="D349" s="142"/>
    </row>
    <row r="350" spans="4:4" x14ac:dyDescent="0.25">
      <c r="D350" s="142"/>
    </row>
    <row r="351" spans="4:4" x14ac:dyDescent="0.25">
      <c r="D351" s="142"/>
    </row>
    <row r="352" spans="4:4" x14ac:dyDescent="0.25">
      <c r="D352" s="142"/>
    </row>
    <row r="353" spans="4:4" x14ac:dyDescent="0.25">
      <c r="D353" s="142"/>
    </row>
    <row r="354" spans="4:4" x14ac:dyDescent="0.25">
      <c r="D354" s="142"/>
    </row>
    <row r="355" spans="4:4" x14ac:dyDescent="0.25">
      <c r="D355" s="142"/>
    </row>
    <row r="356" spans="4:4" x14ac:dyDescent="0.25">
      <c r="D356" s="142"/>
    </row>
    <row r="357" spans="4:4" x14ac:dyDescent="0.25">
      <c r="D357" s="142"/>
    </row>
    <row r="358" spans="4:4" x14ac:dyDescent="0.25">
      <c r="D358" s="142"/>
    </row>
    <row r="359" spans="4:4" x14ac:dyDescent="0.25">
      <c r="D359" s="142"/>
    </row>
    <row r="360" spans="4:4" x14ac:dyDescent="0.25">
      <c r="D360" s="142"/>
    </row>
    <row r="361" spans="4:4" x14ac:dyDescent="0.25">
      <c r="D361" s="142"/>
    </row>
    <row r="362" spans="4:4" x14ac:dyDescent="0.25">
      <c r="D362" s="142"/>
    </row>
    <row r="363" spans="4:4" x14ac:dyDescent="0.25">
      <c r="D363" s="142"/>
    </row>
    <row r="364" spans="4:4" x14ac:dyDescent="0.25">
      <c r="D364" s="142"/>
    </row>
    <row r="365" spans="4:4" x14ac:dyDescent="0.25">
      <c r="D365" s="142"/>
    </row>
    <row r="366" spans="4:4" x14ac:dyDescent="0.25">
      <c r="D366" s="142"/>
    </row>
    <row r="367" spans="4:4" x14ac:dyDescent="0.25">
      <c r="D367" s="142"/>
    </row>
    <row r="368" spans="4:4" x14ac:dyDescent="0.25">
      <c r="D368" s="142"/>
    </row>
    <row r="369" spans="4:4" x14ac:dyDescent="0.25">
      <c r="D369" s="142"/>
    </row>
    <row r="370" spans="4:4" x14ac:dyDescent="0.25">
      <c r="D370" s="142"/>
    </row>
    <row r="371" spans="4:4" x14ac:dyDescent="0.25">
      <c r="D371" s="142"/>
    </row>
    <row r="372" spans="4:4" x14ac:dyDescent="0.25">
      <c r="D372" s="142"/>
    </row>
    <row r="373" spans="4:4" x14ac:dyDescent="0.25">
      <c r="D373" s="142"/>
    </row>
    <row r="374" spans="4:4" x14ac:dyDescent="0.25">
      <c r="D374" s="142"/>
    </row>
    <row r="375" spans="4:4" x14ac:dyDescent="0.25">
      <c r="D375" s="142"/>
    </row>
    <row r="376" spans="4:4" x14ac:dyDescent="0.25">
      <c r="D376" s="142"/>
    </row>
    <row r="377" spans="4:4" x14ac:dyDescent="0.25">
      <c r="D377" s="142"/>
    </row>
    <row r="378" spans="4:4" x14ac:dyDescent="0.25">
      <c r="D378" s="142"/>
    </row>
    <row r="379" spans="4:4" x14ac:dyDescent="0.25">
      <c r="D379" s="142"/>
    </row>
    <row r="380" spans="4:4" x14ac:dyDescent="0.25">
      <c r="D380" s="142"/>
    </row>
    <row r="381" spans="4:4" x14ac:dyDescent="0.25">
      <c r="D381" s="142"/>
    </row>
    <row r="382" spans="4:4" x14ac:dyDescent="0.25">
      <c r="D382" s="142"/>
    </row>
    <row r="383" spans="4:4" x14ac:dyDescent="0.25">
      <c r="D383" s="142"/>
    </row>
    <row r="384" spans="4:4" x14ac:dyDescent="0.25">
      <c r="D384" s="142"/>
    </row>
    <row r="385" spans="4:4" x14ac:dyDescent="0.25">
      <c r="D385" s="142"/>
    </row>
    <row r="386" spans="4:4" x14ac:dyDescent="0.25">
      <c r="D386" s="142"/>
    </row>
    <row r="387" spans="4:4" x14ac:dyDescent="0.25">
      <c r="D387" s="142"/>
    </row>
    <row r="388" spans="4:4" x14ac:dyDescent="0.25">
      <c r="D388" s="142"/>
    </row>
    <row r="389" spans="4:4" x14ac:dyDescent="0.25">
      <c r="D389" s="142"/>
    </row>
    <row r="390" spans="4:4" x14ac:dyDescent="0.25">
      <c r="D390" s="142"/>
    </row>
    <row r="391" spans="4:4" x14ac:dyDescent="0.25">
      <c r="D391" s="142"/>
    </row>
    <row r="392" spans="4:4" x14ac:dyDescent="0.25">
      <c r="D392" s="142"/>
    </row>
    <row r="393" spans="4:4" x14ac:dyDescent="0.25">
      <c r="D393" s="142"/>
    </row>
    <row r="394" spans="4:4" x14ac:dyDescent="0.25">
      <c r="D394" s="142"/>
    </row>
    <row r="395" spans="4:4" x14ac:dyDescent="0.25">
      <c r="D395" s="142"/>
    </row>
    <row r="396" spans="4:4" x14ac:dyDescent="0.25">
      <c r="D396" s="142"/>
    </row>
    <row r="397" spans="4:4" x14ac:dyDescent="0.25">
      <c r="D397" s="142"/>
    </row>
    <row r="398" spans="4:4" x14ac:dyDescent="0.25">
      <c r="D398" s="142"/>
    </row>
    <row r="399" spans="4:4" x14ac:dyDescent="0.25">
      <c r="D399" s="142"/>
    </row>
    <row r="400" spans="4:4" x14ac:dyDescent="0.25">
      <c r="D400" s="142"/>
    </row>
    <row r="401" spans="4:4" x14ac:dyDescent="0.25">
      <c r="D401" s="142"/>
    </row>
    <row r="402" spans="4:4" x14ac:dyDescent="0.25">
      <c r="D402" s="142"/>
    </row>
    <row r="403" spans="4:4" x14ac:dyDescent="0.25">
      <c r="D403" s="142"/>
    </row>
    <row r="404" spans="4:4" x14ac:dyDescent="0.25">
      <c r="D404" s="142"/>
    </row>
    <row r="405" spans="4:4" x14ac:dyDescent="0.25">
      <c r="D405" s="142"/>
    </row>
    <row r="406" spans="4:4" x14ac:dyDescent="0.25">
      <c r="D406" s="142"/>
    </row>
    <row r="407" spans="4:4" x14ac:dyDescent="0.25">
      <c r="D407" s="142"/>
    </row>
    <row r="408" spans="4:4" x14ac:dyDescent="0.25">
      <c r="D408" s="142"/>
    </row>
    <row r="409" spans="4:4" x14ac:dyDescent="0.25">
      <c r="D409" s="142"/>
    </row>
    <row r="410" spans="4:4" x14ac:dyDescent="0.25">
      <c r="D410" s="142"/>
    </row>
    <row r="411" spans="4:4" x14ac:dyDescent="0.25">
      <c r="D411" s="142"/>
    </row>
    <row r="412" spans="4:4" x14ac:dyDescent="0.25">
      <c r="D412" s="142"/>
    </row>
    <row r="413" spans="4:4" x14ac:dyDescent="0.25">
      <c r="D413" s="142"/>
    </row>
    <row r="414" spans="4:4" x14ac:dyDescent="0.25">
      <c r="D414" s="142"/>
    </row>
    <row r="415" spans="4:4" x14ac:dyDescent="0.25">
      <c r="D415" s="142"/>
    </row>
    <row r="416" spans="4:4" x14ac:dyDescent="0.25">
      <c r="D416" s="142"/>
    </row>
    <row r="417" spans="4:4" x14ac:dyDescent="0.25">
      <c r="D417" s="142"/>
    </row>
    <row r="418" spans="4:4" x14ac:dyDescent="0.25">
      <c r="D418" s="142"/>
    </row>
    <row r="419" spans="4:4" x14ac:dyDescent="0.25">
      <c r="D419" s="142"/>
    </row>
    <row r="420" spans="4:4" x14ac:dyDescent="0.25">
      <c r="D420" s="142"/>
    </row>
    <row r="421" spans="4:4" x14ac:dyDescent="0.25">
      <c r="D421" s="142"/>
    </row>
    <row r="422" spans="4:4" x14ac:dyDescent="0.25">
      <c r="D422" s="142"/>
    </row>
    <row r="423" spans="4:4" x14ac:dyDescent="0.25">
      <c r="D423" s="142"/>
    </row>
    <row r="424" spans="4:4" x14ac:dyDescent="0.25">
      <c r="D424" s="142"/>
    </row>
    <row r="425" spans="4:4" x14ac:dyDescent="0.25">
      <c r="D425" s="142"/>
    </row>
    <row r="426" spans="4:4" x14ac:dyDescent="0.25">
      <c r="D426" s="142"/>
    </row>
    <row r="427" spans="4:4" x14ac:dyDescent="0.25">
      <c r="D427" s="142"/>
    </row>
    <row r="428" spans="4:4" x14ac:dyDescent="0.25">
      <c r="D428" s="142"/>
    </row>
    <row r="429" spans="4:4" x14ac:dyDescent="0.25">
      <c r="D429" s="142"/>
    </row>
    <row r="430" spans="4:4" x14ac:dyDescent="0.25">
      <c r="D430" s="142"/>
    </row>
    <row r="431" spans="4:4" x14ac:dyDescent="0.25">
      <c r="D431" s="142"/>
    </row>
    <row r="432" spans="4:4" x14ac:dyDescent="0.25">
      <c r="D432" s="142"/>
    </row>
    <row r="433" spans="4:4" x14ac:dyDescent="0.25">
      <c r="D433" s="142"/>
    </row>
    <row r="434" spans="4:4" x14ac:dyDescent="0.25">
      <c r="D434" s="142"/>
    </row>
    <row r="435" spans="4:4" x14ac:dyDescent="0.25">
      <c r="D435" s="142"/>
    </row>
    <row r="436" spans="4:4" x14ac:dyDescent="0.25">
      <c r="D436" s="142"/>
    </row>
    <row r="437" spans="4:4" x14ac:dyDescent="0.25">
      <c r="D437" s="142"/>
    </row>
    <row r="438" spans="4:4" x14ac:dyDescent="0.25">
      <c r="D438" s="142"/>
    </row>
    <row r="439" spans="4:4" x14ac:dyDescent="0.25">
      <c r="D439" s="142"/>
    </row>
    <row r="440" spans="4:4" x14ac:dyDescent="0.25">
      <c r="D440" s="142"/>
    </row>
    <row r="441" spans="4:4" x14ac:dyDescent="0.25">
      <c r="D441" s="142"/>
    </row>
    <row r="442" spans="4:4" x14ac:dyDescent="0.25">
      <c r="D442" s="142"/>
    </row>
    <row r="443" spans="4:4" x14ac:dyDescent="0.25">
      <c r="D443" s="142"/>
    </row>
    <row r="444" spans="4:4" x14ac:dyDescent="0.25">
      <c r="D444" s="142"/>
    </row>
    <row r="445" spans="4:4" x14ac:dyDescent="0.25">
      <c r="D445" s="142"/>
    </row>
    <row r="446" spans="4:4" x14ac:dyDescent="0.25">
      <c r="D446" s="142"/>
    </row>
    <row r="447" spans="4:4" x14ac:dyDescent="0.25">
      <c r="D447" s="142"/>
    </row>
    <row r="448" spans="4:4" x14ac:dyDescent="0.25">
      <c r="D448" s="142"/>
    </row>
    <row r="449" spans="4:4" x14ac:dyDescent="0.25">
      <c r="D449" s="142"/>
    </row>
    <row r="450" spans="4:4" x14ac:dyDescent="0.25">
      <c r="D450" s="142"/>
    </row>
    <row r="451" spans="4:4" x14ac:dyDescent="0.25">
      <c r="D451" s="142"/>
    </row>
    <row r="452" spans="4:4" x14ac:dyDescent="0.25">
      <c r="D452" s="142"/>
    </row>
    <row r="453" spans="4:4" x14ac:dyDescent="0.25">
      <c r="D453" s="142"/>
    </row>
    <row r="454" spans="4:4" x14ac:dyDescent="0.25">
      <c r="D454" s="142"/>
    </row>
    <row r="455" spans="4:4" x14ac:dyDescent="0.25">
      <c r="D455" s="142"/>
    </row>
    <row r="456" spans="4:4" x14ac:dyDescent="0.25">
      <c r="D456" s="142"/>
    </row>
    <row r="457" spans="4:4" x14ac:dyDescent="0.25">
      <c r="D457" s="142"/>
    </row>
    <row r="458" spans="4:4" x14ac:dyDescent="0.25">
      <c r="D458" s="142"/>
    </row>
    <row r="459" spans="4:4" x14ac:dyDescent="0.25">
      <c r="D459" s="142"/>
    </row>
    <row r="460" spans="4:4" x14ac:dyDescent="0.25">
      <c r="D460" s="142"/>
    </row>
    <row r="461" spans="4:4" x14ac:dyDescent="0.25">
      <c r="D461" s="142"/>
    </row>
    <row r="462" spans="4:4" x14ac:dyDescent="0.25">
      <c r="D462" s="142"/>
    </row>
    <row r="463" spans="4:4" x14ac:dyDescent="0.25">
      <c r="D463" s="142"/>
    </row>
    <row r="464" spans="4:4" x14ac:dyDescent="0.25">
      <c r="D464" s="142"/>
    </row>
    <row r="465" spans="4:4" x14ac:dyDescent="0.25">
      <c r="D465" s="142"/>
    </row>
    <row r="466" spans="4:4" x14ac:dyDescent="0.25">
      <c r="D466" s="142"/>
    </row>
    <row r="467" spans="4:4" x14ac:dyDescent="0.25">
      <c r="D467" s="142"/>
    </row>
    <row r="468" spans="4:4" x14ac:dyDescent="0.25">
      <c r="D468" s="142"/>
    </row>
    <row r="469" spans="4:4" x14ac:dyDescent="0.25">
      <c r="D469" s="142"/>
    </row>
    <row r="470" spans="4:4" x14ac:dyDescent="0.25">
      <c r="D470" s="142"/>
    </row>
    <row r="471" spans="4:4" x14ac:dyDescent="0.25">
      <c r="D471" s="142"/>
    </row>
    <row r="472" spans="4:4" x14ac:dyDescent="0.25">
      <c r="D472" s="142"/>
    </row>
    <row r="473" spans="4:4" x14ac:dyDescent="0.25">
      <c r="D473" s="142"/>
    </row>
    <row r="474" spans="4:4" x14ac:dyDescent="0.25">
      <c r="D474" s="142"/>
    </row>
    <row r="475" spans="4:4" x14ac:dyDescent="0.25">
      <c r="D475" s="142"/>
    </row>
    <row r="476" spans="4:4" x14ac:dyDescent="0.25">
      <c r="D476" s="142"/>
    </row>
    <row r="477" spans="4:4" x14ac:dyDescent="0.25">
      <c r="D477" s="142"/>
    </row>
    <row r="478" spans="4:4" x14ac:dyDescent="0.25">
      <c r="D478" s="142"/>
    </row>
    <row r="479" spans="4:4" x14ac:dyDescent="0.25">
      <c r="D479" s="142"/>
    </row>
    <row r="480" spans="4:4" x14ac:dyDescent="0.25">
      <c r="D480" s="142"/>
    </row>
    <row r="481" spans="4:4" x14ac:dyDescent="0.25">
      <c r="D481" s="142"/>
    </row>
    <row r="482" spans="4:4" x14ac:dyDescent="0.25">
      <c r="D482" s="142"/>
    </row>
    <row r="483" spans="4:4" x14ac:dyDescent="0.25">
      <c r="D483" s="142"/>
    </row>
    <row r="484" spans="4:4" x14ac:dyDescent="0.25">
      <c r="D484" s="142"/>
    </row>
    <row r="485" spans="4:4" x14ac:dyDescent="0.25">
      <c r="D485" s="142"/>
    </row>
    <row r="486" spans="4:4" x14ac:dyDescent="0.25">
      <c r="D486" s="142"/>
    </row>
    <row r="487" spans="4:4" x14ac:dyDescent="0.25">
      <c r="D487" s="142"/>
    </row>
    <row r="488" spans="4:4" x14ac:dyDescent="0.25">
      <c r="D488" s="142"/>
    </row>
    <row r="489" spans="4:4" x14ac:dyDescent="0.25">
      <c r="D489" s="142"/>
    </row>
    <row r="490" spans="4:4" x14ac:dyDescent="0.25">
      <c r="D490" s="142"/>
    </row>
    <row r="491" spans="4:4" x14ac:dyDescent="0.25">
      <c r="D491" s="142"/>
    </row>
    <row r="492" spans="4:4" x14ac:dyDescent="0.25">
      <c r="D492" s="142"/>
    </row>
    <row r="493" spans="4:4" x14ac:dyDescent="0.25">
      <c r="D493" s="142"/>
    </row>
    <row r="494" spans="4:4" x14ac:dyDescent="0.25">
      <c r="D494" s="142"/>
    </row>
    <row r="495" spans="4:4" x14ac:dyDescent="0.25">
      <c r="D495" s="142"/>
    </row>
    <row r="496" spans="4:4" x14ac:dyDescent="0.25">
      <c r="D496" s="142"/>
    </row>
    <row r="497" spans="4:4" x14ac:dyDescent="0.25">
      <c r="D497" s="142"/>
    </row>
    <row r="498" spans="4:4" x14ac:dyDescent="0.25">
      <c r="D498" s="142"/>
    </row>
    <row r="499" spans="4:4" x14ac:dyDescent="0.25">
      <c r="D499" s="142"/>
    </row>
    <row r="500" spans="4:4" x14ac:dyDescent="0.25">
      <c r="D500" s="142"/>
    </row>
    <row r="501" spans="4:4" x14ac:dyDescent="0.25">
      <c r="D501" s="142"/>
    </row>
    <row r="502" spans="4:4" x14ac:dyDescent="0.25">
      <c r="D502" s="142"/>
    </row>
    <row r="503" spans="4:4" x14ac:dyDescent="0.25">
      <c r="D503" s="142"/>
    </row>
    <row r="504" spans="4:4" x14ac:dyDescent="0.25">
      <c r="D504" s="142"/>
    </row>
    <row r="505" spans="4:4" x14ac:dyDescent="0.25">
      <c r="D505" s="142"/>
    </row>
    <row r="506" spans="4:4" x14ac:dyDescent="0.25">
      <c r="D506" s="142"/>
    </row>
    <row r="507" spans="4:4" x14ac:dyDescent="0.25">
      <c r="D507" s="142"/>
    </row>
    <row r="508" spans="4:4" x14ac:dyDescent="0.25">
      <c r="D508" s="142"/>
    </row>
    <row r="509" spans="4:4" x14ac:dyDescent="0.25">
      <c r="D509" s="142"/>
    </row>
    <row r="510" spans="4:4" x14ac:dyDescent="0.25">
      <c r="D510" s="142"/>
    </row>
    <row r="511" spans="4:4" x14ac:dyDescent="0.25">
      <c r="D511" s="142"/>
    </row>
    <row r="512" spans="4:4" x14ac:dyDescent="0.25">
      <c r="D512" s="142"/>
    </row>
    <row r="513" spans="4:4" x14ac:dyDescent="0.25">
      <c r="D513" s="142"/>
    </row>
    <row r="514" spans="4:4" x14ac:dyDescent="0.25">
      <c r="D514" s="142"/>
    </row>
    <row r="515" spans="4:4" x14ac:dyDescent="0.25">
      <c r="D515" s="142"/>
    </row>
    <row r="516" spans="4:4" x14ac:dyDescent="0.25">
      <c r="D516" s="142"/>
    </row>
    <row r="517" spans="4:4" x14ac:dyDescent="0.25">
      <c r="D517" s="142"/>
    </row>
    <row r="518" spans="4:4" x14ac:dyDescent="0.25">
      <c r="D518" s="142"/>
    </row>
    <row r="519" spans="4:4" x14ac:dyDescent="0.25">
      <c r="D519" s="142"/>
    </row>
    <row r="520" spans="4:4" x14ac:dyDescent="0.25">
      <c r="D520" s="142"/>
    </row>
    <row r="521" spans="4:4" x14ac:dyDescent="0.25">
      <c r="D521" s="142"/>
    </row>
    <row r="522" spans="4:4" x14ac:dyDescent="0.25">
      <c r="D522" s="142"/>
    </row>
    <row r="523" spans="4:4" x14ac:dyDescent="0.25">
      <c r="D523" s="142"/>
    </row>
    <row r="524" spans="4:4" x14ac:dyDescent="0.25">
      <c r="D524" s="142"/>
    </row>
    <row r="525" spans="4:4" x14ac:dyDescent="0.25">
      <c r="D525" s="142"/>
    </row>
    <row r="526" spans="4:4" x14ac:dyDescent="0.25">
      <c r="D526" s="142"/>
    </row>
    <row r="527" spans="4:4" x14ac:dyDescent="0.25">
      <c r="D527" s="142"/>
    </row>
    <row r="528" spans="4:4" x14ac:dyDescent="0.25">
      <c r="D528" s="142"/>
    </row>
    <row r="529" spans="4:4" x14ac:dyDescent="0.25">
      <c r="D529" s="142"/>
    </row>
    <row r="530" spans="4:4" x14ac:dyDescent="0.25">
      <c r="D530" s="142"/>
    </row>
    <row r="531" spans="4:4" x14ac:dyDescent="0.25">
      <c r="D531" s="142"/>
    </row>
    <row r="532" spans="4:4" x14ac:dyDescent="0.25">
      <c r="D532" s="142"/>
    </row>
    <row r="533" spans="4:4" x14ac:dyDescent="0.25">
      <c r="D533" s="142"/>
    </row>
    <row r="534" spans="4:4" x14ac:dyDescent="0.25">
      <c r="D534" s="142"/>
    </row>
    <row r="535" spans="4:4" x14ac:dyDescent="0.25">
      <c r="D535" s="142"/>
    </row>
    <row r="536" spans="4:4" x14ac:dyDescent="0.25">
      <c r="D536" s="142"/>
    </row>
    <row r="537" spans="4:4" x14ac:dyDescent="0.25">
      <c r="D537" s="142"/>
    </row>
    <row r="538" spans="4:4" x14ac:dyDescent="0.25">
      <c r="D538" s="142"/>
    </row>
    <row r="539" spans="4:4" x14ac:dyDescent="0.25">
      <c r="D539" s="142"/>
    </row>
    <row r="540" spans="4:4" x14ac:dyDescent="0.25">
      <c r="D540" s="142"/>
    </row>
    <row r="541" spans="4:4" x14ac:dyDescent="0.25">
      <c r="D541" s="142"/>
    </row>
    <row r="542" spans="4:4" x14ac:dyDescent="0.25">
      <c r="D542" s="142"/>
    </row>
    <row r="543" spans="4:4" x14ac:dyDescent="0.25">
      <c r="D543" s="142"/>
    </row>
    <row r="544" spans="4:4" x14ac:dyDescent="0.25">
      <c r="D544" s="142"/>
    </row>
    <row r="545" spans="4:4" x14ac:dyDescent="0.25">
      <c r="D545" s="142"/>
    </row>
    <row r="546" spans="4:4" x14ac:dyDescent="0.25">
      <c r="D546" s="142"/>
    </row>
    <row r="547" spans="4:4" x14ac:dyDescent="0.25">
      <c r="D547" s="142"/>
    </row>
    <row r="548" spans="4:4" x14ac:dyDescent="0.25">
      <c r="D548" s="142"/>
    </row>
    <row r="549" spans="4:4" x14ac:dyDescent="0.25">
      <c r="D549" s="142"/>
    </row>
    <row r="550" spans="4:4" x14ac:dyDescent="0.25">
      <c r="D550" s="142"/>
    </row>
    <row r="551" spans="4:4" x14ac:dyDescent="0.25">
      <c r="D551" s="142"/>
    </row>
    <row r="552" spans="4:4" x14ac:dyDescent="0.25">
      <c r="D552" s="142"/>
    </row>
    <row r="553" spans="4:4" x14ac:dyDescent="0.25">
      <c r="D553" s="142"/>
    </row>
    <row r="554" spans="4:4" x14ac:dyDescent="0.25">
      <c r="D554" s="142"/>
    </row>
    <row r="555" spans="4:4" x14ac:dyDescent="0.25">
      <c r="D555" s="142"/>
    </row>
    <row r="556" spans="4:4" x14ac:dyDescent="0.25">
      <c r="D556" s="142"/>
    </row>
    <row r="557" spans="4:4" x14ac:dyDescent="0.25">
      <c r="D557" s="142"/>
    </row>
    <row r="558" spans="4:4" x14ac:dyDescent="0.25">
      <c r="D558" s="142"/>
    </row>
    <row r="559" spans="4:4" x14ac:dyDescent="0.25">
      <c r="D559" s="142"/>
    </row>
    <row r="560" spans="4:4" x14ac:dyDescent="0.25">
      <c r="D560" s="142"/>
    </row>
    <row r="561" spans="4:4" x14ac:dyDescent="0.25">
      <c r="D561" s="142"/>
    </row>
    <row r="562" spans="4:4" x14ac:dyDescent="0.25">
      <c r="D562" s="142"/>
    </row>
    <row r="563" spans="4:4" x14ac:dyDescent="0.25">
      <c r="D563" s="142"/>
    </row>
    <row r="564" spans="4:4" x14ac:dyDescent="0.25">
      <c r="D564" s="142"/>
    </row>
    <row r="565" spans="4:4" x14ac:dyDescent="0.25">
      <c r="D565" s="142"/>
    </row>
    <row r="566" spans="4:4" x14ac:dyDescent="0.25">
      <c r="D566" s="142"/>
    </row>
    <row r="567" spans="4:4" x14ac:dyDescent="0.25">
      <c r="D567" s="142"/>
    </row>
    <row r="568" spans="4:4" x14ac:dyDescent="0.25">
      <c r="D568" s="142"/>
    </row>
    <row r="569" spans="4:4" x14ac:dyDescent="0.25">
      <c r="D569" s="142"/>
    </row>
    <row r="570" spans="4:4" x14ac:dyDescent="0.25">
      <c r="D570" s="142"/>
    </row>
    <row r="571" spans="4:4" x14ac:dyDescent="0.25">
      <c r="D571" s="142"/>
    </row>
    <row r="572" spans="4:4" x14ac:dyDescent="0.25">
      <c r="D572" s="142"/>
    </row>
    <row r="573" spans="4:4" x14ac:dyDescent="0.25">
      <c r="D573" s="142"/>
    </row>
    <row r="574" spans="4:4" x14ac:dyDescent="0.25">
      <c r="D574" s="142"/>
    </row>
    <row r="575" spans="4:4" x14ac:dyDescent="0.25">
      <c r="D575" s="142"/>
    </row>
    <row r="576" spans="4:4" x14ac:dyDescent="0.25">
      <c r="D576" s="142"/>
    </row>
    <row r="577" spans="4:4" x14ac:dyDescent="0.25">
      <c r="D577" s="142"/>
    </row>
    <row r="578" spans="4:4" x14ac:dyDescent="0.25">
      <c r="D578" s="142"/>
    </row>
    <row r="579" spans="4:4" x14ac:dyDescent="0.25">
      <c r="D579" s="142"/>
    </row>
    <row r="580" spans="4:4" x14ac:dyDescent="0.25">
      <c r="D580" s="142"/>
    </row>
    <row r="581" spans="4:4" x14ac:dyDescent="0.25">
      <c r="D581" s="142"/>
    </row>
    <row r="582" spans="4:4" x14ac:dyDescent="0.25">
      <c r="D582" s="142"/>
    </row>
    <row r="583" spans="4:4" x14ac:dyDescent="0.25">
      <c r="D583" s="142"/>
    </row>
    <row r="584" spans="4:4" x14ac:dyDescent="0.25">
      <c r="D584" s="142"/>
    </row>
    <row r="585" spans="4:4" x14ac:dyDescent="0.25">
      <c r="D585" s="142"/>
    </row>
    <row r="586" spans="4:4" x14ac:dyDescent="0.25">
      <c r="D586" s="142"/>
    </row>
    <row r="587" spans="4:4" x14ac:dyDescent="0.25">
      <c r="D587" s="142"/>
    </row>
    <row r="588" spans="4:4" x14ac:dyDescent="0.25">
      <c r="D588" s="142"/>
    </row>
    <row r="589" spans="4:4" x14ac:dyDescent="0.25">
      <c r="D589" s="142"/>
    </row>
    <row r="590" spans="4:4" x14ac:dyDescent="0.25">
      <c r="D590" s="142"/>
    </row>
    <row r="591" spans="4:4" x14ac:dyDescent="0.25">
      <c r="D591" s="142"/>
    </row>
    <row r="592" spans="4:4" x14ac:dyDescent="0.25">
      <c r="D592" s="142"/>
    </row>
    <row r="593" spans="4:4" x14ac:dyDescent="0.25">
      <c r="D593" s="142"/>
    </row>
    <row r="594" spans="4:4" x14ac:dyDescent="0.25">
      <c r="D594" s="142"/>
    </row>
    <row r="595" spans="4:4" x14ac:dyDescent="0.25">
      <c r="D595" s="142"/>
    </row>
    <row r="596" spans="4:4" x14ac:dyDescent="0.25">
      <c r="D596" s="142"/>
    </row>
    <row r="597" spans="4:4" x14ac:dyDescent="0.25">
      <c r="D597" s="142"/>
    </row>
    <row r="598" spans="4:4" x14ac:dyDescent="0.25">
      <c r="D598" s="142"/>
    </row>
    <row r="599" spans="4:4" x14ac:dyDescent="0.25">
      <c r="D599" s="142"/>
    </row>
    <row r="600" spans="4:4" x14ac:dyDescent="0.25">
      <c r="D600" s="142"/>
    </row>
    <row r="601" spans="4:4" x14ac:dyDescent="0.25">
      <c r="D601" s="142"/>
    </row>
    <row r="602" spans="4:4" x14ac:dyDescent="0.25">
      <c r="D602" s="142"/>
    </row>
    <row r="603" spans="4:4" x14ac:dyDescent="0.25">
      <c r="D603" s="142"/>
    </row>
    <row r="604" spans="4:4" x14ac:dyDescent="0.25">
      <c r="D604" s="142"/>
    </row>
    <row r="605" spans="4:4" x14ac:dyDescent="0.25">
      <c r="D605" s="142"/>
    </row>
    <row r="606" spans="4:4" x14ac:dyDescent="0.25">
      <c r="D606" s="142"/>
    </row>
    <row r="607" spans="4:4" x14ac:dyDescent="0.25">
      <c r="D607" s="142"/>
    </row>
    <row r="608" spans="4:4" x14ac:dyDescent="0.25">
      <c r="D608" s="142"/>
    </row>
    <row r="609" spans="4:4" x14ac:dyDescent="0.25">
      <c r="D609" s="142"/>
    </row>
    <row r="610" spans="4:4" x14ac:dyDescent="0.25">
      <c r="D610" s="142"/>
    </row>
    <row r="611" spans="4:4" x14ac:dyDescent="0.25">
      <c r="D611" s="142"/>
    </row>
    <row r="612" spans="4:4" x14ac:dyDescent="0.25">
      <c r="D612" s="142"/>
    </row>
    <row r="613" spans="4:4" x14ac:dyDescent="0.25">
      <c r="D613" s="142"/>
    </row>
    <row r="614" spans="4:4" x14ac:dyDescent="0.25">
      <c r="D614" s="142"/>
    </row>
    <row r="615" spans="4:4" x14ac:dyDescent="0.25">
      <c r="D615" s="142"/>
    </row>
    <row r="616" spans="4:4" x14ac:dyDescent="0.25">
      <c r="D616" s="142"/>
    </row>
    <row r="617" spans="4:4" x14ac:dyDescent="0.25">
      <c r="D617" s="142"/>
    </row>
    <row r="618" spans="4:4" x14ac:dyDescent="0.25">
      <c r="D618" s="142"/>
    </row>
    <row r="619" spans="4:4" x14ac:dyDescent="0.25">
      <c r="D619" s="142"/>
    </row>
    <row r="620" spans="4:4" x14ac:dyDescent="0.25">
      <c r="D620" s="142"/>
    </row>
    <row r="621" spans="4:4" x14ac:dyDescent="0.25">
      <c r="D621" s="142"/>
    </row>
    <row r="622" spans="4:4" x14ac:dyDescent="0.25">
      <c r="D622" s="142"/>
    </row>
    <row r="623" spans="4:4" x14ac:dyDescent="0.25">
      <c r="D623" s="142"/>
    </row>
    <row r="624" spans="4:4" x14ac:dyDescent="0.25">
      <c r="D624" s="142"/>
    </row>
    <row r="625" spans="4:4" x14ac:dyDescent="0.25">
      <c r="D625" s="142"/>
    </row>
    <row r="626" spans="4:4" x14ac:dyDescent="0.25">
      <c r="D626" s="142"/>
    </row>
    <row r="627" spans="4:4" x14ac:dyDescent="0.25">
      <c r="D627" s="142"/>
    </row>
    <row r="628" spans="4:4" x14ac:dyDescent="0.25">
      <c r="D628" s="142"/>
    </row>
    <row r="629" spans="4:4" x14ac:dyDescent="0.25">
      <c r="D629" s="142"/>
    </row>
    <row r="630" spans="4:4" x14ac:dyDescent="0.25">
      <c r="D630" s="142"/>
    </row>
    <row r="631" spans="4:4" x14ac:dyDescent="0.25">
      <c r="D631" s="142"/>
    </row>
    <row r="632" spans="4:4" x14ac:dyDescent="0.25">
      <c r="D632" s="142"/>
    </row>
    <row r="633" spans="4:4" x14ac:dyDescent="0.25">
      <c r="D633" s="142"/>
    </row>
    <row r="634" spans="4:4" x14ac:dyDescent="0.25">
      <c r="D634" s="142"/>
    </row>
    <row r="635" spans="4:4" x14ac:dyDescent="0.25">
      <c r="D635" s="142"/>
    </row>
    <row r="636" spans="4:4" x14ac:dyDescent="0.25">
      <c r="D636" s="142"/>
    </row>
    <row r="637" spans="4:4" x14ac:dyDescent="0.25">
      <c r="D637" s="142"/>
    </row>
    <row r="638" spans="4:4" x14ac:dyDescent="0.25">
      <c r="D638" s="142"/>
    </row>
    <row r="639" spans="4:4" x14ac:dyDescent="0.25">
      <c r="D639" s="142"/>
    </row>
    <row r="640" spans="4:4" x14ac:dyDescent="0.25">
      <c r="D640" s="142"/>
    </row>
    <row r="641" spans="4:4" x14ac:dyDescent="0.25">
      <c r="D641" s="142"/>
    </row>
    <row r="642" spans="4:4" x14ac:dyDescent="0.25">
      <c r="D642" s="142"/>
    </row>
    <row r="643" spans="4:4" x14ac:dyDescent="0.25">
      <c r="D643" s="142"/>
    </row>
    <row r="644" spans="4:4" x14ac:dyDescent="0.25">
      <c r="D644" s="142"/>
    </row>
    <row r="645" spans="4:4" x14ac:dyDescent="0.25">
      <c r="D645" s="142"/>
    </row>
    <row r="646" spans="4:4" x14ac:dyDescent="0.25">
      <c r="D646" s="142"/>
    </row>
    <row r="647" spans="4:4" x14ac:dyDescent="0.25">
      <c r="D647" s="142"/>
    </row>
    <row r="648" spans="4:4" x14ac:dyDescent="0.25">
      <c r="D648" s="142"/>
    </row>
    <row r="649" spans="4:4" x14ac:dyDescent="0.25">
      <c r="D649" s="142"/>
    </row>
    <row r="650" spans="4:4" x14ac:dyDescent="0.25">
      <c r="D650" s="142"/>
    </row>
    <row r="651" spans="4:4" x14ac:dyDescent="0.25">
      <c r="D651" s="142"/>
    </row>
    <row r="652" spans="4:4" x14ac:dyDescent="0.25">
      <c r="D652" s="142"/>
    </row>
    <row r="653" spans="4:4" x14ac:dyDescent="0.25">
      <c r="D653" s="142"/>
    </row>
    <row r="654" spans="4:4" x14ac:dyDescent="0.25">
      <c r="D654" s="142"/>
    </row>
    <row r="655" spans="4:4" x14ac:dyDescent="0.25">
      <c r="D655" s="142"/>
    </row>
    <row r="656" spans="4:4" x14ac:dyDescent="0.25">
      <c r="D656" s="142"/>
    </row>
    <row r="657" spans="4:4" x14ac:dyDescent="0.25">
      <c r="D657" s="142"/>
    </row>
    <row r="658" spans="4:4" x14ac:dyDescent="0.25">
      <c r="D658" s="142"/>
    </row>
    <row r="659" spans="4:4" x14ac:dyDescent="0.25">
      <c r="D659" s="142"/>
    </row>
    <row r="660" spans="4:4" x14ac:dyDescent="0.25">
      <c r="D660" s="142"/>
    </row>
    <row r="661" spans="4:4" x14ac:dyDescent="0.25">
      <c r="D661" s="142"/>
    </row>
    <row r="662" spans="4:4" x14ac:dyDescent="0.25">
      <c r="D662" s="142"/>
    </row>
    <row r="663" spans="4:4" x14ac:dyDescent="0.25">
      <c r="D663" s="142"/>
    </row>
    <row r="664" spans="4:4" x14ac:dyDescent="0.25">
      <c r="D664" s="142"/>
    </row>
    <row r="665" spans="4:4" x14ac:dyDescent="0.25">
      <c r="D665" s="142"/>
    </row>
    <row r="666" spans="4:4" x14ac:dyDescent="0.25">
      <c r="D666" s="142"/>
    </row>
    <row r="667" spans="4:4" x14ac:dyDescent="0.25">
      <c r="D667" s="142"/>
    </row>
    <row r="668" spans="4:4" x14ac:dyDescent="0.25">
      <c r="D668" s="142"/>
    </row>
    <row r="669" spans="4:4" x14ac:dyDescent="0.25">
      <c r="D669" s="142"/>
    </row>
    <row r="670" spans="4:4" x14ac:dyDescent="0.25">
      <c r="D670" s="142"/>
    </row>
    <row r="671" spans="4:4" x14ac:dyDescent="0.25">
      <c r="D671" s="142"/>
    </row>
    <row r="672" spans="4:4" x14ac:dyDescent="0.25">
      <c r="D672" s="142"/>
    </row>
    <row r="673" spans="4:4" x14ac:dyDescent="0.25">
      <c r="D673" s="142"/>
    </row>
    <row r="674" spans="4:4" x14ac:dyDescent="0.25">
      <c r="D674" s="142"/>
    </row>
    <row r="675" spans="4:4" x14ac:dyDescent="0.25">
      <c r="D675" s="142"/>
    </row>
    <row r="676" spans="4:4" x14ac:dyDescent="0.25">
      <c r="D676" s="142"/>
    </row>
    <row r="677" spans="4:4" x14ac:dyDescent="0.25">
      <c r="D677" s="142"/>
    </row>
    <row r="678" spans="4:4" x14ac:dyDescent="0.25">
      <c r="D678" s="142"/>
    </row>
    <row r="679" spans="4:4" x14ac:dyDescent="0.25">
      <c r="D679" s="142"/>
    </row>
    <row r="680" spans="4:4" x14ac:dyDescent="0.25">
      <c r="D680" s="142"/>
    </row>
    <row r="681" spans="4:4" x14ac:dyDescent="0.25">
      <c r="D681" s="142"/>
    </row>
    <row r="682" spans="4:4" x14ac:dyDescent="0.25">
      <c r="D682" s="142"/>
    </row>
    <row r="683" spans="4:4" x14ac:dyDescent="0.25">
      <c r="D683" s="142"/>
    </row>
    <row r="684" spans="4:4" x14ac:dyDescent="0.25">
      <c r="D684" s="142"/>
    </row>
    <row r="685" spans="4:4" x14ac:dyDescent="0.25">
      <c r="D685" s="142"/>
    </row>
    <row r="686" spans="4:4" x14ac:dyDescent="0.25">
      <c r="D686" s="142"/>
    </row>
    <row r="687" spans="4:4" x14ac:dyDescent="0.25">
      <c r="D687" s="142"/>
    </row>
    <row r="688" spans="4:4" x14ac:dyDescent="0.25">
      <c r="D688" s="142"/>
    </row>
    <row r="689" spans="4:4" x14ac:dyDescent="0.25">
      <c r="D689" s="142"/>
    </row>
    <row r="690" spans="4:4" x14ac:dyDescent="0.25">
      <c r="D690" s="142"/>
    </row>
    <row r="691" spans="4:4" x14ac:dyDescent="0.25">
      <c r="D691" s="142"/>
    </row>
    <row r="692" spans="4:4" x14ac:dyDescent="0.25">
      <c r="D692" s="142"/>
    </row>
    <row r="693" spans="4:4" x14ac:dyDescent="0.25">
      <c r="D693" s="142"/>
    </row>
    <row r="694" spans="4:4" x14ac:dyDescent="0.25">
      <c r="D694" s="142"/>
    </row>
    <row r="695" spans="4:4" x14ac:dyDescent="0.25">
      <c r="D695" s="142"/>
    </row>
    <row r="696" spans="4:4" x14ac:dyDescent="0.25">
      <c r="D696" s="142"/>
    </row>
    <row r="697" spans="4:4" x14ac:dyDescent="0.25">
      <c r="D697" s="142"/>
    </row>
    <row r="698" spans="4:4" x14ac:dyDescent="0.25">
      <c r="D698" s="142"/>
    </row>
    <row r="699" spans="4:4" x14ac:dyDescent="0.25">
      <c r="D699" s="142"/>
    </row>
    <row r="700" spans="4:4" x14ac:dyDescent="0.25">
      <c r="D700" s="142"/>
    </row>
    <row r="701" spans="4:4" x14ac:dyDescent="0.25">
      <c r="D701" s="142"/>
    </row>
    <row r="702" spans="4:4" x14ac:dyDescent="0.25">
      <c r="D702" s="142"/>
    </row>
    <row r="703" spans="4:4" x14ac:dyDescent="0.25">
      <c r="D703" s="142"/>
    </row>
    <row r="704" spans="4:4" x14ac:dyDescent="0.25">
      <c r="D704" s="142"/>
    </row>
    <row r="705" spans="4:4" x14ac:dyDescent="0.25">
      <c r="D705" s="142"/>
    </row>
    <row r="706" spans="4:4" x14ac:dyDescent="0.25">
      <c r="D706" s="142"/>
    </row>
    <row r="707" spans="4:4" x14ac:dyDescent="0.25">
      <c r="D707" s="142"/>
    </row>
    <row r="708" spans="4:4" x14ac:dyDescent="0.25">
      <c r="D708" s="142"/>
    </row>
    <row r="709" spans="4:4" x14ac:dyDescent="0.25">
      <c r="D709" s="142"/>
    </row>
    <row r="710" spans="4:4" x14ac:dyDescent="0.25">
      <c r="D710" s="142"/>
    </row>
    <row r="711" spans="4:4" x14ac:dyDescent="0.25">
      <c r="D711" s="142"/>
    </row>
    <row r="712" spans="4:4" x14ac:dyDescent="0.25">
      <c r="D712" s="142"/>
    </row>
    <row r="713" spans="4:4" x14ac:dyDescent="0.25">
      <c r="D713" s="142"/>
    </row>
    <row r="714" spans="4:4" x14ac:dyDescent="0.25">
      <c r="D714" s="142"/>
    </row>
    <row r="715" spans="4:4" x14ac:dyDescent="0.25">
      <c r="D715" s="142"/>
    </row>
    <row r="716" spans="4:4" x14ac:dyDescent="0.25">
      <c r="D716" s="142"/>
    </row>
    <row r="717" spans="4:4" x14ac:dyDescent="0.25">
      <c r="D717" s="142"/>
    </row>
    <row r="718" spans="4:4" x14ac:dyDescent="0.25">
      <c r="D718" s="142"/>
    </row>
    <row r="719" spans="4:4" x14ac:dyDescent="0.25">
      <c r="D719" s="142"/>
    </row>
    <row r="720" spans="4:4" x14ac:dyDescent="0.25">
      <c r="D720" s="142"/>
    </row>
    <row r="721" spans="4:4" x14ac:dyDescent="0.25">
      <c r="D721" s="142"/>
    </row>
    <row r="722" spans="4:4" x14ac:dyDescent="0.25">
      <c r="D722" s="142"/>
    </row>
    <row r="723" spans="4:4" x14ac:dyDescent="0.25">
      <c r="D723" s="142"/>
    </row>
    <row r="724" spans="4:4" x14ac:dyDescent="0.25">
      <c r="D724" s="142"/>
    </row>
    <row r="725" spans="4:4" x14ac:dyDescent="0.25">
      <c r="D725" s="142"/>
    </row>
    <row r="726" spans="4:4" x14ac:dyDescent="0.25">
      <c r="D726" s="142"/>
    </row>
    <row r="727" spans="4:4" x14ac:dyDescent="0.25">
      <c r="D727" s="142"/>
    </row>
    <row r="728" spans="4:4" x14ac:dyDescent="0.25">
      <c r="D728" s="142"/>
    </row>
    <row r="729" spans="4:4" x14ac:dyDescent="0.25">
      <c r="D729" s="142"/>
    </row>
    <row r="730" spans="4:4" x14ac:dyDescent="0.25">
      <c r="D730" s="142"/>
    </row>
    <row r="731" spans="4:4" x14ac:dyDescent="0.25">
      <c r="D731" s="142"/>
    </row>
    <row r="732" spans="4:4" x14ac:dyDescent="0.25">
      <c r="D732" s="142"/>
    </row>
    <row r="733" spans="4:4" x14ac:dyDescent="0.25">
      <c r="D733" s="142"/>
    </row>
    <row r="734" spans="4:4" x14ac:dyDescent="0.25">
      <c r="D734" s="142"/>
    </row>
    <row r="735" spans="4:4" x14ac:dyDescent="0.25">
      <c r="D735" s="142"/>
    </row>
    <row r="736" spans="4:4" x14ac:dyDescent="0.25">
      <c r="D736" s="142"/>
    </row>
    <row r="737" spans="4:4" x14ac:dyDescent="0.25">
      <c r="D737" s="142"/>
    </row>
    <row r="738" spans="4:4" x14ac:dyDescent="0.25">
      <c r="D738" s="142"/>
    </row>
    <row r="739" spans="4:4" x14ac:dyDescent="0.25">
      <c r="D739" s="142"/>
    </row>
    <row r="740" spans="4:4" x14ac:dyDescent="0.25">
      <c r="D740" s="142"/>
    </row>
    <row r="741" spans="4:4" x14ac:dyDescent="0.25">
      <c r="D741" s="142"/>
    </row>
    <row r="742" spans="4:4" x14ac:dyDescent="0.25">
      <c r="D742" s="142"/>
    </row>
    <row r="743" spans="4:4" x14ac:dyDescent="0.25">
      <c r="D743" s="142"/>
    </row>
    <row r="744" spans="4:4" x14ac:dyDescent="0.25">
      <c r="D744" s="142"/>
    </row>
    <row r="745" spans="4:4" x14ac:dyDescent="0.25">
      <c r="D745" s="142"/>
    </row>
    <row r="746" spans="4:4" x14ac:dyDescent="0.25">
      <c r="D746" s="142"/>
    </row>
    <row r="747" spans="4:4" x14ac:dyDescent="0.25">
      <c r="D747" s="142"/>
    </row>
    <row r="748" spans="4:4" x14ac:dyDescent="0.25">
      <c r="D748" s="142"/>
    </row>
    <row r="749" spans="4:4" x14ac:dyDescent="0.25">
      <c r="D749" s="142"/>
    </row>
    <row r="750" spans="4:4" x14ac:dyDescent="0.25">
      <c r="D750" s="142"/>
    </row>
    <row r="751" spans="4:4" x14ac:dyDescent="0.25">
      <c r="D751" s="142"/>
    </row>
    <row r="752" spans="4:4" x14ac:dyDescent="0.25">
      <c r="D752" s="142"/>
    </row>
    <row r="753" spans="4:4" x14ac:dyDescent="0.25">
      <c r="D753" s="142"/>
    </row>
    <row r="754" spans="4:4" x14ac:dyDescent="0.25">
      <c r="D754" s="142"/>
    </row>
    <row r="755" spans="4:4" x14ac:dyDescent="0.25">
      <c r="D755" s="142"/>
    </row>
    <row r="756" spans="4:4" x14ac:dyDescent="0.25">
      <c r="D756" s="142"/>
    </row>
    <row r="757" spans="4:4" x14ac:dyDescent="0.25">
      <c r="D757" s="142"/>
    </row>
    <row r="758" spans="4:4" x14ac:dyDescent="0.25">
      <c r="D758" s="142"/>
    </row>
    <row r="759" spans="4:4" x14ac:dyDescent="0.25">
      <c r="D759" s="142"/>
    </row>
    <row r="760" spans="4:4" x14ac:dyDescent="0.25">
      <c r="D760" s="142"/>
    </row>
    <row r="761" spans="4:4" x14ac:dyDescent="0.25">
      <c r="D761" s="142"/>
    </row>
    <row r="762" spans="4:4" x14ac:dyDescent="0.25">
      <c r="D762" s="142"/>
    </row>
    <row r="763" spans="4:4" x14ac:dyDescent="0.25">
      <c r="D763" s="142"/>
    </row>
    <row r="764" spans="4:4" x14ac:dyDescent="0.25">
      <c r="D764" s="142"/>
    </row>
    <row r="765" spans="4:4" x14ac:dyDescent="0.25">
      <c r="D765" s="142"/>
    </row>
    <row r="766" spans="4:4" x14ac:dyDescent="0.25">
      <c r="D766" s="142"/>
    </row>
    <row r="767" spans="4:4" x14ac:dyDescent="0.25">
      <c r="D767" s="142"/>
    </row>
    <row r="768" spans="4:4" x14ac:dyDescent="0.25">
      <c r="D768" s="142"/>
    </row>
    <row r="769" spans="4:4" x14ac:dyDescent="0.25">
      <c r="D769" s="142"/>
    </row>
    <row r="770" spans="4:4" x14ac:dyDescent="0.25">
      <c r="D770" s="142"/>
    </row>
    <row r="771" spans="4:4" x14ac:dyDescent="0.25">
      <c r="D771" s="142"/>
    </row>
    <row r="772" spans="4:4" x14ac:dyDescent="0.25">
      <c r="D772" s="142"/>
    </row>
    <row r="773" spans="4:4" x14ac:dyDescent="0.25">
      <c r="D773" s="142"/>
    </row>
    <row r="774" spans="4:4" x14ac:dyDescent="0.25">
      <c r="D774" s="142"/>
    </row>
    <row r="775" spans="4:4" x14ac:dyDescent="0.25">
      <c r="D775" s="142"/>
    </row>
    <row r="776" spans="4:4" x14ac:dyDescent="0.25">
      <c r="D776" s="142"/>
    </row>
    <row r="777" spans="4:4" x14ac:dyDescent="0.25">
      <c r="D777" s="142"/>
    </row>
    <row r="778" spans="4:4" x14ac:dyDescent="0.25">
      <c r="D778" s="142"/>
    </row>
    <row r="779" spans="4:4" x14ac:dyDescent="0.25">
      <c r="D779" s="142"/>
    </row>
    <row r="780" spans="4:4" x14ac:dyDescent="0.25">
      <c r="D780" s="142"/>
    </row>
    <row r="781" spans="4:4" x14ac:dyDescent="0.25">
      <c r="D781" s="142"/>
    </row>
    <row r="782" spans="4:4" x14ac:dyDescent="0.25">
      <c r="D782" s="142"/>
    </row>
    <row r="783" spans="4:4" x14ac:dyDescent="0.25">
      <c r="D783" s="142"/>
    </row>
    <row r="784" spans="4:4" x14ac:dyDescent="0.25">
      <c r="D784" s="142"/>
    </row>
    <row r="785" spans="4:4" x14ac:dyDescent="0.25">
      <c r="D785" s="142"/>
    </row>
    <row r="786" spans="4:4" x14ac:dyDescent="0.25">
      <c r="D786" s="142"/>
    </row>
    <row r="787" spans="4:4" x14ac:dyDescent="0.25">
      <c r="D787" s="142"/>
    </row>
    <row r="788" spans="4:4" x14ac:dyDescent="0.25">
      <c r="D788" s="142"/>
    </row>
    <row r="789" spans="4:4" x14ac:dyDescent="0.25">
      <c r="D789" s="142"/>
    </row>
    <row r="790" spans="4:4" x14ac:dyDescent="0.25">
      <c r="D790" s="142"/>
    </row>
    <row r="791" spans="4:4" x14ac:dyDescent="0.25">
      <c r="D791" s="142"/>
    </row>
    <row r="792" spans="4:4" x14ac:dyDescent="0.25">
      <c r="D792" s="142"/>
    </row>
    <row r="793" spans="4:4" x14ac:dyDescent="0.25">
      <c r="D793" s="142"/>
    </row>
    <row r="794" spans="4:4" x14ac:dyDescent="0.25">
      <c r="D794" s="142"/>
    </row>
    <row r="795" spans="4:4" x14ac:dyDescent="0.25">
      <c r="D795" s="142"/>
    </row>
    <row r="796" spans="4:4" x14ac:dyDescent="0.25">
      <c r="D796" s="142"/>
    </row>
    <row r="797" spans="4:4" x14ac:dyDescent="0.25">
      <c r="D797" s="142"/>
    </row>
    <row r="798" spans="4:4" x14ac:dyDescent="0.25">
      <c r="D798" s="142"/>
    </row>
    <row r="799" spans="4:4" x14ac:dyDescent="0.25">
      <c r="D799" s="142"/>
    </row>
    <row r="800" spans="4:4" x14ac:dyDescent="0.25">
      <c r="D800" s="142"/>
    </row>
    <row r="801" spans="4:4" x14ac:dyDescent="0.25">
      <c r="D801" s="142"/>
    </row>
    <row r="802" spans="4:4" x14ac:dyDescent="0.25">
      <c r="D802" s="142"/>
    </row>
    <row r="803" spans="4:4" x14ac:dyDescent="0.25">
      <c r="D803" s="142"/>
    </row>
    <row r="804" spans="4:4" x14ac:dyDescent="0.25">
      <c r="D804" s="142"/>
    </row>
    <row r="805" spans="4:4" x14ac:dyDescent="0.25">
      <c r="D805" s="142"/>
    </row>
    <row r="806" spans="4:4" x14ac:dyDescent="0.25">
      <c r="D806" s="142"/>
    </row>
    <row r="807" spans="4:4" x14ac:dyDescent="0.25">
      <c r="D807" s="142"/>
    </row>
    <row r="808" spans="4:4" x14ac:dyDescent="0.25">
      <c r="D808" s="142"/>
    </row>
    <row r="809" spans="4:4" x14ac:dyDescent="0.25">
      <c r="D809" s="142"/>
    </row>
    <row r="810" spans="4:4" x14ac:dyDescent="0.25">
      <c r="D810" s="142"/>
    </row>
    <row r="811" spans="4:4" x14ac:dyDescent="0.25">
      <c r="D811" s="142"/>
    </row>
    <row r="812" spans="4:4" x14ac:dyDescent="0.25">
      <c r="D812" s="142"/>
    </row>
    <row r="813" spans="4:4" x14ac:dyDescent="0.25">
      <c r="D813" s="142"/>
    </row>
    <row r="814" spans="4:4" x14ac:dyDescent="0.25">
      <c r="D814" s="142"/>
    </row>
    <row r="815" spans="4:4" x14ac:dyDescent="0.25">
      <c r="D815" s="142"/>
    </row>
    <row r="816" spans="4:4" x14ac:dyDescent="0.25">
      <c r="D816" s="142"/>
    </row>
    <row r="817" spans="4:4" x14ac:dyDescent="0.25">
      <c r="D817" s="142"/>
    </row>
    <row r="818" spans="4:4" x14ac:dyDescent="0.25">
      <c r="D818" s="142"/>
    </row>
    <row r="819" spans="4:4" x14ac:dyDescent="0.25">
      <c r="D819" s="142"/>
    </row>
    <row r="820" spans="4:4" x14ac:dyDescent="0.25">
      <c r="D820" s="142"/>
    </row>
    <row r="821" spans="4:4" x14ac:dyDescent="0.25">
      <c r="D821" s="142"/>
    </row>
    <row r="822" spans="4:4" x14ac:dyDescent="0.25">
      <c r="D822" s="142"/>
    </row>
    <row r="823" spans="4:4" x14ac:dyDescent="0.25">
      <c r="D823" s="142"/>
    </row>
    <row r="824" spans="4:4" x14ac:dyDescent="0.25">
      <c r="D824" s="142"/>
    </row>
    <row r="825" spans="4:4" x14ac:dyDescent="0.25">
      <c r="D825" s="142"/>
    </row>
    <row r="826" spans="4:4" x14ac:dyDescent="0.25">
      <c r="D826" s="142"/>
    </row>
    <row r="827" spans="4:4" x14ac:dyDescent="0.25">
      <c r="D827" s="142"/>
    </row>
    <row r="828" spans="4:4" x14ac:dyDescent="0.25">
      <c r="D828" s="142"/>
    </row>
    <row r="829" spans="4:4" x14ac:dyDescent="0.25">
      <c r="D829" s="142"/>
    </row>
    <row r="830" spans="4:4" x14ac:dyDescent="0.25">
      <c r="D830" s="142"/>
    </row>
    <row r="831" spans="4:4" x14ac:dyDescent="0.25">
      <c r="D831" s="142"/>
    </row>
    <row r="832" spans="4:4" x14ac:dyDescent="0.25">
      <c r="D832" s="142"/>
    </row>
    <row r="833" spans="4:4" x14ac:dyDescent="0.25">
      <c r="D833" s="142"/>
    </row>
    <row r="834" spans="4:4" x14ac:dyDescent="0.25">
      <c r="D834" s="142"/>
    </row>
    <row r="835" spans="4:4" x14ac:dyDescent="0.25">
      <c r="D835" s="142"/>
    </row>
    <row r="836" spans="4:4" x14ac:dyDescent="0.25">
      <c r="D836" s="142"/>
    </row>
    <row r="837" spans="4:4" x14ac:dyDescent="0.25">
      <c r="D837" s="142"/>
    </row>
    <row r="838" spans="4:4" x14ac:dyDescent="0.25">
      <c r="D838" s="142"/>
    </row>
    <row r="839" spans="4:4" x14ac:dyDescent="0.25">
      <c r="D839" s="142"/>
    </row>
    <row r="840" spans="4:4" x14ac:dyDescent="0.25">
      <c r="D840" s="142"/>
    </row>
    <row r="841" spans="4:4" x14ac:dyDescent="0.25">
      <c r="D841" s="142"/>
    </row>
    <row r="842" spans="4:4" x14ac:dyDescent="0.25">
      <c r="D842" s="142"/>
    </row>
    <row r="843" spans="4:4" x14ac:dyDescent="0.25">
      <c r="D843" s="142"/>
    </row>
    <row r="844" spans="4:4" x14ac:dyDescent="0.25">
      <c r="D844" s="142"/>
    </row>
    <row r="845" spans="4:4" x14ac:dyDescent="0.25">
      <c r="D845" s="142"/>
    </row>
    <row r="846" spans="4:4" x14ac:dyDescent="0.25">
      <c r="D846" s="142"/>
    </row>
    <row r="847" spans="4:4" x14ac:dyDescent="0.25">
      <c r="D847" s="142"/>
    </row>
    <row r="848" spans="4:4" x14ac:dyDescent="0.25">
      <c r="D848" s="142"/>
    </row>
    <row r="849" spans="4:4" x14ac:dyDescent="0.25">
      <c r="D849" s="142"/>
    </row>
    <row r="850" spans="4:4" x14ac:dyDescent="0.25">
      <c r="D850" s="142"/>
    </row>
    <row r="851" spans="4:4" x14ac:dyDescent="0.25">
      <c r="D851" s="142"/>
    </row>
    <row r="852" spans="4:4" x14ac:dyDescent="0.25">
      <c r="D852" s="142"/>
    </row>
    <row r="853" spans="4:4" x14ac:dyDescent="0.25">
      <c r="D853" s="142"/>
    </row>
    <row r="854" spans="4:4" x14ac:dyDescent="0.25">
      <c r="D854" s="142"/>
    </row>
    <row r="855" spans="4:4" x14ac:dyDescent="0.25">
      <c r="D855" s="142"/>
    </row>
    <row r="856" spans="4:4" x14ac:dyDescent="0.25">
      <c r="D856" s="142"/>
    </row>
    <row r="857" spans="4:4" x14ac:dyDescent="0.25">
      <c r="D857" s="142"/>
    </row>
    <row r="858" spans="4:4" x14ac:dyDescent="0.25">
      <c r="D858" s="142"/>
    </row>
    <row r="859" spans="4:4" x14ac:dyDescent="0.25">
      <c r="D859" s="142"/>
    </row>
    <row r="860" spans="4:4" x14ac:dyDescent="0.25">
      <c r="D860" s="142"/>
    </row>
    <row r="861" spans="4:4" x14ac:dyDescent="0.25">
      <c r="D861" s="142"/>
    </row>
    <row r="862" spans="4:4" x14ac:dyDescent="0.25">
      <c r="D862" s="142"/>
    </row>
    <row r="863" spans="4:4" x14ac:dyDescent="0.25">
      <c r="D863" s="142"/>
    </row>
    <row r="864" spans="4:4" x14ac:dyDescent="0.25">
      <c r="D864" s="142"/>
    </row>
    <row r="865" spans="4:4" x14ac:dyDescent="0.25">
      <c r="D865" s="142"/>
    </row>
    <row r="866" spans="4:4" x14ac:dyDescent="0.25">
      <c r="D866" s="142"/>
    </row>
    <row r="867" spans="4:4" x14ac:dyDescent="0.25">
      <c r="D867" s="142"/>
    </row>
    <row r="868" spans="4:4" x14ac:dyDescent="0.25">
      <c r="D868" s="142"/>
    </row>
    <row r="869" spans="4:4" x14ac:dyDescent="0.25">
      <c r="D869" s="142"/>
    </row>
    <row r="870" spans="4:4" x14ac:dyDescent="0.25">
      <c r="D870" s="142"/>
    </row>
    <row r="871" spans="4:4" x14ac:dyDescent="0.25">
      <c r="D871" s="142"/>
    </row>
    <row r="872" spans="4:4" x14ac:dyDescent="0.25">
      <c r="D872" s="142"/>
    </row>
    <row r="873" spans="4:4" x14ac:dyDescent="0.25">
      <c r="D873" s="142"/>
    </row>
    <row r="874" spans="4:4" x14ac:dyDescent="0.25">
      <c r="D874" s="142"/>
    </row>
    <row r="875" spans="4:4" x14ac:dyDescent="0.25">
      <c r="D875" s="142"/>
    </row>
    <row r="876" spans="4:4" x14ac:dyDescent="0.25">
      <c r="D876" s="142"/>
    </row>
    <row r="877" spans="4:4" x14ac:dyDescent="0.25">
      <c r="D877" s="142"/>
    </row>
    <row r="878" spans="4:4" x14ac:dyDescent="0.25">
      <c r="D878" s="142"/>
    </row>
    <row r="879" spans="4:4" x14ac:dyDescent="0.25">
      <c r="D879" s="142"/>
    </row>
    <row r="880" spans="4:4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2"/>
    </row>
    <row r="1548" spans="4:4" x14ac:dyDescent="0.25">
      <c r="D1548" s="142"/>
    </row>
    <row r="1549" spans="4:4" x14ac:dyDescent="0.25">
      <c r="D1549" s="142"/>
    </row>
    <row r="1550" spans="4:4" x14ac:dyDescent="0.25">
      <c r="D1550" s="142"/>
    </row>
    <row r="1551" spans="4:4" x14ac:dyDescent="0.25">
      <c r="D1551" s="142"/>
    </row>
    <row r="1552" spans="4:4" x14ac:dyDescent="0.25">
      <c r="D1552" s="142"/>
    </row>
    <row r="1553" spans="4:4" x14ac:dyDescent="0.25">
      <c r="D1553" s="142"/>
    </row>
    <row r="1554" spans="4:4" x14ac:dyDescent="0.25">
      <c r="D1554" s="142"/>
    </row>
    <row r="1555" spans="4:4" x14ac:dyDescent="0.25">
      <c r="D1555" s="142"/>
    </row>
    <row r="1556" spans="4:4" x14ac:dyDescent="0.25">
      <c r="D1556" s="142"/>
    </row>
    <row r="1557" spans="4:4" x14ac:dyDescent="0.25">
      <c r="D1557" s="142"/>
    </row>
    <row r="1558" spans="4:4" x14ac:dyDescent="0.25">
      <c r="D1558" s="142"/>
    </row>
    <row r="1559" spans="4:4" x14ac:dyDescent="0.25">
      <c r="D1559" s="142"/>
    </row>
    <row r="1560" spans="4:4" x14ac:dyDescent="0.25">
      <c r="D1560" s="142"/>
    </row>
    <row r="1561" spans="4:4" x14ac:dyDescent="0.25">
      <c r="D1561" s="142"/>
    </row>
    <row r="1562" spans="4:4" x14ac:dyDescent="0.25">
      <c r="D1562" s="142"/>
    </row>
    <row r="1563" spans="4:4" x14ac:dyDescent="0.25">
      <c r="D1563" s="142"/>
    </row>
    <row r="1564" spans="4:4" x14ac:dyDescent="0.25">
      <c r="D1564" s="142"/>
    </row>
    <row r="1565" spans="4:4" x14ac:dyDescent="0.25">
      <c r="D1565" s="142"/>
    </row>
    <row r="1566" spans="4:4" x14ac:dyDescent="0.25">
      <c r="D1566" s="142"/>
    </row>
    <row r="1567" spans="4:4" x14ac:dyDescent="0.25">
      <c r="D1567" s="142"/>
    </row>
    <row r="1568" spans="4:4" x14ac:dyDescent="0.25">
      <c r="D1568" s="142"/>
    </row>
    <row r="1569" spans="4:4" x14ac:dyDescent="0.25">
      <c r="D1569" s="142"/>
    </row>
    <row r="1570" spans="4:4" x14ac:dyDescent="0.25">
      <c r="D1570" s="142"/>
    </row>
    <row r="1571" spans="4:4" x14ac:dyDescent="0.25">
      <c r="D1571" s="142"/>
    </row>
    <row r="1572" spans="4:4" x14ac:dyDescent="0.25">
      <c r="D1572" s="142"/>
    </row>
    <row r="1573" spans="4:4" x14ac:dyDescent="0.25">
      <c r="D1573" s="142"/>
    </row>
    <row r="1574" spans="4:4" x14ac:dyDescent="0.25">
      <c r="D1574" s="142"/>
    </row>
    <row r="1575" spans="4:4" x14ac:dyDescent="0.25">
      <c r="D1575" s="142"/>
    </row>
    <row r="1576" spans="4:4" x14ac:dyDescent="0.25">
      <c r="D1576" s="142"/>
    </row>
    <row r="1577" spans="4:4" x14ac:dyDescent="0.25">
      <c r="D1577" s="142"/>
    </row>
    <row r="1578" spans="4:4" x14ac:dyDescent="0.25">
      <c r="D1578" s="142"/>
    </row>
    <row r="1579" spans="4:4" x14ac:dyDescent="0.25">
      <c r="D1579" s="142"/>
    </row>
    <row r="1580" spans="4:4" x14ac:dyDescent="0.25">
      <c r="D1580" s="142"/>
    </row>
    <row r="1581" spans="4:4" x14ac:dyDescent="0.25">
      <c r="D1581" s="142"/>
    </row>
    <row r="1582" spans="4:4" x14ac:dyDescent="0.25">
      <c r="D1582" s="142"/>
    </row>
    <row r="1583" spans="4:4" x14ac:dyDescent="0.25">
      <c r="D1583" s="142"/>
    </row>
    <row r="1584" spans="4:4" x14ac:dyDescent="0.25">
      <c r="D1584" s="142"/>
    </row>
    <row r="1585" spans="4:4" x14ac:dyDescent="0.25">
      <c r="D1585" s="142"/>
    </row>
    <row r="1586" spans="4:4" x14ac:dyDescent="0.25">
      <c r="D1586" s="142"/>
    </row>
    <row r="1587" spans="4:4" x14ac:dyDescent="0.25">
      <c r="D1587" s="142"/>
    </row>
    <row r="1588" spans="4:4" x14ac:dyDescent="0.25">
      <c r="D1588" s="142"/>
    </row>
    <row r="1589" spans="4:4" x14ac:dyDescent="0.25">
      <c r="D1589" s="142"/>
    </row>
    <row r="1590" spans="4:4" x14ac:dyDescent="0.25">
      <c r="D1590" s="142"/>
    </row>
    <row r="1591" spans="4:4" x14ac:dyDescent="0.25">
      <c r="D1591" s="142"/>
    </row>
    <row r="1592" spans="4:4" x14ac:dyDescent="0.25">
      <c r="D1592" s="142"/>
    </row>
    <row r="1593" spans="4:4" x14ac:dyDescent="0.25">
      <c r="D1593" s="142"/>
    </row>
    <row r="1594" spans="4:4" x14ac:dyDescent="0.25">
      <c r="D1594" s="142"/>
    </row>
    <row r="1595" spans="4:4" x14ac:dyDescent="0.25">
      <c r="D1595" s="142"/>
    </row>
    <row r="1596" spans="4:4" x14ac:dyDescent="0.25">
      <c r="D1596" s="142"/>
    </row>
    <row r="1597" spans="4:4" x14ac:dyDescent="0.25">
      <c r="D1597" s="142"/>
    </row>
    <row r="1598" spans="4:4" x14ac:dyDescent="0.25">
      <c r="D1598" s="142"/>
    </row>
    <row r="1599" spans="4:4" x14ac:dyDescent="0.25">
      <c r="D1599" s="142"/>
    </row>
    <row r="1600" spans="4:4" x14ac:dyDescent="0.25">
      <c r="D1600" s="142"/>
    </row>
    <row r="1601" spans="4:4" x14ac:dyDescent="0.25">
      <c r="D1601" s="142"/>
    </row>
    <row r="1602" spans="4:4" x14ac:dyDescent="0.25">
      <c r="D1602" s="142"/>
    </row>
    <row r="1603" spans="4:4" x14ac:dyDescent="0.25">
      <c r="D1603" s="142"/>
    </row>
    <row r="1604" spans="4:4" x14ac:dyDescent="0.25">
      <c r="D1604" s="142"/>
    </row>
    <row r="1605" spans="4:4" x14ac:dyDescent="0.25">
      <c r="D1605" s="142"/>
    </row>
    <row r="1606" spans="4:4" x14ac:dyDescent="0.25">
      <c r="D1606" s="142"/>
    </row>
    <row r="1607" spans="4:4" x14ac:dyDescent="0.25">
      <c r="D1607" s="142"/>
    </row>
    <row r="1608" spans="4:4" x14ac:dyDescent="0.25">
      <c r="D1608" s="142"/>
    </row>
    <row r="1609" spans="4:4" x14ac:dyDescent="0.25">
      <c r="D1609" s="142"/>
    </row>
    <row r="1610" spans="4:4" x14ac:dyDescent="0.25">
      <c r="D1610" s="142"/>
    </row>
    <row r="1611" spans="4:4" x14ac:dyDescent="0.25">
      <c r="D1611" s="142"/>
    </row>
    <row r="1612" spans="4:4" x14ac:dyDescent="0.25">
      <c r="D1612" s="142"/>
    </row>
    <row r="1613" spans="4:4" x14ac:dyDescent="0.25">
      <c r="D1613" s="142"/>
    </row>
    <row r="1614" spans="4:4" x14ac:dyDescent="0.25">
      <c r="D1614" s="142"/>
    </row>
    <row r="1615" spans="4:4" x14ac:dyDescent="0.25">
      <c r="D1615" s="142"/>
    </row>
    <row r="1616" spans="4:4" x14ac:dyDescent="0.25">
      <c r="D1616" s="142"/>
    </row>
    <row r="1617" spans="4:4" x14ac:dyDescent="0.25">
      <c r="D1617" s="142"/>
    </row>
    <row r="1618" spans="4:4" x14ac:dyDescent="0.25">
      <c r="D1618" s="142"/>
    </row>
    <row r="1619" spans="4:4" x14ac:dyDescent="0.25">
      <c r="D1619" s="142"/>
    </row>
    <row r="1620" spans="4:4" x14ac:dyDescent="0.25">
      <c r="D1620" s="142"/>
    </row>
    <row r="1621" spans="4:4" x14ac:dyDescent="0.25">
      <c r="D1621" s="142"/>
    </row>
    <row r="1622" spans="4:4" x14ac:dyDescent="0.25">
      <c r="D1622" s="142"/>
    </row>
    <row r="1623" spans="4:4" x14ac:dyDescent="0.25">
      <c r="D1623" s="142"/>
    </row>
    <row r="1624" spans="4:4" x14ac:dyDescent="0.25">
      <c r="D1624" s="142"/>
    </row>
    <row r="1625" spans="4:4" x14ac:dyDescent="0.25">
      <c r="D1625" s="142"/>
    </row>
    <row r="1626" spans="4:4" x14ac:dyDescent="0.25">
      <c r="D1626" s="142"/>
    </row>
    <row r="1627" spans="4:4" x14ac:dyDescent="0.25">
      <c r="D1627" s="142"/>
    </row>
    <row r="1628" spans="4:4" x14ac:dyDescent="0.25">
      <c r="D1628" s="142"/>
    </row>
    <row r="1629" spans="4:4" x14ac:dyDescent="0.25">
      <c r="D1629" s="142"/>
    </row>
    <row r="1630" spans="4:4" x14ac:dyDescent="0.25">
      <c r="D1630" s="142"/>
    </row>
    <row r="1631" spans="4:4" x14ac:dyDescent="0.25">
      <c r="D1631" s="142"/>
    </row>
    <row r="1632" spans="4:4" x14ac:dyDescent="0.25">
      <c r="D1632" s="142"/>
    </row>
    <row r="1633" spans="4:4" x14ac:dyDescent="0.25">
      <c r="D1633" s="142"/>
    </row>
    <row r="1634" spans="4:4" x14ac:dyDescent="0.25">
      <c r="D1634" s="142"/>
    </row>
    <row r="1635" spans="4:4" x14ac:dyDescent="0.25">
      <c r="D1635" s="142"/>
    </row>
    <row r="1636" spans="4:4" x14ac:dyDescent="0.25">
      <c r="D1636" s="142"/>
    </row>
    <row r="1637" spans="4:4" x14ac:dyDescent="0.25">
      <c r="D1637" s="142"/>
    </row>
    <row r="1638" spans="4:4" x14ac:dyDescent="0.25">
      <c r="D1638" s="142"/>
    </row>
    <row r="1639" spans="4:4" x14ac:dyDescent="0.25">
      <c r="D1639" s="142"/>
    </row>
    <row r="1640" spans="4:4" x14ac:dyDescent="0.25">
      <c r="D1640" s="142"/>
    </row>
    <row r="1641" spans="4:4" x14ac:dyDescent="0.25">
      <c r="D1641" s="142"/>
    </row>
    <row r="1642" spans="4:4" x14ac:dyDescent="0.25">
      <c r="D1642" s="142"/>
    </row>
    <row r="1643" spans="4:4" x14ac:dyDescent="0.25">
      <c r="D1643" s="142"/>
    </row>
    <row r="1644" spans="4:4" x14ac:dyDescent="0.25">
      <c r="D1644" s="142"/>
    </row>
    <row r="1645" spans="4:4" x14ac:dyDescent="0.25">
      <c r="D1645" s="142"/>
    </row>
    <row r="1646" spans="4:4" x14ac:dyDescent="0.25">
      <c r="D1646" s="142"/>
    </row>
    <row r="1647" spans="4:4" x14ac:dyDescent="0.25">
      <c r="D1647" s="142"/>
    </row>
    <row r="1648" spans="4:4" x14ac:dyDescent="0.25">
      <c r="D1648" s="142"/>
    </row>
    <row r="1649" spans="4:4" x14ac:dyDescent="0.25">
      <c r="D1649" s="142"/>
    </row>
    <row r="1650" spans="4:4" x14ac:dyDescent="0.25">
      <c r="D1650" s="142"/>
    </row>
    <row r="1651" spans="4:4" x14ac:dyDescent="0.25">
      <c r="D1651" s="142"/>
    </row>
    <row r="1652" spans="4:4" x14ac:dyDescent="0.25">
      <c r="D1652" s="142"/>
    </row>
    <row r="1653" spans="4:4" x14ac:dyDescent="0.25">
      <c r="D1653" s="142"/>
    </row>
    <row r="1654" spans="4:4" x14ac:dyDescent="0.25">
      <c r="D1654" s="142"/>
    </row>
    <row r="1655" spans="4:4" x14ac:dyDescent="0.25">
      <c r="D1655" s="142"/>
    </row>
    <row r="1656" spans="4:4" x14ac:dyDescent="0.25">
      <c r="D1656" s="142"/>
    </row>
    <row r="1657" spans="4:4" x14ac:dyDescent="0.25">
      <c r="D1657" s="142"/>
    </row>
    <row r="1658" spans="4:4" x14ac:dyDescent="0.25">
      <c r="D1658" s="142"/>
    </row>
    <row r="1659" spans="4:4" x14ac:dyDescent="0.25">
      <c r="D1659" s="142"/>
    </row>
    <row r="1660" spans="4:4" x14ac:dyDescent="0.25">
      <c r="D1660" s="142"/>
    </row>
    <row r="1661" spans="4:4" x14ac:dyDescent="0.25">
      <c r="D1661" s="142"/>
    </row>
    <row r="1662" spans="4:4" x14ac:dyDescent="0.25">
      <c r="D1662" s="142"/>
    </row>
    <row r="1663" spans="4:4" x14ac:dyDescent="0.25">
      <c r="D1663" s="142"/>
    </row>
    <row r="1664" spans="4:4" x14ac:dyDescent="0.25">
      <c r="D1664" s="142"/>
    </row>
    <row r="1665" spans="4:4" x14ac:dyDescent="0.25">
      <c r="D1665" s="142"/>
    </row>
    <row r="1666" spans="4:4" x14ac:dyDescent="0.25">
      <c r="D1666" s="142"/>
    </row>
    <row r="1667" spans="4:4" x14ac:dyDescent="0.25">
      <c r="D1667" s="142"/>
    </row>
    <row r="1668" spans="4:4" x14ac:dyDescent="0.25">
      <c r="D1668" s="142"/>
    </row>
    <row r="1669" spans="4:4" x14ac:dyDescent="0.25">
      <c r="D1669" s="142"/>
    </row>
    <row r="1670" spans="4:4" x14ac:dyDescent="0.25">
      <c r="D1670" s="142"/>
    </row>
    <row r="1671" spans="4:4" x14ac:dyDescent="0.25">
      <c r="D1671" s="142"/>
    </row>
    <row r="1672" spans="4:4" x14ac:dyDescent="0.25">
      <c r="D1672" s="142"/>
    </row>
    <row r="1673" spans="4:4" x14ac:dyDescent="0.25">
      <c r="D1673" s="142"/>
    </row>
    <row r="1674" spans="4:4" x14ac:dyDescent="0.25">
      <c r="D1674" s="142"/>
    </row>
    <row r="1675" spans="4:4" x14ac:dyDescent="0.25">
      <c r="D1675" s="142"/>
    </row>
    <row r="1676" spans="4:4" x14ac:dyDescent="0.25">
      <c r="D1676" s="142"/>
    </row>
    <row r="1677" spans="4:4" x14ac:dyDescent="0.25">
      <c r="D1677" s="142"/>
    </row>
    <row r="1678" spans="4:4" x14ac:dyDescent="0.25">
      <c r="D1678" s="142"/>
    </row>
    <row r="1679" spans="4:4" x14ac:dyDescent="0.25">
      <c r="D1679" s="142"/>
    </row>
    <row r="1680" spans="4:4" x14ac:dyDescent="0.25">
      <c r="D1680" s="142"/>
    </row>
    <row r="1681" spans="4:4" x14ac:dyDescent="0.25">
      <c r="D1681" s="142"/>
    </row>
    <row r="1682" spans="4:4" x14ac:dyDescent="0.25">
      <c r="D1682" s="142"/>
    </row>
    <row r="1683" spans="4:4" x14ac:dyDescent="0.25">
      <c r="D1683" s="142"/>
    </row>
    <row r="1684" spans="4:4" x14ac:dyDescent="0.25">
      <c r="D1684" s="142"/>
    </row>
    <row r="1685" spans="4:4" x14ac:dyDescent="0.25">
      <c r="D1685" s="142"/>
    </row>
    <row r="1686" spans="4:4" x14ac:dyDescent="0.25">
      <c r="D1686" s="142"/>
    </row>
    <row r="1687" spans="4:4" x14ac:dyDescent="0.25">
      <c r="D1687" s="142"/>
    </row>
    <row r="1688" spans="4:4" x14ac:dyDescent="0.25">
      <c r="D1688" s="142"/>
    </row>
    <row r="1689" spans="4:4" x14ac:dyDescent="0.25">
      <c r="D1689" s="142"/>
    </row>
    <row r="1690" spans="4:4" x14ac:dyDescent="0.25">
      <c r="D1690" s="142"/>
    </row>
    <row r="1691" spans="4:4" x14ac:dyDescent="0.25">
      <c r="D1691" s="142"/>
    </row>
    <row r="1692" spans="4:4" x14ac:dyDescent="0.25">
      <c r="D1692" s="142"/>
    </row>
    <row r="1693" spans="4:4" x14ac:dyDescent="0.25">
      <c r="D1693" s="142"/>
    </row>
    <row r="1694" spans="4:4" x14ac:dyDescent="0.25">
      <c r="D1694" s="142"/>
    </row>
    <row r="1695" spans="4:4" x14ac:dyDescent="0.25">
      <c r="D1695" s="142"/>
    </row>
    <row r="1696" spans="4:4" x14ac:dyDescent="0.25">
      <c r="D1696" s="142"/>
    </row>
    <row r="1697" spans="4:4" x14ac:dyDescent="0.25">
      <c r="D1697" s="142"/>
    </row>
    <row r="1698" spans="4:4" x14ac:dyDescent="0.25">
      <c r="D1698" s="142"/>
    </row>
    <row r="1699" spans="4:4" x14ac:dyDescent="0.25">
      <c r="D1699" s="142"/>
    </row>
    <row r="1700" spans="4:4" x14ac:dyDescent="0.25">
      <c r="D1700" s="142"/>
    </row>
    <row r="1701" spans="4:4" x14ac:dyDescent="0.25">
      <c r="D1701" s="142"/>
    </row>
    <row r="1702" spans="4:4" x14ac:dyDescent="0.25">
      <c r="D1702" s="142"/>
    </row>
    <row r="1703" spans="4:4" x14ac:dyDescent="0.25">
      <c r="D1703" s="142"/>
    </row>
    <row r="1704" spans="4:4" x14ac:dyDescent="0.25">
      <c r="D1704" s="142"/>
    </row>
    <row r="1705" spans="4:4" x14ac:dyDescent="0.25">
      <c r="D1705" s="142"/>
    </row>
    <row r="1706" spans="4:4" x14ac:dyDescent="0.25">
      <c r="D1706" s="142"/>
    </row>
    <row r="1707" spans="4:4" x14ac:dyDescent="0.25">
      <c r="D1707" s="142"/>
    </row>
    <row r="1708" spans="4:4" x14ac:dyDescent="0.25">
      <c r="D1708" s="142"/>
    </row>
    <row r="1709" spans="4:4" x14ac:dyDescent="0.25">
      <c r="D1709" s="142"/>
    </row>
    <row r="1710" spans="4:4" x14ac:dyDescent="0.25">
      <c r="D1710" s="142"/>
    </row>
    <row r="1711" spans="4:4" x14ac:dyDescent="0.25">
      <c r="D1711" s="142"/>
    </row>
    <row r="1712" spans="4:4" x14ac:dyDescent="0.25">
      <c r="D1712" s="142"/>
    </row>
    <row r="1713" spans="4:4" x14ac:dyDescent="0.25">
      <c r="D1713" s="142"/>
    </row>
    <row r="1714" spans="4:4" x14ac:dyDescent="0.25">
      <c r="D1714" s="142"/>
    </row>
    <row r="1715" spans="4:4" x14ac:dyDescent="0.25">
      <c r="D1715" s="142"/>
    </row>
    <row r="1716" spans="4:4" x14ac:dyDescent="0.25">
      <c r="D1716" s="142"/>
    </row>
    <row r="1717" spans="4:4" x14ac:dyDescent="0.25">
      <c r="D1717" s="142"/>
    </row>
    <row r="1718" spans="4:4" x14ac:dyDescent="0.25">
      <c r="D1718" s="142"/>
    </row>
    <row r="1719" spans="4:4" x14ac:dyDescent="0.25">
      <c r="D1719" s="142"/>
    </row>
    <row r="1720" spans="4:4" x14ac:dyDescent="0.25">
      <c r="D1720" s="142"/>
    </row>
    <row r="1721" spans="4:4" x14ac:dyDescent="0.25">
      <c r="D1721" s="142"/>
    </row>
    <row r="1722" spans="4:4" x14ac:dyDescent="0.25">
      <c r="D1722" s="142"/>
    </row>
    <row r="1723" spans="4:4" x14ac:dyDescent="0.25">
      <c r="D1723" s="142"/>
    </row>
    <row r="1724" spans="4:4" x14ac:dyDescent="0.25">
      <c r="D1724" s="142"/>
    </row>
    <row r="1725" spans="4:4" x14ac:dyDescent="0.25">
      <c r="D1725" s="142"/>
    </row>
    <row r="1726" spans="4:4" x14ac:dyDescent="0.25">
      <c r="D1726" s="142"/>
    </row>
    <row r="1727" spans="4:4" x14ac:dyDescent="0.25">
      <c r="D1727" s="142"/>
    </row>
    <row r="1728" spans="4:4" x14ac:dyDescent="0.25">
      <c r="D1728" s="142"/>
    </row>
    <row r="1729" spans="4:4" x14ac:dyDescent="0.25">
      <c r="D1729" s="142"/>
    </row>
    <row r="1730" spans="4:4" x14ac:dyDescent="0.25">
      <c r="D1730" s="142"/>
    </row>
    <row r="1731" spans="4:4" x14ac:dyDescent="0.25">
      <c r="D1731" s="142"/>
    </row>
    <row r="1732" spans="4:4" x14ac:dyDescent="0.25">
      <c r="D1732" s="142"/>
    </row>
    <row r="1733" spans="4:4" x14ac:dyDescent="0.25">
      <c r="D1733" s="142"/>
    </row>
    <row r="1734" spans="4:4" x14ac:dyDescent="0.25">
      <c r="D1734" s="142"/>
    </row>
    <row r="1735" spans="4:4" x14ac:dyDescent="0.25">
      <c r="D1735" s="142"/>
    </row>
    <row r="1736" spans="4:4" x14ac:dyDescent="0.25">
      <c r="D1736" s="142"/>
    </row>
    <row r="1737" spans="4:4" x14ac:dyDescent="0.25">
      <c r="D1737" s="142"/>
    </row>
    <row r="1738" spans="4:4" x14ac:dyDescent="0.25">
      <c r="D1738" s="142"/>
    </row>
    <row r="1739" spans="4:4" x14ac:dyDescent="0.25">
      <c r="D1739" s="142"/>
    </row>
    <row r="1740" spans="4:4" x14ac:dyDescent="0.25">
      <c r="D1740" s="142"/>
    </row>
    <row r="1741" spans="4:4" x14ac:dyDescent="0.25">
      <c r="D1741" s="142"/>
    </row>
    <row r="1742" spans="4:4" x14ac:dyDescent="0.25">
      <c r="D1742" s="142"/>
    </row>
    <row r="1743" spans="4:4" x14ac:dyDescent="0.25">
      <c r="D1743" s="142"/>
    </row>
    <row r="1744" spans="4:4" x14ac:dyDescent="0.25">
      <c r="D1744" s="142"/>
    </row>
    <row r="1745" spans="4:4" x14ac:dyDescent="0.25">
      <c r="D1745" s="142"/>
    </row>
    <row r="1746" spans="4:4" x14ac:dyDescent="0.25">
      <c r="D1746" s="142"/>
    </row>
    <row r="1747" spans="4:4" x14ac:dyDescent="0.25">
      <c r="D1747" s="142"/>
    </row>
    <row r="1748" spans="4:4" x14ac:dyDescent="0.25">
      <c r="D1748" s="142"/>
    </row>
    <row r="1749" spans="4:4" x14ac:dyDescent="0.25">
      <c r="D1749" s="142"/>
    </row>
    <row r="1750" spans="4:4" x14ac:dyDescent="0.25">
      <c r="D1750" s="142"/>
    </row>
    <row r="1751" spans="4:4" x14ac:dyDescent="0.25">
      <c r="D1751" s="142"/>
    </row>
    <row r="1752" spans="4:4" x14ac:dyDescent="0.25">
      <c r="D1752" s="142"/>
    </row>
    <row r="1753" spans="4:4" x14ac:dyDescent="0.25">
      <c r="D1753" s="142"/>
    </row>
    <row r="1754" spans="4:4" x14ac:dyDescent="0.25">
      <c r="D1754" s="142"/>
    </row>
    <row r="1755" spans="4:4" x14ac:dyDescent="0.25">
      <c r="D1755" s="142"/>
    </row>
    <row r="1756" spans="4:4" x14ac:dyDescent="0.25">
      <c r="D1756" s="142"/>
    </row>
    <row r="1757" spans="4:4" x14ac:dyDescent="0.25">
      <c r="D1757" s="142"/>
    </row>
    <row r="1758" spans="4:4" x14ac:dyDescent="0.25">
      <c r="D1758" s="142"/>
    </row>
    <row r="1759" spans="4:4" x14ac:dyDescent="0.25">
      <c r="D1759" s="142"/>
    </row>
    <row r="1760" spans="4:4" x14ac:dyDescent="0.25">
      <c r="D1760" s="142"/>
    </row>
    <row r="1761" spans="4:4" x14ac:dyDescent="0.25">
      <c r="D1761" s="142"/>
    </row>
    <row r="1762" spans="4:4" x14ac:dyDescent="0.25">
      <c r="D1762" s="142"/>
    </row>
    <row r="1763" spans="4:4" x14ac:dyDescent="0.25">
      <c r="D1763" s="142"/>
    </row>
    <row r="1764" spans="4:4" x14ac:dyDescent="0.25">
      <c r="D1764" s="142"/>
    </row>
    <row r="1765" spans="4:4" x14ac:dyDescent="0.25">
      <c r="D1765" s="142"/>
    </row>
    <row r="1766" spans="4:4" x14ac:dyDescent="0.25">
      <c r="D1766" s="142"/>
    </row>
    <row r="1767" spans="4:4" x14ac:dyDescent="0.25">
      <c r="D1767" s="142"/>
    </row>
    <row r="1768" spans="4:4" x14ac:dyDescent="0.25">
      <c r="D1768" s="142"/>
    </row>
    <row r="1769" spans="4:4" x14ac:dyDescent="0.25">
      <c r="D1769" s="142"/>
    </row>
    <row r="1770" spans="4:4" x14ac:dyDescent="0.25">
      <c r="D1770" s="142"/>
    </row>
    <row r="1771" spans="4:4" x14ac:dyDescent="0.25">
      <c r="D1771" s="142"/>
    </row>
    <row r="1772" spans="4:4" x14ac:dyDescent="0.25">
      <c r="D1772" s="142"/>
    </row>
    <row r="1773" spans="4:4" x14ac:dyDescent="0.25">
      <c r="D1773" s="142"/>
    </row>
    <row r="1774" spans="4:4" x14ac:dyDescent="0.25">
      <c r="D1774" s="142"/>
    </row>
    <row r="1775" spans="4:4" x14ac:dyDescent="0.25">
      <c r="D1775" s="142"/>
    </row>
    <row r="1776" spans="4:4" x14ac:dyDescent="0.25">
      <c r="D1776" s="142"/>
    </row>
    <row r="1777" spans="4:4" x14ac:dyDescent="0.25">
      <c r="D1777" s="142"/>
    </row>
    <row r="1778" spans="4:4" x14ac:dyDescent="0.25">
      <c r="D1778" s="142"/>
    </row>
    <row r="1779" spans="4:4" x14ac:dyDescent="0.25">
      <c r="D1779" s="142"/>
    </row>
    <row r="1780" spans="4:4" x14ac:dyDescent="0.25">
      <c r="D1780" s="142"/>
    </row>
    <row r="1781" spans="4:4" x14ac:dyDescent="0.25">
      <c r="D1781" s="142"/>
    </row>
    <row r="1782" spans="4:4" x14ac:dyDescent="0.25">
      <c r="D1782" s="142"/>
    </row>
    <row r="1783" spans="4:4" x14ac:dyDescent="0.25">
      <c r="D1783" s="142"/>
    </row>
    <row r="1784" spans="4:4" x14ac:dyDescent="0.25">
      <c r="D1784" s="142"/>
    </row>
    <row r="1785" spans="4:4" x14ac:dyDescent="0.25">
      <c r="D1785" s="142"/>
    </row>
    <row r="1786" spans="4:4" x14ac:dyDescent="0.25">
      <c r="D1786" s="142"/>
    </row>
    <row r="1787" spans="4:4" x14ac:dyDescent="0.25">
      <c r="D1787" s="142"/>
    </row>
    <row r="1788" spans="4:4" x14ac:dyDescent="0.25">
      <c r="D1788" s="142"/>
    </row>
    <row r="1789" spans="4:4" x14ac:dyDescent="0.25">
      <c r="D1789" s="142"/>
    </row>
    <row r="1790" spans="4:4" x14ac:dyDescent="0.25">
      <c r="D1790" s="142"/>
    </row>
    <row r="1791" spans="4:4" x14ac:dyDescent="0.25">
      <c r="D1791" s="142"/>
    </row>
    <row r="1792" spans="4:4" x14ac:dyDescent="0.25">
      <c r="D1792" s="142"/>
    </row>
    <row r="1793" spans="4:4" x14ac:dyDescent="0.25">
      <c r="D1793" s="142"/>
    </row>
    <row r="1794" spans="4:4" x14ac:dyDescent="0.25">
      <c r="D1794" s="142"/>
    </row>
    <row r="1795" spans="4:4" x14ac:dyDescent="0.25">
      <c r="D1795" s="142"/>
    </row>
    <row r="1796" spans="4:4" x14ac:dyDescent="0.25">
      <c r="D1796" s="142"/>
    </row>
    <row r="1797" spans="4:4" x14ac:dyDescent="0.25">
      <c r="D1797" s="142"/>
    </row>
    <row r="1798" spans="4:4" x14ac:dyDescent="0.25">
      <c r="D1798" s="142"/>
    </row>
    <row r="1799" spans="4:4" x14ac:dyDescent="0.25">
      <c r="D1799" s="142"/>
    </row>
    <row r="1800" spans="4:4" x14ac:dyDescent="0.25">
      <c r="D1800" s="142"/>
    </row>
    <row r="1801" spans="4:4" x14ac:dyDescent="0.25">
      <c r="D1801" s="142"/>
    </row>
    <row r="1802" spans="4:4" x14ac:dyDescent="0.25">
      <c r="D1802" s="142"/>
    </row>
    <row r="1803" spans="4:4" x14ac:dyDescent="0.25">
      <c r="D1803" s="142"/>
    </row>
    <row r="1804" spans="4:4" x14ac:dyDescent="0.25">
      <c r="D1804" s="142"/>
    </row>
    <row r="1805" spans="4:4" x14ac:dyDescent="0.25">
      <c r="D1805" s="142"/>
    </row>
    <row r="1806" spans="4:4" x14ac:dyDescent="0.25">
      <c r="D1806" s="142"/>
    </row>
    <row r="1807" spans="4:4" x14ac:dyDescent="0.25">
      <c r="D1807" s="142"/>
    </row>
    <row r="1808" spans="4:4" x14ac:dyDescent="0.25">
      <c r="D1808" s="142"/>
    </row>
    <row r="1809" spans="4:4" x14ac:dyDescent="0.25">
      <c r="D1809" s="142"/>
    </row>
    <row r="1810" spans="4:4" x14ac:dyDescent="0.25">
      <c r="D1810" s="142"/>
    </row>
    <row r="1811" spans="4:4" x14ac:dyDescent="0.25">
      <c r="D1811" s="142"/>
    </row>
    <row r="1812" spans="4:4" x14ac:dyDescent="0.25">
      <c r="D1812" s="142"/>
    </row>
    <row r="1813" spans="4:4" x14ac:dyDescent="0.25">
      <c r="D1813" s="142"/>
    </row>
    <row r="1814" spans="4:4" x14ac:dyDescent="0.25">
      <c r="D1814" s="142"/>
    </row>
    <row r="1815" spans="4:4" x14ac:dyDescent="0.25">
      <c r="D1815" s="142"/>
    </row>
    <row r="1816" spans="4:4" x14ac:dyDescent="0.25">
      <c r="D1816" s="142"/>
    </row>
    <row r="1817" spans="4:4" x14ac:dyDescent="0.25">
      <c r="D1817" s="142"/>
    </row>
    <row r="1818" spans="4:4" x14ac:dyDescent="0.25">
      <c r="D1818" s="142"/>
    </row>
    <row r="1819" spans="4:4" x14ac:dyDescent="0.25">
      <c r="D1819" s="142"/>
    </row>
    <row r="1820" spans="4:4" x14ac:dyDescent="0.25">
      <c r="D1820" s="142"/>
    </row>
    <row r="1821" spans="4:4" x14ac:dyDescent="0.25">
      <c r="D1821" s="142"/>
    </row>
    <row r="1822" spans="4:4" x14ac:dyDescent="0.25">
      <c r="D1822" s="142"/>
    </row>
    <row r="1823" spans="4:4" x14ac:dyDescent="0.25">
      <c r="D1823" s="142"/>
    </row>
    <row r="1824" spans="4:4" x14ac:dyDescent="0.25">
      <c r="D1824" s="142"/>
    </row>
    <row r="1825" spans="4:4" x14ac:dyDescent="0.25">
      <c r="D1825" s="142"/>
    </row>
    <row r="1826" spans="4:4" x14ac:dyDescent="0.25">
      <c r="D1826" s="142"/>
    </row>
    <row r="1827" spans="4:4" x14ac:dyDescent="0.25">
      <c r="D1827" s="142"/>
    </row>
    <row r="1828" spans="4:4" x14ac:dyDescent="0.25">
      <c r="D1828" s="142"/>
    </row>
    <row r="1829" spans="4:4" x14ac:dyDescent="0.25">
      <c r="D1829" s="142"/>
    </row>
    <row r="1830" spans="4:4" x14ac:dyDescent="0.25">
      <c r="D1830" s="142"/>
    </row>
    <row r="1831" spans="4:4" x14ac:dyDescent="0.25">
      <c r="D1831" s="142"/>
    </row>
    <row r="1832" spans="4:4" x14ac:dyDescent="0.25">
      <c r="D1832" s="142"/>
    </row>
    <row r="1833" spans="4:4" x14ac:dyDescent="0.25">
      <c r="D1833" s="142"/>
    </row>
    <row r="1834" spans="4:4" x14ac:dyDescent="0.25">
      <c r="D1834" s="142"/>
    </row>
    <row r="1835" spans="4:4" x14ac:dyDescent="0.25">
      <c r="D1835" s="142"/>
    </row>
    <row r="1836" spans="4:4" x14ac:dyDescent="0.25">
      <c r="D1836" s="142"/>
    </row>
    <row r="1837" spans="4:4" x14ac:dyDescent="0.25">
      <c r="D1837" s="142"/>
    </row>
    <row r="1838" spans="4:4" x14ac:dyDescent="0.25">
      <c r="D1838" s="142"/>
    </row>
    <row r="1839" spans="4:4" x14ac:dyDescent="0.25">
      <c r="D1839" s="142"/>
    </row>
    <row r="1840" spans="4:4" x14ac:dyDescent="0.25">
      <c r="D1840" s="142"/>
    </row>
    <row r="1841" spans="4:4" x14ac:dyDescent="0.25">
      <c r="D1841" s="142"/>
    </row>
    <row r="1842" spans="4:4" x14ac:dyDescent="0.25">
      <c r="D1842" s="142"/>
    </row>
    <row r="1843" spans="4:4" x14ac:dyDescent="0.25">
      <c r="D1843" s="142"/>
    </row>
    <row r="1844" spans="4:4" x14ac:dyDescent="0.25">
      <c r="D1844" s="142"/>
    </row>
    <row r="1845" spans="4:4" x14ac:dyDescent="0.25">
      <c r="D1845" s="142"/>
    </row>
    <row r="1846" spans="4:4" x14ac:dyDescent="0.25">
      <c r="D1846" s="142"/>
    </row>
    <row r="1847" spans="4:4" x14ac:dyDescent="0.25">
      <c r="D1847" s="142"/>
    </row>
    <row r="1848" spans="4:4" x14ac:dyDescent="0.25">
      <c r="D1848" s="142"/>
    </row>
    <row r="1849" spans="4:4" x14ac:dyDescent="0.25">
      <c r="D1849" s="142"/>
    </row>
    <row r="1850" spans="4:4" x14ac:dyDescent="0.25">
      <c r="D1850" s="142"/>
    </row>
    <row r="1851" spans="4:4" x14ac:dyDescent="0.25">
      <c r="D1851" s="142"/>
    </row>
    <row r="1852" spans="4:4" x14ac:dyDescent="0.25">
      <c r="D1852" s="142"/>
    </row>
    <row r="1853" spans="4:4" x14ac:dyDescent="0.25">
      <c r="D1853" s="142"/>
    </row>
    <row r="1854" spans="4:4" x14ac:dyDescent="0.25">
      <c r="D1854" s="142"/>
    </row>
    <row r="1855" spans="4:4" x14ac:dyDescent="0.25">
      <c r="D1855" s="142"/>
    </row>
    <row r="1856" spans="4:4" x14ac:dyDescent="0.25">
      <c r="D1856" s="142"/>
    </row>
    <row r="1857" spans="4:4" x14ac:dyDescent="0.25">
      <c r="D1857" s="142"/>
    </row>
    <row r="1858" spans="4:4" x14ac:dyDescent="0.25">
      <c r="D1858" s="142"/>
    </row>
    <row r="1859" spans="4:4" x14ac:dyDescent="0.25">
      <c r="D1859" s="142"/>
    </row>
    <row r="1860" spans="4:4" x14ac:dyDescent="0.25">
      <c r="D1860" s="142"/>
    </row>
    <row r="1861" spans="4:4" x14ac:dyDescent="0.25">
      <c r="D1861" s="142"/>
    </row>
    <row r="1862" spans="4:4" x14ac:dyDescent="0.25">
      <c r="D1862" s="142"/>
    </row>
    <row r="1863" spans="4:4" x14ac:dyDescent="0.25">
      <c r="D1863" s="142"/>
    </row>
    <row r="1864" spans="4:4" x14ac:dyDescent="0.25">
      <c r="D1864" s="142"/>
    </row>
    <row r="1865" spans="4:4" x14ac:dyDescent="0.25">
      <c r="D1865" s="142"/>
    </row>
    <row r="1866" spans="4:4" x14ac:dyDescent="0.25">
      <c r="D1866" s="142"/>
    </row>
    <row r="1867" spans="4:4" x14ac:dyDescent="0.25">
      <c r="D1867" s="142"/>
    </row>
    <row r="1868" spans="4:4" x14ac:dyDescent="0.25">
      <c r="D1868" s="142"/>
    </row>
    <row r="1869" spans="4:4" x14ac:dyDescent="0.25">
      <c r="D1869" s="142"/>
    </row>
    <row r="1870" spans="4:4" x14ac:dyDescent="0.25">
      <c r="D1870" s="142"/>
    </row>
    <row r="1871" spans="4:4" x14ac:dyDescent="0.25">
      <c r="D1871" s="142"/>
    </row>
    <row r="1872" spans="4:4" x14ac:dyDescent="0.25">
      <c r="D1872" s="142"/>
    </row>
    <row r="1873" spans="4:4" x14ac:dyDescent="0.25">
      <c r="D1873" s="142"/>
    </row>
    <row r="1874" spans="4:4" x14ac:dyDescent="0.25">
      <c r="D1874" s="142"/>
    </row>
    <row r="1875" spans="4:4" x14ac:dyDescent="0.25">
      <c r="D1875" s="142"/>
    </row>
    <row r="1876" spans="4:4" x14ac:dyDescent="0.25">
      <c r="D1876" s="142"/>
    </row>
    <row r="1877" spans="4:4" x14ac:dyDescent="0.25">
      <c r="D1877" s="142"/>
    </row>
    <row r="1878" spans="4:4" x14ac:dyDescent="0.25">
      <c r="D1878" s="142"/>
    </row>
    <row r="1879" spans="4:4" x14ac:dyDescent="0.25">
      <c r="D1879" s="142"/>
    </row>
    <row r="1880" spans="4:4" x14ac:dyDescent="0.25">
      <c r="D1880" s="142"/>
    </row>
    <row r="1881" spans="4:4" x14ac:dyDescent="0.25">
      <c r="D1881" s="142"/>
    </row>
    <row r="1882" spans="4:4" x14ac:dyDescent="0.25">
      <c r="D1882" s="142"/>
    </row>
    <row r="1883" spans="4:4" x14ac:dyDescent="0.25">
      <c r="D1883" s="142"/>
    </row>
    <row r="1884" spans="4:4" x14ac:dyDescent="0.25">
      <c r="D1884" s="142"/>
    </row>
    <row r="1885" spans="4:4" x14ac:dyDescent="0.25">
      <c r="D1885" s="142"/>
    </row>
    <row r="1886" spans="4:4" x14ac:dyDescent="0.25">
      <c r="D1886" s="142"/>
    </row>
    <row r="1887" spans="4:4" x14ac:dyDescent="0.25">
      <c r="D1887" s="142"/>
    </row>
    <row r="1888" spans="4:4" x14ac:dyDescent="0.25">
      <c r="D1888" s="142"/>
    </row>
    <row r="1889" spans="4:4" x14ac:dyDescent="0.25">
      <c r="D1889" s="142"/>
    </row>
    <row r="1890" spans="4:4" x14ac:dyDescent="0.25">
      <c r="D1890" s="142"/>
    </row>
    <row r="1891" spans="4:4" x14ac:dyDescent="0.25">
      <c r="D1891" s="142"/>
    </row>
    <row r="1892" spans="4:4" x14ac:dyDescent="0.25">
      <c r="D1892" s="142"/>
    </row>
    <row r="1893" spans="4:4" x14ac:dyDescent="0.25">
      <c r="D1893" s="142"/>
    </row>
    <row r="1894" spans="4:4" x14ac:dyDescent="0.25">
      <c r="D1894" s="142"/>
    </row>
    <row r="1895" spans="4:4" x14ac:dyDescent="0.25">
      <c r="D1895" s="142"/>
    </row>
    <row r="1896" spans="4:4" x14ac:dyDescent="0.25">
      <c r="D1896" s="142"/>
    </row>
    <row r="1897" spans="4:4" x14ac:dyDescent="0.25">
      <c r="D1897" s="142"/>
    </row>
    <row r="1898" spans="4:4" x14ac:dyDescent="0.25">
      <c r="D1898" s="142"/>
    </row>
    <row r="1899" spans="4:4" x14ac:dyDescent="0.25">
      <c r="D1899" s="142"/>
    </row>
    <row r="1900" spans="4:4" x14ac:dyDescent="0.25">
      <c r="D1900" s="142"/>
    </row>
    <row r="1901" spans="4:4" x14ac:dyDescent="0.25">
      <c r="D1901" s="142"/>
    </row>
    <row r="1902" spans="4:4" x14ac:dyDescent="0.25">
      <c r="D1902" s="142"/>
    </row>
    <row r="1903" spans="4:4" x14ac:dyDescent="0.25">
      <c r="D1903" s="142"/>
    </row>
    <row r="1904" spans="4:4" x14ac:dyDescent="0.25">
      <c r="D1904" s="142"/>
    </row>
    <row r="1905" spans="4:4" x14ac:dyDescent="0.25">
      <c r="D1905" s="142"/>
    </row>
    <row r="1906" spans="4:4" x14ac:dyDescent="0.25">
      <c r="D1906" s="142"/>
    </row>
    <row r="1907" spans="4:4" x14ac:dyDescent="0.25">
      <c r="D1907" s="142"/>
    </row>
    <row r="1908" spans="4:4" x14ac:dyDescent="0.25">
      <c r="D1908" s="142"/>
    </row>
    <row r="1909" spans="4:4" x14ac:dyDescent="0.25">
      <c r="D1909" s="142"/>
    </row>
    <row r="1910" spans="4:4" x14ac:dyDescent="0.25">
      <c r="D1910" s="142"/>
    </row>
    <row r="1911" spans="4:4" x14ac:dyDescent="0.25">
      <c r="D1911" s="142"/>
    </row>
    <row r="1912" spans="4:4" x14ac:dyDescent="0.25">
      <c r="D1912" s="142"/>
    </row>
    <row r="1913" spans="4:4" x14ac:dyDescent="0.25">
      <c r="D1913" s="142"/>
    </row>
    <row r="1914" spans="4:4" x14ac:dyDescent="0.25">
      <c r="D1914" s="142"/>
    </row>
    <row r="1915" spans="4:4" x14ac:dyDescent="0.25">
      <c r="D1915" s="142"/>
    </row>
    <row r="1916" spans="4:4" x14ac:dyDescent="0.25">
      <c r="D1916" s="142"/>
    </row>
    <row r="1917" spans="4:4" x14ac:dyDescent="0.25">
      <c r="D1917" s="142"/>
    </row>
    <row r="1918" spans="4:4" x14ac:dyDescent="0.25">
      <c r="D1918" s="142"/>
    </row>
    <row r="1919" spans="4:4" x14ac:dyDescent="0.25">
      <c r="D1919" s="142"/>
    </row>
    <row r="1920" spans="4:4" x14ac:dyDescent="0.25">
      <c r="D1920" s="142"/>
    </row>
    <row r="1921" spans="4:4" x14ac:dyDescent="0.25">
      <c r="D1921" s="142"/>
    </row>
    <row r="1922" spans="4:4" x14ac:dyDescent="0.25">
      <c r="D1922" s="142"/>
    </row>
    <row r="1923" spans="4:4" x14ac:dyDescent="0.25">
      <c r="D1923" s="142"/>
    </row>
    <row r="1924" spans="4:4" x14ac:dyDescent="0.25">
      <c r="D1924" s="142"/>
    </row>
    <row r="1925" spans="4:4" x14ac:dyDescent="0.25">
      <c r="D1925" s="142"/>
    </row>
    <row r="1926" spans="4:4" x14ac:dyDescent="0.25">
      <c r="D1926" s="142"/>
    </row>
    <row r="1927" spans="4:4" x14ac:dyDescent="0.25">
      <c r="D1927" s="142"/>
    </row>
    <row r="1928" spans="4:4" x14ac:dyDescent="0.25">
      <c r="D1928" s="142"/>
    </row>
    <row r="1929" spans="4:4" x14ac:dyDescent="0.25">
      <c r="D1929" s="142"/>
    </row>
    <row r="1930" spans="4:4" x14ac:dyDescent="0.25">
      <c r="D1930" s="142"/>
    </row>
    <row r="1931" spans="4:4" x14ac:dyDescent="0.25">
      <c r="D1931" s="142"/>
    </row>
    <row r="1932" spans="4:4" x14ac:dyDescent="0.25">
      <c r="D1932" s="142"/>
    </row>
    <row r="1933" spans="4:4" x14ac:dyDescent="0.25">
      <c r="D1933" s="142"/>
    </row>
    <row r="1934" spans="4:4" x14ac:dyDescent="0.25">
      <c r="D1934" s="142"/>
    </row>
    <row r="1935" spans="4:4" x14ac:dyDescent="0.25">
      <c r="D1935" s="142"/>
    </row>
    <row r="1936" spans="4:4" x14ac:dyDescent="0.25">
      <c r="D1936" s="142"/>
    </row>
    <row r="1937" spans="4:4" x14ac:dyDescent="0.25">
      <c r="D1937" s="142"/>
    </row>
    <row r="1938" spans="4:4" x14ac:dyDescent="0.25">
      <c r="D1938" s="142"/>
    </row>
    <row r="1939" spans="4:4" x14ac:dyDescent="0.25">
      <c r="D1939" s="142"/>
    </row>
    <row r="1940" spans="4:4" x14ac:dyDescent="0.25">
      <c r="D1940" s="142"/>
    </row>
    <row r="1941" spans="4:4" x14ac:dyDescent="0.25">
      <c r="D1941" s="142"/>
    </row>
    <row r="1942" spans="4:4" x14ac:dyDescent="0.25">
      <c r="D1942" s="142"/>
    </row>
    <row r="1943" spans="4:4" x14ac:dyDescent="0.25">
      <c r="D1943" s="142"/>
    </row>
    <row r="1944" spans="4:4" x14ac:dyDescent="0.25">
      <c r="D1944" s="142"/>
    </row>
    <row r="1945" spans="4:4" x14ac:dyDescent="0.25">
      <c r="D1945" s="142"/>
    </row>
    <row r="1946" spans="4:4" x14ac:dyDescent="0.25">
      <c r="D1946" s="142"/>
    </row>
    <row r="1947" spans="4:4" x14ac:dyDescent="0.25">
      <c r="D1947" s="142"/>
    </row>
    <row r="1948" spans="4:4" x14ac:dyDescent="0.25">
      <c r="D1948" s="142"/>
    </row>
    <row r="1949" spans="4:4" x14ac:dyDescent="0.25">
      <c r="D1949" s="142"/>
    </row>
    <row r="1950" spans="4:4" x14ac:dyDescent="0.25">
      <c r="D1950" s="142"/>
    </row>
    <row r="1951" spans="4:4" x14ac:dyDescent="0.25">
      <c r="D1951" s="142"/>
    </row>
    <row r="1952" spans="4:4" x14ac:dyDescent="0.25">
      <c r="D1952" s="142"/>
    </row>
    <row r="1953" spans="4:4" x14ac:dyDescent="0.25">
      <c r="D1953" s="142"/>
    </row>
    <row r="1954" spans="4:4" x14ac:dyDescent="0.25">
      <c r="D1954" s="142"/>
    </row>
    <row r="1955" spans="4:4" x14ac:dyDescent="0.25">
      <c r="D1955" s="142"/>
    </row>
    <row r="1956" spans="4:4" x14ac:dyDescent="0.25">
      <c r="D1956" s="142"/>
    </row>
    <row r="1957" spans="4:4" x14ac:dyDescent="0.25">
      <c r="D1957" s="142"/>
    </row>
    <row r="1958" spans="4:4" x14ac:dyDescent="0.25">
      <c r="D1958" s="142"/>
    </row>
    <row r="1959" spans="4:4" x14ac:dyDescent="0.25">
      <c r="D1959" s="142"/>
    </row>
    <row r="1960" spans="4:4" x14ac:dyDescent="0.25">
      <c r="D1960" s="142"/>
    </row>
    <row r="1961" spans="4:4" x14ac:dyDescent="0.25">
      <c r="D1961" s="142"/>
    </row>
    <row r="1962" spans="4:4" x14ac:dyDescent="0.25">
      <c r="D1962" s="142"/>
    </row>
    <row r="1963" spans="4:4" x14ac:dyDescent="0.25">
      <c r="D1963" s="142"/>
    </row>
    <row r="1964" spans="4:4" x14ac:dyDescent="0.25">
      <c r="D1964" s="142"/>
    </row>
    <row r="1965" spans="4:4" x14ac:dyDescent="0.25">
      <c r="D1965" s="142"/>
    </row>
    <row r="1966" spans="4:4" x14ac:dyDescent="0.25">
      <c r="D1966" s="142"/>
    </row>
    <row r="1967" spans="4:4" x14ac:dyDescent="0.25">
      <c r="D1967" s="142"/>
    </row>
    <row r="1968" spans="4:4" x14ac:dyDescent="0.25">
      <c r="D1968" s="142"/>
    </row>
    <row r="1969" spans="4:4" x14ac:dyDescent="0.25">
      <c r="D1969" s="142"/>
    </row>
    <row r="1970" spans="4:4" x14ac:dyDescent="0.25">
      <c r="D1970" s="142"/>
    </row>
    <row r="1971" spans="4:4" x14ac:dyDescent="0.25">
      <c r="D1971" s="142"/>
    </row>
    <row r="1972" spans="4:4" x14ac:dyDescent="0.25">
      <c r="D1972" s="142"/>
    </row>
    <row r="1973" spans="4:4" x14ac:dyDescent="0.25">
      <c r="D1973" s="142"/>
    </row>
    <row r="1974" spans="4:4" x14ac:dyDescent="0.25">
      <c r="D1974" s="142"/>
    </row>
    <row r="1975" spans="4:4" x14ac:dyDescent="0.25">
      <c r="D1975" s="142"/>
    </row>
    <row r="1976" spans="4:4" x14ac:dyDescent="0.25">
      <c r="D1976" s="142"/>
    </row>
    <row r="1977" spans="4:4" x14ac:dyDescent="0.25">
      <c r="D1977" s="142"/>
    </row>
    <row r="1978" spans="4:4" x14ac:dyDescent="0.25">
      <c r="D1978" s="142"/>
    </row>
    <row r="1979" spans="4:4" x14ac:dyDescent="0.25">
      <c r="D1979" s="142"/>
    </row>
    <row r="1980" spans="4:4" x14ac:dyDescent="0.25">
      <c r="D1980" s="142"/>
    </row>
    <row r="1981" spans="4:4" x14ac:dyDescent="0.25">
      <c r="D1981" s="142"/>
    </row>
    <row r="1982" spans="4:4" x14ac:dyDescent="0.25">
      <c r="D1982" s="142"/>
    </row>
    <row r="1983" spans="4:4" x14ac:dyDescent="0.25">
      <c r="D1983" s="142"/>
    </row>
    <row r="1984" spans="4:4" x14ac:dyDescent="0.25">
      <c r="D1984" s="142"/>
    </row>
    <row r="1985" spans="4:4" x14ac:dyDescent="0.25">
      <c r="D1985" s="142"/>
    </row>
    <row r="1986" spans="4:4" x14ac:dyDescent="0.25">
      <c r="D1986" s="142"/>
    </row>
    <row r="1987" spans="4:4" x14ac:dyDescent="0.25">
      <c r="D1987" s="142"/>
    </row>
    <row r="1988" spans="4:4" x14ac:dyDescent="0.25">
      <c r="D1988" s="142"/>
    </row>
    <row r="1989" spans="4:4" x14ac:dyDescent="0.25">
      <c r="D1989" s="142"/>
    </row>
    <row r="1990" spans="4:4" x14ac:dyDescent="0.25">
      <c r="D1990" s="142"/>
    </row>
    <row r="1991" spans="4:4" x14ac:dyDescent="0.25">
      <c r="D1991" s="142"/>
    </row>
    <row r="1992" spans="4:4" x14ac:dyDescent="0.25">
      <c r="D1992" s="142"/>
    </row>
    <row r="1993" spans="4:4" x14ac:dyDescent="0.25">
      <c r="D1993" s="142"/>
    </row>
    <row r="1994" spans="4:4" x14ac:dyDescent="0.25">
      <c r="D1994" s="142"/>
    </row>
    <row r="1995" spans="4:4" x14ac:dyDescent="0.25">
      <c r="D1995" s="142"/>
    </row>
    <row r="1996" spans="4:4" x14ac:dyDescent="0.25">
      <c r="D1996" s="142"/>
    </row>
    <row r="1997" spans="4:4" x14ac:dyDescent="0.25">
      <c r="D1997" s="142"/>
    </row>
    <row r="1998" spans="4:4" x14ac:dyDescent="0.25">
      <c r="D1998" s="142"/>
    </row>
    <row r="1999" spans="4:4" x14ac:dyDescent="0.25">
      <c r="D1999" s="142"/>
    </row>
    <row r="2000" spans="4:4" x14ac:dyDescent="0.25">
      <c r="D2000" s="142"/>
    </row>
    <row r="2001" spans="4:4" x14ac:dyDescent="0.25">
      <c r="D2001" s="142"/>
    </row>
    <row r="2002" spans="4:4" x14ac:dyDescent="0.25">
      <c r="D2002" s="142"/>
    </row>
    <row r="2003" spans="4:4" x14ac:dyDescent="0.25">
      <c r="D2003" s="142"/>
    </row>
    <row r="2004" spans="4:4" x14ac:dyDescent="0.25">
      <c r="D2004" s="142"/>
    </row>
    <row r="2005" spans="4:4" x14ac:dyDescent="0.25">
      <c r="D2005" s="142"/>
    </row>
    <row r="2006" spans="4:4" x14ac:dyDescent="0.25">
      <c r="D2006" s="142"/>
    </row>
    <row r="2007" spans="4:4" x14ac:dyDescent="0.25">
      <c r="D2007" s="142"/>
    </row>
    <row r="2008" spans="4:4" x14ac:dyDescent="0.25">
      <c r="D2008" s="142"/>
    </row>
    <row r="2009" spans="4:4" x14ac:dyDescent="0.25">
      <c r="D2009" s="142"/>
    </row>
    <row r="2010" spans="4:4" x14ac:dyDescent="0.25">
      <c r="D2010" s="142"/>
    </row>
    <row r="2011" spans="4:4" x14ac:dyDescent="0.25">
      <c r="D2011" s="142"/>
    </row>
    <row r="2012" spans="4:4" x14ac:dyDescent="0.25">
      <c r="D2012" s="142"/>
    </row>
    <row r="2013" spans="4:4" x14ac:dyDescent="0.25">
      <c r="D2013" s="142"/>
    </row>
    <row r="2014" spans="4:4" x14ac:dyDescent="0.25">
      <c r="D2014" s="142"/>
    </row>
    <row r="2015" spans="4:4" x14ac:dyDescent="0.25">
      <c r="D2015" s="142"/>
    </row>
    <row r="2016" spans="4:4" x14ac:dyDescent="0.25">
      <c r="D2016" s="142"/>
    </row>
    <row r="2017" spans="4:4" x14ac:dyDescent="0.25">
      <c r="D2017" s="142"/>
    </row>
    <row r="2018" spans="4:4" x14ac:dyDescent="0.25">
      <c r="D2018" s="142"/>
    </row>
    <row r="2019" spans="4:4" x14ac:dyDescent="0.25">
      <c r="D2019" s="142"/>
    </row>
    <row r="2020" spans="4:4" x14ac:dyDescent="0.25">
      <c r="D2020" s="142"/>
    </row>
    <row r="2021" spans="4:4" x14ac:dyDescent="0.25">
      <c r="D2021" s="142"/>
    </row>
    <row r="2022" spans="4:4" x14ac:dyDescent="0.25">
      <c r="D2022" s="142"/>
    </row>
    <row r="2023" spans="4:4" x14ac:dyDescent="0.25">
      <c r="D2023" s="142"/>
    </row>
    <row r="2024" spans="4:4" x14ac:dyDescent="0.25">
      <c r="D2024" s="142"/>
    </row>
    <row r="2025" spans="4:4" x14ac:dyDescent="0.25">
      <c r="D2025" s="142"/>
    </row>
    <row r="2026" spans="4:4" x14ac:dyDescent="0.25">
      <c r="D2026" s="142"/>
    </row>
    <row r="2027" spans="4:4" x14ac:dyDescent="0.25">
      <c r="D2027" s="142"/>
    </row>
    <row r="2028" spans="4:4" x14ac:dyDescent="0.25">
      <c r="D2028" s="142"/>
    </row>
    <row r="2029" spans="4:4" x14ac:dyDescent="0.25">
      <c r="D2029" s="142"/>
    </row>
    <row r="2030" spans="4:4" x14ac:dyDescent="0.25">
      <c r="D2030" s="142"/>
    </row>
    <row r="2031" spans="4:4" x14ac:dyDescent="0.25">
      <c r="D2031" s="142"/>
    </row>
    <row r="2032" spans="4:4" x14ac:dyDescent="0.25">
      <c r="D2032" s="142"/>
    </row>
    <row r="2033" spans="4:4" x14ac:dyDescent="0.25">
      <c r="D2033" s="142"/>
    </row>
    <row r="2034" spans="4:4" x14ac:dyDescent="0.25">
      <c r="D2034" s="142"/>
    </row>
    <row r="2035" spans="4:4" x14ac:dyDescent="0.25">
      <c r="D2035" s="142"/>
    </row>
    <row r="2036" spans="4:4" x14ac:dyDescent="0.25">
      <c r="D2036" s="142"/>
    </row>
    <row r="2037" spans="4:4" x14ac:dyDescent="0.25">
      <c r="D2037" s="142"/>
    </row>
    <row r="2038" spans="4:4" x14ac:dyDescent="0.25">
      <c r="D2038" s="142"/>
    </row>
    <row r="2039" spans="4:4" x14ac:dyDescent="0.25">
      <c r="D2039" s="142"/>
    </row>
    <row r="2040" spans="4:4" x14ac:dyDescent="0.25">
      <c r="D2040" s="142"/>
    </row>
    <row r="2041" spans="4:4" x14ac:dyDescent="0.25">
      <c r="D2041" s="142"/>
    </row>
    <row r="2042" spans="4:4" x14ac:dyDescent="0.25">
      <c r="D2042" s="142"/>
    </row>
    <row r="2043" spans="4:4" x14ac:dyDescent="0.25">
      <c r="D2043" s="142"/>
    </row>
    <row r="2044" spans="4:4" x14ac:dyDescent="0.25">
      <c r="D2044" s="142"/>
    </row>
    <row r="2045" spans="4:4" x14ac:dyDescent="0.25">
      <c r="D2045" s="142"/>
    </row>
    <row r="2046" spans="4:4" x14ac:dyDescent="0.25">
      <c r="D2046" s="142"/>
    </row>
    <row r="2047" spans="4:4" x14ac:dyDescent="0.25">
      <c r="D2047" s="142"/>
    </row>
    <row r="2048" spans="4:4" x14ac:dyDescent="0.25">
      <c r="D2048" s="142"/>
    </row>
    <row r="2049" spans="4:4" x14ac:dyDescent="0.25">
      <c r="D2049" s="142"/>
    </row>
    <row r="2050" spans="4:4" x14ac:dyDescent="0.25">
      <c r="D2050" s="142"/>
    </row>
    <row r="2051" spans="4:4" x14ac:dyDescent="0.25">
      <c r="D2051" s="142"/>
    </row>
    <row r="2052" spans="4:4" x14ac:dyDescent="0.25">
      <c r="D2052" s="142"/>
    </row>
    <row r="2053" spans="4:4" x14ac:dyDescent="0.25">
      <c r="D2053" s="142"/>
    </row>
    <row r="2054" spans="4:4" x14ac:dyDescent="0.25">
      <c r="D2054" s="142"/>
    </row>
    <row r="2055" spans="4:4" x14ac:dyDescent="0.25">
      <c r="D2055" s="142"/>
    </row>
    <row r="2056" spans="4:4" x14ac:dyDescent="0.25">
      <c r="D2056" s="142"/>
    </row>
    <row r="2057" spans="4:4" x14ac:dyDescent="0.25">
      <c r="D2057" s="142"/>
    </row>
    <row r="2058" spans="4:4" x14ac:dyDescent="0.25">
      <c r="D2058" s="142"/>
    </row>
    <row r="2059" spans="4:4" x14ac:dyDescent="0.25">
      <c r="D2059" s="142"/>
    </row>
    <row r="2060" spans="4:4" x14ac:dyDescent="0.25">
      <c r="D2060" s="142"/>
    </row>
    <row r="2061" spans="4:4" x14ac:dyDescent="0.25">
      <c r="D2061" s="142"/>
    </row>
    <row r="2062" spans="4:4" x14ac:dyDescent="0.25">
      <c r="D2062" s="142"/>
    </row>
    <row r="2063" spans="4:4" x14ac:dyDescent="0.25">
      <c r="D2063" s="142"/>
    </row>
    <row r="2064" spans="4:4" x14ac:dyDescent="0.25">
      <c r="D2064" s="142"/>
    </row>
    <row r="2065" spans="4:4" x14ac:dyDescent="0.25">
      <c r="D2065" s="142"/>
    </row>
    <row r="2066" spans="4:4" x14ac:dyDescent="0.25">
      <c r="D2066" s="142"/>
    </row>
    <row r="2067" spans="4:4" x14ac:dyDescent="0.25">
      <c r="D2067" s="142"/>
    </row>
    <row r="2068" spans="4:4" x14ac:dyDescent="0.25">
      <c r="D2068" s="142"/>
    </row>
    <row r="2069" spans="4:4" x14ac:dyDescent="0.25">
      <c r="D2069" s="142"/>
    </row>
    <row r="2070" spans="4:4" x14ac:dyDescent="0.25">
      <c r="D2070" s="142"/>
    </row>
    <row r="2071" spans="4:4" x14ac:dyDescent="0.25">
      <c r="D2071" s="142"/>
    </row>
    <row r="2072" spans="4:4" x14ac:dyDescent="0.25">
      <c r="D2072" s="142"/>
    </row>
    <row r="2073" spans="4:4" x14ac:dyDescent="0.25">
      <c r="D2073" s="142"/>
    </row>
    <row r="2074" spans="4:4" x14ac:dyDescent="0.25">
      <c r="D2074" s="142"/>
    </row>
    <row r="2075" spans="4:4" x14ac:dyDescent="0.25">
      <c r="D2075" s="142"/>
    </row>
    <row r="2076" spans="4:4" x14ac:dyDescent="0.25">
      <c r="D2076" s="142"/>
    </row>
    <row r="2077" spans="4:4" x14ac:dyDescent="0.25">
      <c r="D2077" s="142"/>
    </row>
    <row r="2078" spans="4:4" x14ac:dyDescent="0.25">
      <c r="D2078" s="142"/>
    </row>
    <row r="2079" spans="4:4" x14ac:dyDescent="0.25">
      <c r="D2079" s="142"/>
    </row>
    <row r="2080" spans="4:4" x14ac:dyDescent="0.25">
      <c r="D2080" s="142"/>
    </row>
    <row r="2081" spans="4:4" x14ac:dyDescent="0.25">
      <c r="D2081" s="142"/>
    </row>
    <row r="2082" spans="4:4" x14ac:dyDescent="0.25">
      <c r="D2082" s="142"/>
    </row>
    <row r="2083" spans="4:4" x14ac:dyDescent="0.25">
      <c r="D2083" s="142"/>
    </row>
    <row r="2084" spans="4:4" x14ac:dyDescent="0.25">
      <c r="D2084" s="142"/>
    </row>
    <row r="2085" spans="4:4" x14ac:dyDescent="0.25">
      <c r="D2085" s="142"/>
    </row>
    <row r="2086" spans="4:4" x14ac:dyDescent="0.25">
      <c r="D2086" s="142"/>
    </row>
    <row r="2087" spans="4:4" x14ac:dyDescent="0.25">
      <c r="D2087" s="142"/>
    </row>
    <row r="2088" spans="4:4" x14ac:dyDescent="0.25">
      <c r="D2088" s="142"/>
    </row>
    <row r="2089" spans="4:4" x14ac:dyDescent="0.25">
      <c r="D2089" s="142"/>
    </row>
    <row r="2090" spans="4:4" x14ac:dyDescent="0.25">
      <c r="D2090" s="142"/>
    </row>
    <row r="2091" spans="4:4" x14ac:dyDescent="0.25">
      <c r="D2091" s="142"/>
    </row>
    <row r="2092" spans="4:4" x14ac:dyDescent="0.25">
      <c r="D2092" s="142"/>
    </row>
    <row r="2093" spans="4:4" x14ac:dyDescent="0.25">
      <c r="D2093" s="142"/>
    </row>
    <row r="2094" spans="4:4" x14ac:dyDescent="0.25">
      <c r="D2094" s="142"/>
    </row>
    <row r="2095" spans="4:4" x14ac:dyDescent="0.25">
      <c r="D2095" s="142"/>
    </row>
    <row r="2096" spans="4:4" x14ac:dyDescent="0.25">
      <c r="D2096" s="142"/>
    </row>
    <row r="2097" spans="4:4" x14ac:dyDescent="0.25">
      <c r="D2097" s="142"/>
    </row>
    <row r="2098" spans="4:4" x14ac:dyDescent="0.25">
      <c r="D2098" s="142"/>
    </row>
    <row r="2099" spans="4:4" x14ac:dyDescent="0.25">
      <c r="D2099" s="142"/>
    </row>
    <row r="2100" spans="4:4" x14ac:dyDescent="0.25">
      <c r="D2100" s="142"/>
    </row>
    <row r="2101" spans="4:4" x14ac:dyDescent="0.25">
      <c r="D2101" s="142"/>
    </row>
    <row r="2102" spans="4:4" x14ac:dyDescent="0.25">
      <c r="D2102" s="142"/>
    </row>
    <row r="2103" spans="4:4" x14ac:dyDescent="0.25">
      <c r="D2103" s="142"/>
    </row>
    <row r="2104" spans="4:4" x14ac:dyDescent="0.25">
      <c r="D2104" s="142"/>
    </row>
    <row r="2105" spans="4:4" x14ac:dyDescent="0.25">
      <c r="D2105" s="142"/>
    </row>
    <row r="2106" spans="4:4" x14ac:dyDescent="0.25">
      <c r="D2106" s="142"/>
    </row>
    <row r="2107" spans="4:4" x14ac:dyDescent="0.25">
      <c r="D2107" s="142"/>
    </row>
    <row r="2108" spans="4:4" x14ac:dyDescent="0.25">
      <c r="D2108" s="142"/>
    </row>
    <row r="2109" spans="4:4" x14ac:dyDescent="0.25">
      <c r="D2109" s="142"/>
    </row>
    <row r="2110" spans="4:4" x14ac:dyDescent="0.25">
      <c r="D2110" s="142"/>
    </row>
    <row r="2111" spans="4:4" x14ac:dyDescent="0.25">
      <c r="D2111" s="142"/>
    </row>
    <row r="2112" spans="4:4" x14ac:dyDescent="0.25">
      <c r="D2112" s="142"/>
    </row>
    <row r="2113" spans="4:4" x14ac:dyDescent="0.25">
      <c r="D2113" s="142"/>
    </row>
    <row r="2114" spans="4:4" x14ac:dyDescent="0.25">
      <c r="D2114" s="142"/>
    </row>
    <row r="2115" spans="4:4" x14ac:dyDescent="0.25">
      <c r="D2115" s="142"/>
    </row>
    <row r="2116" spans="4:4" x14ac:dyDescent="0.25">
      <c r="D2116" s="142"/>
    </row>
    <row r="2117" spans="4:4" x14ac:dyDescent="0.25">
      <c r="D2117" s="142"/>
    </row>
    <row r="2118" spans="4:4" x14ac:dyDescent="0.25">
      <c r="D2118" s="142"/>
    </row>
    <row r="2119" spans="4:4" x14ac:dyDescent="0.25">
      <c r="D2119" s="142"/>
    </row>
    <row r="2120" spans="4:4" x14ac:dyDescent="0.25">
      <c r="D2120" s="142"/>
    </row>
    <row r="2121" spans="4:4" x14ac:dyDescent="0.25">
      <c r="D2121" s="142"/>
    </row>
    <row r="2122" spans="4:4" x14ac:dyDescent="0.25">
      <c r="D2122" s="142"/>
    </row>
    <row r="2123" spans="4:4" x14ac:dyDescent="0.25">
      <c r="D2123" s="142"/>
    </row>
    <row r="2124" spans="4:4" x14ac:dyDescent="0.25">
      <c r="D2124" s="142"/>
    </row>
    <row r="2125" spans="4:4" x14ac:dyDescent="0.25">
      <c r="D2125" s="142"/>
    </row>
    <row r="2126" spans="4:4" x14ac:dyDescent="0.25">
      <c r="D2126" s="142"/>
    </row>
    <row r="2127" spans="4:4" x14ac:dyDescent="0.25">
      <c r="D2127" s="142"/>
    </row>
    <row r="2128" spans="4:4" x14ac:dyDescent="0.25">
      <c r="D2128" s="142"/>
    </row>
    <row r="2129" spans="4:4" x14ac:dyDescent="0.25">
      <c r="D2129" s="142"/>
    </row>
    <row r="2130" spans="4:4" x14ac:dyDescent="0.25">
      <c r="D2130" s="142"/>
    </row>
    <row r="2131" spans="4:4" x14ac:dyDescent="0.25">
      <c r="D2131" s="142"/>
    </row>
    <row r="2132" spans="4:4" x14ac:dyDescent="0.25">
      <c r="D2132" s="142"/>
    </row>
    <row r="2133" spans="4:4" x14ac:dyDescent="0.25">
      <c r="D2133" s="142"/>
    </row>
    <row r="2134" spans="4:4" x14ac:dyDescent="0.25">
      <c r="D2134" s="142"/>
    </row>
    <row r="2135" spans="4:4" x14ac:dyDescent="0.25">
      <c r="D2135" s="142"/>
    </row>
    <row r="2136" spans="4:4" x14ac:dyDescent="0.25">
      <c r="D2136" s="142"/>
    </row>
    <row r="2137" spans="4:4" x14ac:dyDescent="0.25">
      <c r="D2137" s="142"/>
    </row>
    <row r="2138" spans="4:4" x14ac:dyDescent="0.25">
      <c r="D2138" s="142"/>
    </row>
    <row r="2139" spans="4:4" x14ac:dyDescent="0.25">
      <c r="D2139" s="142"/>
    </row>
    <row r="2140" spans="4:4" x14ac:dyDescent="0.25">
      <c r="D2140" s="142"/>
    </row>
    <row r="2141" spans="4:4" x14ac:dyDescent="0.25">
      <c r="D2141" s="142"/>
    </row>
    <row r="2142" spans="4:4" x14ac:dyDescent="0.25">
      <c r="D2142" s="142"/>
    </row>
    <row r="2143" spans="4:4" x14ac:dyDescent="0.25">
      <c r="D2143" s="142"/>
    </row>
    <row r="2144" spans="4:4" x14ac:dyDescent="0.25">
      <c r="D2144" s="142"/>
    </row>
    <row r="2145" spans="4:4" x14ac:dyDescent="0.25">
      <c r="D2145" s="142"/>
    </row>
    <row r="2146" spans="4:4" x14ac:dyDescent="0.25">
      <c r="D2146" s="142"/>
    </row>
    <row r="2147" spans="4:4" x14ac:dyDescent="0.25">
      <c r="D2147" s="142"/>
    </row>
    <row r="2148" spans="4:4" x14ac:dyDescent="0.25">
      <c r="D2148" s="142"/>
    </row>
    <row r="2149" spans="4:4" x14ac:dyDescent="0.25">
      <c r="D2149" s="142"/>
    </row>
    <row r="2150" spans="4:4" x14ac:dyDescent="0.25">
      <c r="D2150" s="142"/>
    </row>
    <row r="2151" spans="4:4" x14ac:dyDescent="0.25">
      <c r="D2151" s="142"/>
    </row>
    <row r="2152" spans="4:4" x14ac:dyDescent="0.25">
      <c r="D2152" s="142"/>
    </row>
    <row r="2153" spans="4:4" x14ac:dyDescent="0.25">
      <c r="D2153" s="142"/>
    </row>
    <row r="2154" spans="4:4" x14ac:dyDescent="0.25">
      <c r="D2154" s="142"/>
    </row>
    <row r="2155" spans="4:4" x14ac:dyDescent="0.25">
      <c r="D2155" s="142"/>
    </row>
    <row r="2156" spans="4:4" x14ac:dyDescent="0.25">
      <c r="D2156" s="142"/>
    </row>
    <row r="2157" spans="4:4" x14ac:dyDescent="0.25">
      <c r="D2157" s="142"/>
    </row>
    <row r="2158" spans="4:4" x14ac:dyDescent="0.25">
      <c r="D2158" s="142"/>
    </row>
    <row r="2159" spans="4:4" x14ac:dyDescent="0.25">
      <c r="D2159" s="142"/>
    </row>
    <row r="2160" spans="4:4" x14ac:dyDescent="0.25">
      <c r="D2160" s="142"/>
    </row>
    <row r="2161" spans="4:4" x14ac:dyDescent="0.25">
      <c r="D2161" s="142"/>
    </row>
    <row r="2162" spans="4:4" x14ac:dyDescent="0.25">
      <c r="D2162" s="142"/>
    </row>
    <row r="2163" spans="4:4" x14ac:dyDescent="0.25">
      <c r="D2163" s="142"/>
    </row>
    <row r="2164" spans="4:4" x14ac:dyDescent="0.25">
      <c r="D2164" s="142"/>
    </row>
    <row r="2165" spans="4:4" x14ac:dyDescent="0.25">
      <c r="D2165" s="142"/>
    </row>
    <row r="2166" spans="4:4" x14ac:dyDescent="0.25">
      <c r="D2166" s="142"/>
    </row>
    <row r="2167" spans="4:4" x14ac:dyDescent="0.25">
      <c r="D2167" s="142"/>
    </row>
    <row r="2168" spans="4:4" x14ac:dyDescent="0.25">
      <c r="D2168" s="142"/>
    </row>
    <row r="2169" spans="4:4" x14ac:dyDescent="0.25">
      <c r="D2169" s="142"/>
    </row>
    <row r="2170" spans="4:4" x14ac:dyDescent="0.25">
      <c r="D2170" s="142"/>
    </row>
    <row r="2171" spans="4:4" x14ac:dyDescent="0.25">
      <c r="D2171" s="142"/>
    </row>
    <row r="2172" spans="4:4" x14ac:dyDescent="0.25">
      <c r="D2172" s="142"/>
    </row>
    <row r="2173" spans="4:4" x14ac:dyDescent="0.25">
      <c r="D2173" s="142"/>
    </row>
    <row r="2174" spans="4:4" x14ac:dyDescent="0.25">
      <c r="D2174" s="142"/>
    </row>
    <row r="2175" spans="4:4" x14ac:dyDescent="0.25">
      <c r="D2175" s="142"/>
    </row>
    <row r="2176" spans="4:4" x14ac:dyDescent="0.25">
      <c r="D2176" s="142"/>
    </row>
    <row r="2177" spans="4:4" x14ac:dyDescent="0.25">
      <c r="D2177" s="142"/>
    </row>
    <row r="2178" spans="4:4" x14ac:dyDescent="0.25">
      <c r="D2178" s="142"/>
    </row>
    <row r="2179" spans="4:4" x14ac:dyDescent="0.25">
      <c r="D2179" s="142"/>
    </row>
    <row r="2180" spans="4:4" x14ac:dyDescent="0.25">
      <c r="D2180" s="142"/>
    </row>
    <row r="2181" spans="4:4" x14ac:dyDescent="0.25">
      <c r="D2181" s="142"/>
    </row>
    <row r="2182" spans="4:4" x14ac:dyDescent="0.25">
      <c r="D2182" s="142"/>
    </row>
    <row r="2183" spans="4:4" x14ac:dyDescent="0.25">
      <c r="D2183" s="142"/>
    </row>
    <row r="2184" spans="4:4" x14ac:dyDescent="0.25">
      <c r="D2184" s="142"/>
    </row>
    <row r="2185" spans="4:4" x14ac:dyDescent="0.25">
      <c r="D2185" s="142"/>
    </row>
    <row r="2186" spans="4:4" x14ac:dyDescent="0.25">
      <c r="D2186" s="142"/>
    </row>
    <row r="2187" spans="4:4" x14ac:dyDescent="0.25">
      <c r="D2187" s="142"/>
    </row>
    <row r="2188" spans="4:4" x14ac:dyDescent="0.25">
      <c r="D2188" s="142"/>
    </row>
    <row r="2189" spans="4:4" x14ac:dyDescent="0.25">
      <c r="D2189" s="142"/>
    </row>
    <row r="2190" spans="4:4" x14ac:dyDescent="0.25">
      <c r="D2190" s="142"/>
    </row>
    <row r="2191" spans="4:4" x14ac:dyDescent="0.25">
      <c r="D2191" s="142"/>
    </row>
    <row r="2192" spans="4:4" x14ac:dyDescent="0.25">
      <c r="D2192" s="142"/>
    </row>
    <row r="2193" spans="4:4" x14ac:dyDescent="0.25">
      <c r="D2193" s="142"/>
    </row>
    <row r="2194" spans="4:4" x14ac:dyDescent="0.25">
      <c r="D2194" s="142"/>
    </row>
    <row r="2195" spans="4:4" x14ac:dyDescent="0.25">
      <c r="D2195" s="142"/>
    </row>
    <row r="2196" spans="4:4" x14ac:dyDescent="0.25">
      <c r="D2196" s="142"/>
    </row>
    <row r="2197" spans="4:4" x14ac:dyDescent="0.25">
      <c r="D2197" s="142"/>
    </row>
    <row r="2198" spans="4:4" x14ac:dyDescent="0.25">
      <c r="D2198" s="142"/>
    </row>
    <row r="2199" spans="4:4" x14ac:dyDescent="0.25">
      <c r="D2199" s="142"/>
    </row>
    <row r="2200" spans="4:4" x14ac:dyDescent="0.25">
      <c r="D2200" s="142"/>
    </row>
    <row r="2201" spans="4:4" x14ac:dyDescent="0.25">
      <c r="D2201" s="142"/>
    </row>
    <row r="2202" spans="4:4" x14ac:dyDescent="0.25">
      <c r="D2202" s="142"/>
    </row>
    <row r="2203" spans="4:4" x14ac:dyDescent="0.25">
      <c r="D2203" s="142"/>
    </row>
    <row r="2204" spans="4:4" x14ac:dyDescent="0.25">
      <c r="D2204" s="142"/>
    </row>
    <row r="2205" spans="4:4" x14ac:dyDescent="0.25">
      <c r="D2205" s="142"/>
    </row>
    <row r="2206" spans="4:4" x14ac:dyDescent="0.25">
      <c r="D2206" s="142"/>
    </row>
    <row r="2207" spans="4:4" x14ac:dyDescent="0.25">
      <c r="D2207" s="142"/>
    </row>
    <row r="2208" spans="4:4" x14ac:dyDescent="0.25">
      <c r="D2208" s="142"/>
    </row>
    <row r="2209" spans="4:4" x14ac:dyDescent="0.25">
      <c r="D2209" s="142"/>
    </row>
    <row r="2210" spans="4:4" x14ac:dyDescent="0.25">
      <c r="D2210" s="142"/>
    </row>
    <row r="2211" spans="4:4" x14ac:dyDescent="0.25">
      <c r="D2211" s="142"/>
    </row>
    <row r="2212" spans="4:4" x14ac:dyDescent="0.25">
      <c r="D2212" s="142"/>
    </row>
    <row r="2213" spans="4:4" x14ac:dyDescent="0.25">
      <c r="D2213" s="142"/>
    </row>
    <row r="2214" spans="4:4" x14ac:dyDescent="0.25">
      <c r="D2214" s="142"/>
    </row>
    <row r="2215" spans="4:4" x14ac:dyDescent="0.25">
      <c r="D2215" s="142"/>
    </row>
    <row r="2216" spans="4:4" x14ac:dyDescent="0.25">
      <c r="D2216" s="142"/>
    </row>
    <row r="2217" spans="4:4" x14ac:dyDescent="0.25">
      <c r="D2217" s="142"/>
    </row>
    <row r="2218" spans="4:4" x14ac:dyDescent="0.25">
      <c r="D2218" s="142"/>
    </row>
    <row r="2219" spans="4:4" x14ac:dyDescent="0.25">
      <c r="D2219" s="142"/>
    </row>
    <row r="2220" spans="4:4" x14ac:dyDescent="0.25">
      <c r="D2220" s="142"/>
    </row>
    <row r="2221" spans="4:4" x14ac:dyDescent="0.25">
      <c r="D2221" s="142"/>
    </row>
    <row r="2222" spans="4:4" x14ac:dyDescent="0.25">
      <c r="D2222" s="142"/>
    </row>
    <row r="2223" spans="4:4" x14ac:dyDescent="0.25">
      <c r="D2223" s="142"/>
    </row>
    <row r="2224" spans="4:4" x14ac:dyDescent="0.25">
      <c r="D2224" s="142"/>
    </row>
    <row r="2225" spans="4:4" x14ac:dyDescent="0.25">
      <c r="D2225" s="142"/>
    </row>
    <row r="2226" spans="4:4" x14ac:dyDescent="0.25">
      <c r="D2226" s="142"/>
    </row>
    <row r="2227" spans="4:4" x14ac:dyDescent="0.25">
      <c r="D2227" s="142"/>
    </row>
    <row r="2228" spans="4:4" x14ac:dyDescent="0.25">
      <c r="D2228" s="142"/>
    </row>
    <row r="2229" spans="4:4" x14ac:dyDescent="0.25">
      <c r="D2229" s="142"/>
    </row>
    <row r="2230" spans="4:4" x14ac:dyDescent="0.25">
      <c r="D2230" s="142"/>
    </row>
    <row r="2231" spans="4:4" x14ac:dyDescent="0.25">
      <c r="D2231" s="142"/>
    </row>
    <row r="2232" spans="4:4" x14ac:dyDescent="0.25">
      <c r="D2232" s="142"/>
    </row>
    <row r="2233" spans="4:4" x14ac:dyDescent="0.25">
      <c r="D2233" s="142"/>
    </row>
    <row r="2234" spans="4:4" x14ac:dyDescent="0.25">
      <c r="D2234" s="142"/>
    </row>
    <row r="2235" spans="4:4" x14ac:dyDescent="0.25">
      <c r="D2235" s="142"/>
    </row>
    <row r="2236" spans="4:4" x14ac:dyDescent="0.25">
      <c r="D2236" s="142"/>
    </row>
    <row r="2237" spans="4:4" x14ac:dyDescent="0.25">
      <c r="D2237" s="142"/>
    </row>
    <row r="2238" spans="4:4" x14ac:dyDescent="0.25">
      <c r="D2238" s="142"/>
    </row>
    <row r="2239" spans="4:4" x14ac:dyDescent="0.25">
      <c r="D2239" s="142"/>
    </row>
    <row r="2240" spans="4:4" x14ac:dyDescent="0.25">
      <c r="D2240" s="142"/>
    </row>
    <row r="2241" spans="4:4" x14ac:dyDescent="0.25">
      <c r="D2241" s="142"/>
    </row>
    <row r="2242" spans="4:4" x14ac:dyDescent="0.25">
      <c r="D2242" s="142"/>
    </row>
    <row r="2243" spans="4:4" x14ac:dyDescent="0.25">
      <c r="D2243" s="142"/>
    </row>
    <row r="2244" spans="4:4" x14ac:dyDescent="0.25">
      <c r="D2244" s="142"/>
    </row>
    <row r="2245" spans="4:4" x14ac:dyDescent="0.25">
      <c r="D2245" s="142"/>
    </row>
    <row r="2246" spans="4:4" x14ac:dyDescent="0.25">
      <c r="D2246" s="142"/>
    </row>
    <row r="2247" spans="4:4" x14ac:dyDescent="0.25">
      <c r="D2247" s="142"/>
    </row>
    <row r="2248" spans="4:4" x14ac:dyDescent="0.25">
      <c r="D2248" s="142"/>
    </row>
    <row r="2249" spans="4:4" x14ac:dyDescent="0.25">
      <c r="D2249" s="142"/>
    </row>
    <row r="2250" spans="4:4" x14ac:dyDescent="0.25">
      <c r="D2250" s="142"/>
    </row>
    <row r="2251" spans="4:4" x14ac:dyDescent="0.25">
      <c r="D2251" s="142"/>
    </row>
    <row r="2252" spans="4:4" x14ac:dyDescent="0.25">
      <c r="D2252" s="142"/>
    </row>
    <row r="2253" spans="4:4" x14ac:dyDescent="0.25">
      <c r="D2253" s="142"/>
    </row>
    <row r="2254" spans="4:4" x14ac:dyDescent="0.25">
      <c r="D2254" s="142"/>
    </row>
    <row r="2255" spans="4:4" x14ac:dyDescent="0.25">
      <c r="D2255" s="142"/>
    </row>
    <row r="2256" spans="4:4" x14ac:dyDescent="0.25">
      <c r="D2256" s="142"/>
    </row>
    <row r="2257" spans="4:4" x14ac:dyDescent="0.25">
      <c r="D2257" s="142"/>
    </row>
    <row r="2258" spans="4:4" x14ac:dyDescent="0.25">
      <c r="D2258" s="142"/>
    </row>
    <row r="2259" spans="4:4" x14ac:dyDescent="0.25">
      <c r="D2259" s="142"/>
    </row>
    <row r="2260" spans="4:4" x14ac:dyDescent="0.25">
      <c r="D2260" s="142"/>
    </row>
    <row r="2261" spans="4:4" x14ac:dyDescent="0.25">
      <c r="D2261" s="142"/>
    </row>
    <row r="2262" spans="4:4" x14ac:dyDescent="0.25">
      <c r="D2262" s="142"/>
    </row>
    <row r="2263" spans="4:4" x14ac:dyDescent="0.25">
      <c r="D2263" s="142"/>
    </row>
    <row r="2264" spans="4:4" x14ac:dyDescent="0.25">
      <c r="D2264" s="142"/>
    </row>
    <row r="2265" spans="4:4" x14ac:dyDescent="0.25">
      <c r="D2265" s="142"/>
    </row>
    <row r="2266" spans="4:4" x14ac:dyDescent="0.25">
      <c r="D2266" s="142"/>
    </row>
    <row r="2267" spans="4:4" x14ac:dyDescent="0.25">
      <c r="D2267" s="142"/>
    </row>
    <row r="2268" spans="4:4" x14ac:dyDescent="0.25">
      <c r="D2268" s="142"/>
    </row>
    <row r="2269" spans="4:4" x14ac:dyDescent="0.25">
      <c r="D2269" s="142"/>
    </row>
    <row r="2270" spans="4:4" x14ac:dyDescent="0.25">
      <c r="D2270" s="142"/>
    </row>
    <row r="2271" spans="4:4" x14ac:dyDescent="0.25">
      <c r="D2271" s="142"/>
    </row>
    <row r="2272" spans="4:4" x14ac:dyDescent="0.25">
      <c r="D2272" s="142"/>
    </row>
    <row r="2273" spans="4:4" x14ac:dyDescent="0.25">
      <c r="D2273" s="142"/>
    </row>
    <row r="2274" spans="4:4" x14ac:dyDescent="0.25">
      <c r="D2274" s="142"/>
    </row>
    <row r="2275" spans="4:4" x14ac:dyDescent="0.25">
      <c r="D2275" s="142"/>
    </row>
    <row r="2276" spans="4:4" x14ac:dyDescent="0.25">
      <c r="D2276" s="142"/>
    </row>
    <row r="2277" spans="4:4" x14ac:dyDescent="0.25">
      <c r="D2277" s="142"/>
    </row>
    <row r="2278" spans="4:4" x14ac:dyDescent="0.25">
      <c r="D2278" s="142"/>
    </row>
    <row r="2279" spans="4:4" x14ac:dyDescent="0.25">
      <c r="D2279" s="142"/>
    </row>
    <row r="2280" spans="4:4" x14ac:dyDescent="0.25">
      <c r="D2280" s="142"/>
    </row>
    <row r="2281" spans="4:4" x14ac:dyDescent="0.25">
      <c r="D2281" s="142"/>
    </row>
    <row r="2282" spans="4:4" x14ac:dyDescent="0.25">
      <c r="D2282" s="142"/>
    </row>
    <row r="2283" spans="4:4" x14ac:dyDescent="0.25">
      <c r="D2283" s="142"/>
    </row>
    <row r="2284" spans="4:4" x14ac:dyDescent="0.25">
      <c r="D2284" s="142"/>
    </row>
    <row r="2285" spans="4:4" x14ac:dyDescent="0.25">
      <c r="D2285" s="142"/>
    </row>
    <row r="2286" spans="4:4" x14ac:dyDescent="0.25">
      <c r="D2286" s="142"/>
    </row>
    <row r="2287" spans="4:4" x14ac:dyDescent="0.25">
      <c r="D2287" s="142"/>
    </row>
    <row r="2288" spans="4:4" x14ac:dyDescent="0.25">
      <c r="D2288" s="142"/>
    </row>
    <row r="2289" spans="4:4" x14ac:dyDescent="0.25">
      <c r="D2289" s="142"/>
    </row>
    <row r="2290" spans="4:4" x14ac:dyDescent="0.25">
      <c r="D2290" s="142"/>
    </row>
    <row r="2291" spans="4:4" x14ac:dyDescent="0.25">
      <c r="D2291" s="142"/>
    </row>
    <row r="2292" spans="4:4" x14ac:dyDescent="0.25">
      <c r="D2292" s="142"/>
    </row>
    <row r="2293" spans="4:4" x14ac:dyDescent="0.25">
      <c r="D2293" s="142"/>
    </row>
    <row r="2294" spans="4:4" x14ac:dyDescent="0.25">
      <c r="D2294" s="142"/>
    </row>
    <row r="2295" spans="4:4" x14ac:dyDescent="0.25">
      <c r="D2295" s="142"/>
    </row>
    <row r="2296" spans="4:4" x14ac:dyDescent="0.25">
      <c r="D2296" s="142"/>
    </row>
    <row r="2297" spans="4:4" x14ac:dyDescent="0.25">
      <c r="D2297" s="142"/>
    </row>
    <row r="2298" spans="4:4" x14ac:dyDescent="0.25">
      <c r="D2298" s="142"/>
    </row>
    <row r="2299" spans="4:4" x14ac:dyDescent="0.25">
      <c r="D2299" s="142"/>
    </row>
    <row r="2300" spans="4:4" x14ac:dyDescent="0.25">
      <c r="D2300" s="142"/>
    </row>
    <row r="2301" spans="4:4" x14ac:dyDescent="0.25">
      <c r="D2301" s="142"/>
    </row>
    <row r="2302" spans="4:4" x14ac:dyDescent="0.25">
      <c r="D2302" s="142"/>
    </row>
    <row r="2303" spans="4:4" x14ac:dyDescent="0.25">
      <c r="D2303" s="142"/>
    </row>
    <row r="2304" spans="4:4" x14ac:dyDescent="0.25">
      <c r="D2304" s="142"/>
    </row>
    <row r="2305" spans="4:4" x14ac:dyDescent="0.25">
      <c r="D2305" s="142"/>
    </row>
    <row r="2306" spans="4:4" x14ac:dyDescent="0.25">
      <c r="D2306" s="142"/>
    </row>
    <row r="2307" spans="4:4" x14ac:dyDescent="0.25">
      <c r="D2307" s="142"/>
    </row>
    <row r="2308" spans="4:4" x14ac:dyDescent="0.25">
      <c r="D2308" s="142"/>
    </row>
    <row r="2309" spans="4:4" x14ac:dyDescent="0.25">
      <c r="D2309" s="142"/>
    </row>
    <row r="2310" spans="4:4" x14ac:dyDescent="0.25">
      <c r="D2310" s="142"/>
    </row>
    <row r="2311" spans="4:4" x14ac:dyDescent="0.25">
      <c r="D2311" s="142"/>
    </row>
    <row r="2312" spans="4:4" x14ac:dyDescent="0.25">
      <c r="D2312" s="142"/>
    </row>
    <row r="2313" spans="4:4" x14ac:dyDescent="0.25">
      <c r="D2313" s="142"/>
    </row>
    <row r="2314" spans="4:4" x14ac:dyDescent="0.25">
      <c r="D2314" s="142"/>
    </row>
    <row r="2315" spans="4:4" x14ac:dyDescent="0.25">
      <c r="D2315" s="142"/>
    </row>
    <row r="2316" spans="4:4" x14ac:dyDescent="0.25">
      <c r="D2316" s="142"/>
    </row>
    <row r="2317" spans="4:4" x14ac:dyDescent="0.25">
      <c r="D2317" s="142"/>
    </row>
    <row r="2318" spans="4:4" x14ac:dyDescent="0.25">
      <c r="D2318" s="142"/>
    </row>
    <row r="2319" spans="4:4" x14ac:dyDescent="0.25">
      <c r="D2319" s="142"/>
    </row>
    <row r="2320" spans="4:4" x14ac:dyDescent="0.25">
      <c r="D2320" s="142"/>
    </row>
    <row r="2321" spans="4:4" x14ac:dyDescent="0.25">
      <c r="D2321" s="142"/>
    </row>
    <row r="2322" spans="4:4" x14ac:dyDescent="0.25">
      <c r="D2322" s="142"/>
    </row>
    <row r="2323" spans="4:4" x14ac:dyDescent="0.25">
      <c r="D2323" s="142"/>
    </row>
    <row r="2324" spans="4:4" x14ac:dyDescent="0.25">
      <c r="D2324" s="142"/>
    </row>
    <row r="2325" spans="4:4" x14ac:dyDescent="0.25">
      <c r="D2325" s="142"/>
    </row>
    <row r="2326" spans="4:4" x14ac:dyDescent="0.25">
      <c r="D2326" s="142"/>
    </row>
    <row r="2327" spans="4:4" x14ac:dyDescent="0.25">
      <c r="D2327" s="142"/>
    </row>
    <row r="2328" spans="4:4" x14ac:dyDescent="0.25">
      <c r="D2328" s="142"/>
    </row>
    <row r="2329" spans="4:4" x14ac:dyDescent="0.25">
      <c r="D2329" s="142"/>
    </row>
    <row r="2330" spans="4:4" x14ac:dyDescent="0.25">
      <c r="D2330" s="142"/>
    </row>
    <row r="2331" spans="4:4" x14ac:dyDescent="0.25">
      <c r="D2331" s="142"/>
    </row>
    <row r="2332" spans="4:4" x14ac:dyDescent="0.25">
      <c r="D2332" s="142"/>
    </row>
    <row r="2333" spans="4:4" x14ac:dyDescent="0.25">
      <c r="D2333" s="142"/>
    </row>
    <row r="2334" spans="4:4" x14ac:dyDescent="0.25">
      <c r="D2334" s="142"/>
    </row>
    <row r="2335" spans="4:4" x14ac:dyDescent="0.25">
      <c r="D2335" s="142"/>
    </row>
    <row r="2336" spans="4:4" x14ac:dyDescent="0.25">
      <c r="D2336" s="142"/>
    </row>
    <row r="2337" spans="4:4" x14ac:dyDescent="0.25">
      <c r="D2337" s="142"/>
    </row>
    <row r="2338" spans="4:4" x14ac:dyDescent="0.25">
      <c r="D2338" s="142"/>
    </row>
    <row r="2339" spans="4:4" x14ac:dyDescent="0.25">
      <c r="D2339" s="142"/>
    </row>
    <row r="2340" spans="4:4" x14ac:dyDescent="0.25">
      <c r="D2340" s="142"/>
    </row>
    <row r="2341" spans="4:4" x14ac:dyDescent="0.25">
      <c r="D2341" s="142"/>
    </row>
    <row r="2342" spans="4:4" x14ac:dyDescent="0.25">
      <c r="D2342" s="142"/>
    </row>
    <row r="2343" spans="4:4" x14ac:dyDescent="0.25">
      <c r="D2343" s="142"/>
    </row>
    <row r="2344" spans="4:4" x14ac:dyDescent="0.25">
      <c r="D2344" s="142"/>
    </row>
    <row r="2345" spans="4:4" x14ac:dyDescent="0.25">
      <c r="D2345" s="142"/>
    </row>
    <row r="2346" spans="4:4" x14ac:dyDescent="0.25">
      <c r="D2346" s="142"/>
    </row>
    <row r="2347" spans="4:4" x14ac:dyDescent="0.25">
      <c r="D2347" s="142"/>
    </row>
    <row r="2348" spans="4:4" x14ac:dyDescent="0.25">
      <c r="D2348" s="142"/>
    </row>
    <row r="2349" spans="4:4" x14ac:dyDescent="0.25">
      <c r="D2349" s="142"/>
    </row>
    <row r="2350" spans="4:4" x14ac:dyDescent="0.25">
      <c r="D2350" s="142"/>
    </row>
    <row r="2351" spans="4:4" x14ac:dyDescent="0.25">
      <c r="D2351" s="142"/>
    </row>
    <row r="2352" spans="4:4" x14ac:dyDescent="0.25">
      <c r="D2352" s="142"/>
    </row>
    <row r="2353" spans="4:4" x14ac:dyDescent="0.25">
      <c r="D2353" s="142"/>
    </row>
    <row r="2354" spans="4:4" x14ac:dyDescent="0.25">
      <c r="D2354" s="142"/>
    </row>
    <row r="2355" spans="4:4" x14ac:dyDescent="0.25">
      <c r="D2355" s="142"/>
    </row>
    <row r="2356" spans="4:4" x14ac:dyDescent="0.25">
      <c r="D2356" s="142"/>
    </row>
    <row r="2357" spans="4:4" x14ac:dyDescent="0.25">
      <c r="D2357" s="142"/>
    </row>
    <row r="2358" spans="4:4" x14ac:dyDescent="0.25">
      <c r="D2358" s="142"/>
    </row>
    <row r="2359" spans="4:4" x14ac:dyDescent="0.25">
      <c r="D2359" s="142"/>
    </row>
    <row r="2360" spans="4:4" x14ac:dyDescent="0.25">
      <c r="D2360" s="142"/>
    </row>
    <row r="2361" spans="4:4" x14ac:dyDescent="0.25">
      <c r="D2361" s="142"/>
    </row>
    <row r="2362" spans="4:4" x14ac:dyDescent="0.25">
      <c r="D2362" s="142"/>
    </row>
    <row r="2363" spans="4:4" x14ac:dyDescent="0.25">
      <c r="D2363" s="142"/>
    </row>
    <row r="2364" spans="4:4" x14ac:dyDescent="0.25">
      <c r="D2364" s="142"/>
    </row>
    <row r="2365" spans="4:4" x14ac:dyDescent="0.25">
      <c r="D2365" s="142"/>
    </row>
    <row r="2366" spans="4:4" x14ac:dyDescent="0.25">
      <c r="D2366" s="142"/>
    </row>
    <row r="2367" spans="4:4" x14ac:dyDescent="0.25">
      <c r="D2367" s="142"/>
    </row>
    <row r="2368" spans="4:4" x14ac:dyDescent="0.25">
      <c r="D2368" s="142"/>
    </row>
    <row r="2369" spans="4:4" x14ac:dyDescent="0.25">
      <c r="D2369" s="142"/>
    </row>
    <row r="2370" spans="4:4" x14ac:dyDescent="0.25">
      <c r="D2370" s="142"/>
    </row>
    <row r="2371" spans="4:4" x14ac:dyDescent="0.25">
      <c r="D2371" s="142"/>
    </row>
    <row r="2372" spans="4:4" x14ac:dyDescent="0.25">
      <c r="D2372" s="142"/>
    </row>
    <row r="2373" spans="4:4" x14ac:dyDescent="0.25">
      <c r="D2373" s="142"/>
    </row>
    <row r="2374" spans="4:4" x14ac:dyDescent="0.25">
      <c r="D2374" s="142"/>
    </row>
    <row r="2375" spans="4:4" x14ac:dyDescent="0.25">
      <c r="D2375" s="142"/>
    </row>
    <row r="2376" spans="4:4" x14ac:dyDescent="0.25">
      <c r="D2376" s="142"/>
    </row>
    <row r="2377" spans="4:4" x14ac:dyDescent="0.25">
      <c r="D2377" s="142"/>
    </row>
    <row r="2378" spans="4:4" x14ac:dyDescent="0.25">
      <c r="D2378" s="142"/>
    </row>
    <row r="2379" spans="4:4" x14ac:dyDescent="0.25">
      <c r="D2379" s="142"/>
    </row>
    <row r="2380" spans="4:4" x14ac:dyDescent="0.25">
      <c r="D2380" s="142"/>
    </row>
    <row r="2381" spans="4:4" x14ac:dyDescent="0.25">
      <c r="D2381" s="142"/>
    </row>
    <row r="2382" spans="4:4" x14ac:dyDescent="0.25">
      <c r="D2382" s="142"/>
    </row>
    <row r="2383" spans="4:4" x14ac:dyDescent="0.25">
      <c r="D2383" s="142"/>
    </row>
    <row r="2384" spans="4:4" x14ac:dyDescent="0.25">
      <c r="D2384" s="142"/>
    </row>
    <row r="2385" spans="4:4" x14ac:dyDescent="0.25">
      <c r="D2385" s="142"/>
    </row>
    <row r="2386" spans="4:4" x14ac:dyDescent="0.25">
      <c r="D2386" s="142"/>
    </row>
    <row r="2387" spans="4:4" x14ac:dyDescent="0.25">
      <c r="D2387" s="142"/>
    </row>
    <row r="2388" spans="4:4" x14ac:dyDescent="0.25">
      <c r="D2388" s="142"/>
    </row>
    <row r="2389" spans="4:4" x14ac:dyDescent="0.25">
      <c r="D2389" s="142"/>
    </row>
    <row r="2390" spans="4:4" x14ac:dyDescent="0.25">
      <c r="D2390" s="142"/>
    </row>
    <row r="2391" spans="4:4" x14ac:dyDescent="0.25">
      <c r="D2391" s="142"/>
    </row>
    <row r="2392" spans="4:4" x14ac:dyDescent="0.25">
      <c r="D2392" s="142"/>
    </row>
    <row r="2393" spans="4:4" x14ac:dyDescent="0.25">
      <c r="D2393" s="142"/>
    </row>
    <row r="2394" spans="4:4" x14ac:dyDescent="0.25">
      <c r="D2394" s="142"/>
    </row>
    <row r="2395" spans="4:4" x14ac:dyDescent="0.25">
      <c r="D2395" s="142"/>
    </row>
    <row r="2396" spans="4:4" x14ac:dyDescent="0.25">
      <c r="D2396" s="142"/>
    </row>
    <row r="2397" spans="4:4" x14ac:dyDescent="0.25">
      <c r="D2397" s="142"/>
    </row>
    <row r="2398" spans="4:4" x14ac:dyDescent="0.25">
      <c r="D2398" s="142"/>
    </row>
    <row r="2399" spans="4:4" x14ac:dyDescent="0.25">
      <c r="D2399" s="142"/>
    </row>
    <row r="2400" spans="4:4" x14ac:dyDescent="0.25">
      <c r="D2400" s="142"/>
    </row>
    <row r="2401" spans="4:4" x14ac:dyDescent="0.25">
      <c r="D2401" s="142"/>
    </row>
    <row r="2402" spans="4:4" x14ac:dyDescent="0.25">
      <c r="D2402" s="142"/>
    </row>
    <row r="2403" spans="4:4" x14ac:dyDescent="0.25">
      <c r="D2403" s="142"/>
    </row>
    <row r="2404" spans="4:4" x14ac:dyDescent="0.25">
      <c r="D2404" s="142"/>
    </row>
    <row r="2405" spans="4:4" x14ac:dyDescent="0.25">
      <c r="D2405" s="142"/>
    </row>
    <row r="2406" spans="4:4" x14ac:dyDescent="0.25">
      <c r="D2406" s="142"/>
    </row>
    <row r="2407" spans="4:4" x14ac:dyDescent="0.25">
      <c r="D2407" s="142"/>
    </row>
    <row r="2408" spans="4:4" x14ac:dyDescent="0.25">
      <c r="D2408" s="142"/>
    </row>
    <row r="2409" spans="4:4" x14ac:dyDescent="0.25">
      <c r="D2409" s="142"/>
    </row>
    <row r="2410" spans="4:4" x14ac:dyDescent="0.25">
      <c r="D2410" s="142"/>
    </row>
    <row r="2411" spans="4:4" x14ac:dyDescent="0.25">
      <c r="D2411" s="142"/>
    </row>
    <row r="2412" spans="4:4" x14ac:dyDescent="0.25">
      <c r="D2412" s="142"/>
    </row>
    <row r="2413" spans="4:4" x14ac:dyDescent="0.25">
      <c r="D2413" s="142"/>
    </row>
    <row r="2414" spans="4:4" x14ac:dyDescent="0.25">
      <c r="D2414" s="142"/>
    </row>
    <row r="2415" spans="4:4" x14ac:dyDescent="0.25">
      <c r="D2415" s="142"/>
    </row>
    <row r="2416" spans="4:4" x14ac:dyDescent="0.25">
      <c r="D2416" s="142"/>
    </row>
    <row r="2417" spans="4:4" x14ac:dyDescent="0.25">
      <c r="D2417" s="142"/>
    </row>
    <row r="2418" spans="4:4" x14ac:dyDescent="0.25">
      <c r="D2418" s="142"/>
    </row>
    <row r="2419" spans="4:4" x14ac:dyDescent="0.25">
      <c r="D2419" s="142"/>
    </row>
    <row r="2420" spans="4:4" x14ac:dyDescent="0.25">
      <c r="D2420" s="142"/>
    </row>
    <row r="2421" spans="4:4" x14ac:dyDescent="0.25">
      <c r="D2421" s="142"/>
    </row>
    <row r="2422" spans="4:4" x14ac:dyDescent="0.25">
      <c r="D2422" s="142"/>
    </row>
    <row r="2423" spans="4:4" x14ac:dyDescent="0.25">
      <c r="D2423" s="142"/>
    </row>
    <row r="2424" spans="4:4" x14ac:dyDescent="0.25">
      <c r="D2424" s="142"/>
    </row>
    <row r="2425" spans="4:4" x14ac:dyDescent="0.25">
      <c r="D2425" s="142"/>
    </row>
    <row r="2426" spans="4:4" x14ac:dyDescent="0.25">
      <c r="D2426" s="142"/>
    </row>
    <row r="2427" spans="4:4" x14ac:dyDescent="0.25">
      <c r="D2427" s="142"/>
    </row>
    <row r="2428" spans="4:4" x14ac:dyDescent="0.25">
      <c r="D2428" s="142"/>
    </row>
    <row r="2429" spans="4:4" x14ac:dyDescent="0.25">
      <c r="D2429" s="142"/>
    </row>
    <row r="2430" spans="4:4" x14ac:dyDescent="0.25">
      <c r="D2430" s="142"/>
    </row>
    <row r="2431" spans="4:4" x14ac:dyDescent="0.25">
      <c r="D2431" s="142"/>
    </row>
    <row r="2432" spans="4:4" x14ac:dyDescent="0.25">
      <c r="D2432" s="142"/>
    </row>
    <row r="2433" spans="4:4" x14ac:dyDescent="0.25">
      <c r="D2433" s="142"/>
    </row>
    <row r="2434" spans="4:4" x14ac:dyDescent="0.25">
      <c r="D2434" s="142"/>
    </row>
    <row r="2435" spans="4:4" x14ac:dyDescent="0.25">
      <c r="D2435" s="142"/>
    </row>
    <row r="2436" spans="4:4" x14ac:dyDescent="0.25">
      <c r="D2436" s="142"/>
    </row>
    <row r="2437" spans="4:4" x14ac:dyDescent="0.25">
      <c r="D2437" s="142"/>
    </row>
    <row r="2438" spans="4:4" x14ac:dyDescent="0.25">
      <c r="D2438" s="142"/>
    </row>
    <row r="2439" spans="4:4" x14ac:dyDescent="0.25">
      <c r="D2439" s="142"/>
    </row>
    <row r="2440" spans="4:4" x14ac:dyDescent="0.25">
      <c r="D2440" s="142"/>
    </row>
    <row r="2441" spans="4:4" x14ac:dyDescent="0.25">
      <c r="D2441" s="142"/>
    </row>
    <row r="2442" spans="4:4" x14ac:dyDescent="0.25">
      <c r="D2442" s="142"/>
    </row>
    <row r="2443" spans="4:4" x14ac:dyDescent="0.25">
      <c r="D2443" s="142"/>
    </row>
    <row r="2444" spans="4:4" x14ac:dyDescent="0.25">
      <c r="D2444" s="142"/>
    </row>
    <row r="2445" spans="4:4" x14ac:dyDescent="0.25">
      <c r="D2445" s="142"/>
    </row>
    <row r="2446" spans="4:4" x14ac:dyDescent="0.25">
      <c r="D2446" s="142"/>
    </row>
    <row r="2447" spans="4:4" x14ac:dyDescent="0.25">
      <c r="D2447" s="142"/>
    </row>
    <row r="2448" spans="4:4" x14ac:dyDescent="0.25">
      <c r="D2448" s="142"/>
    </row>
    <row r="2449" spans="4:4" x14ac:dyDescent="0.25">
      <c r="D2449" s="142"/>
    </row>
    <row r="2450" spans="4:4" x14ac:dyDescent="0.25">
      <c r="D2450" s="142"/>
    </row>
    <row r="2451" spans="4:4" x14ac:dyDescent="0.25">
      <c r="D2451" s="142"/>
    </row>
    <row r="2452" spans="4:4" x14ac:dyDescent="0.25">
      <c r="D2452" s="142"/>
    </row>
    <row r="2453" spans="4:4" x14ac:dyDescent="0.25">
      <c r="D2453" s="142"/>
    </row>
    <row r="2454" spans="4:4" x14ac:dyDescent="0.25">
      <c r="D2454" s="142"/>
    </row>
    <row r="2455" spans="4:4" x14ac:dyDescent="0.25">
      <c r="D2455" s="142"/>
    </row>
    <row r="2456" spans="4:4" x14ac:dyDescent="0.25">
      <c r="D2456" s="142"/>
    </row>
    <row r="2457" spans="4:4" x14ac:dyDescent="0.25">
      <c r="D2457" s="142"/>
    </row>
    <row r="2458" spans="4:4" x14ac:dyDescent="0.25">
      <c r="D2458" s="142"/>
    </row>
    <row r="2459" spans="4:4" x14ac:dyDescent="0.25">
      <c r="D2459" s="142"/>
    </row>
    <row r="2460" spans="4:4" x14ac:dyDescent="0.25">
      <c r="D2460" s="142"/>
    </row>
    <row r="2461" spans="4:4" x14ac:dyDescent="0.25">
      <c r="D2461" s="142"/>
    </row>
    <row r="2462" spans="4:4" x14ac:dyDescent="0.25">
      <c r="D2462" s="142"/>
    </row>
    <row r="2463" spans="4:4" x14ac:dyDescent="0.25">
      <c r="D2463" s="142"/>
    </row>
    <row r="2464" spans="4:4" x14ac:dyDescent="0.25">
      <c r="D2464" s="142"/>
    </row>
    <row r="2465" spans="4:4" x14ac:dyDescent="0.25">
      <c r="D2465" s="142"/>
    </row>
    <row r="2466" spans="4:4" x14ac:dyDescent="0.25">
      <c r="D2466" s="142"/>
    </row>
    <row r="2467" spans="4:4" x14ac:dyDescent="0.25">
      <c r="D2467" s="142"/>
    </row>
    <row r="2468" spans="4:4" x14ac:dyDescent="0.25">
      <c r="D2468" s="142"/>
    </row>
    <row r="2469" spans="4:4" x14ac:dyDescent="0.25">
      <c r="D2469" s="142"/>
    </row>
    <row r="2470" spans="4:4" x14ac:dyDescent="0.25">
      <c r="D2470" s="142"/>
    </row>
    <row r="2471" spans="4:4" x14ac:dyDescent="0.25">
      <c r="D2471" s="142"/>
    </row>
    <row r="2472" spans="4:4" x14ac:dyDescent="0.25">
      <c r="D2472" s="142"/>
    </row>
    <row r="2473" spans="4:4" x14ac:dyDescent="0.25">
      <c r="D2473" s="142"/>
    </row>
    <row r="2474" spans="4:4" x14ac:dyDescent="0.25">
      <c r="D2474" s="142"/>
    </row>
    <row r="2475" spans="4:4" x14ac:dyDescent="0.25">
      <c r="D2475" s="142"/>
    </row>
    <row r="2476" spans="4:4" x14ac:dyDescent="0.25">
      <c r="D2476" s="142"/>
    </row>
    <row r="2477" spans="4:4" x14ac:dyDescent="0.25">
      <c r="D2477" s="142"/>
    </row>
    <row r="2478" spans="4:4" x14ac:dyDescent="0.25">
      <c r="D2478" s="142"/>
    </row>
    <row r="2479" spans="4:4" x14ac:dyDescent="0.25">
      <c r="D2479" s="142"/>
    </row>
    <row r="2480" spans="4:4" x14ac:dyDescent="0.25">
      <c r="D2480" s="142"/>
    </row>
    <row r="2481" spans="4:4" x14ac:dyDescent="0.25">
      <c r="D2481" s="142"/>
    </row>
    <row r="2482" spans="4:4" x14ac:dyDescent="0.25">
      <c r="D2482" s="142"/>
    </row>
    <row r="2483" spans="4:4" x14ac:dyDescent="0.25">
      <c r="D2483" s="142"/>
    </row>
    <row r="2484" spans="4:4" x14ac:dyDescent="0.25">
      <c r="D2484" s="142"/>
    </row>
    <row r="2485" spans="4:4" x14ac:dyDescent="0.25">
      <c r="D2485" s="142"/>
    </row>
    <row r="2486" spans="4:4" x14ac:dyDescent="0.25">
      <c r="D2486" s="142"/>
    </row>
    <row r="2487" spans="4:4" x14ac:dyDescent="0.25">
      <c r="D2487" s="142"/>
    </row>
    <row r="2488" spans="4:4" x14ac:dyDescent="0.25">
      <c r="D2488" s="142"/>
    </row>
    <row r="2489" spans="4:4" x14ac:dyDescent="0.25">
      <c r="D2489" s="142"/>
    </row>
    <row r="2490" spans="4:4" x14ac:dyDescent="0.25">
      <c r="D2490" s="142"/>
    </row>
    <row r="2491" spans="4:4" x14ac:dyDescent="0.25">
      <c r="D2491" s="142"/>
    </row>
    <row r="2492" spans="4:4" x14ac:dyDescent="0.25">
      <c r="D2492" s="142"/>
    </row>
    <row r="2493" spans="4:4" x14ac:dyDescent="0.25">
      <c r="D2493" s="142"/>
    </row>
    <row r="2494" spans="4:4" x14ac:dyDescent="0.25">
      <c r="D2494" s="142"/>
    </row>
    <row r="2495" spans="4:4" x14ac:dyDescent="0.25">
      <c r="D2495" s="142"/>
    </row>
    <row r="2496" spans="4:4" x14ac:dyDescent="0.25">
      <c r="D2496" s="142"/>
    </row>
    <row r="2497" spans="4:4" x14ac:dyDescent="0.25">
      <c r="D2497" s="142"/>
    </row>
    <row r="2498" spans="4:4" x14ac:dyDescent="0.25">
      <c r="D2498" s="142"/>
    </row>
    <row r="2499" spans="4:4" x14ac:dyDescent="0.25">
      <c r="D2499" s="142"/>
    </row>
    <row r="2500" spans="4:4" x14ac:dyDescent="0.25">
      <c r="D2500" s="142"/>
    </row>
    <row r="2501" spans="4:4" x14ac:dyDescent="0.25">
      <c r="D2501" s="142"/>
    </row>
    <row r="2502" spans="4:4" x14ac:dyDescent="0.25">
      <c r="D2502" s="142"/>
    </row>
    <row r="2503" spans="4:4" x14ac:dyDescent="0.25">
      <c r="D2503" s="142"/>
    </row>
    <row r="2504" spans="4:4" x14ac:dyDescent="0.25">
      <c r="D2504" s="142"/>
    </row>
    <row r="2505" spans="4:4" x14ac:dyDescent="0.25">
      <c r="D2505" s="142"/>
    </row>
    <row r="2506" spans="4:4" x14ac:dyDescent="0.25">
      <c r="D2506" s="142"/>
    </row>
    <row r="2507" spans="4:4" x14ac:dyDescent="0.25">
      <c r="D2507" s="142"/>
    </row>
    <row r="2508" spans="4:4" x14ac:dyDescent="0.25">
      <c r="D2508" s="142"/>
    </row>
    <row r="2509" spans="4:4" x14ac:dyDescent="0.25">
      <c r="D2509" s="142"/>
    </row>
    <row r="2510" spans="4:4" x14ac:dyDescent="0.25">
      <c r="D2510" s="142"/>
    </row>
    <row r="2511" spans="4:4" x14ac:dyDescent="0.25">
      <c r="D2511" s="142"/>
    </row>
    <row r="2512" spans="4:4" x14ac:dyDescent="0.25">
      <c r="D2512" s="142"/>
    </row>
    <row r="2513" spans="4:4" x14ac:dyDescent="0.25">
      <c r="D2513" s="142"/>
    </row>
    <row r="2514" spans="4:4" x14ac:dyDescent="0.25">
      <c r="D2514" s="142"/>
    </row>
    <row r="2515" spans="4:4" x14ac:dyDescent="0.25">
      <c r="D2515" s="142"/>
    </row>
    <row r="2516" spans="4:4" x14ac:dyDescent="0.25">
      <c r="D2516" s="142"/>
    </row>
    <row r="2517" spans="4:4" x14ac:dyDescent="0.25">
      <c r="D2517" s="142"/>
    </row>
    <row r="2518" spans="4:4" x14ac:dyDescent="0.25">
      <c r="D2518" s="142"/>
    </row>
    <row r="2519" spans="4:4" x14ac:dyDescent="0.25">
      <c r="D2519" s="142"/>
    </row>
    <row r="2520" spans="4:4" x14ac:dyDescent="0.25">
      <c r="D2520" s="142"/>
    </row>
    <row r="2521" spans="4:4" x14ac:dyDescent="0.25">
      <c r="D2521" s="142"/>
    </row>
    <row r="2522" spans="4:4" x14ac:dyDescent="0.25">
      <c r="D2522" s="142"/>
    </row>
    <row r="2523" spans="4:4" x14ac:dyDescent="0.25">
      <c r="D2523" s="142"/>
    </row>
    <row r="2524" spans="4:4" x14ac:dyDescent="0.25">
      <c r="D2524" s="142"/>
    </row>
    <row r="2525" spans="4:4" x14ac:dyDescent="0.25">
      <c r="D2525" s="142"/>
    </row>
    <row r="2526" spans="4:4" x14ac:dyDescent="0.25">
      <c r="D2526" s="142"/>
    </row>
    <row r="2527" spans="4:4" x14ac:dyDescent="0.25">
      <c r="D2527" s="142"/>
    </row>
    <row r="2528" spans="4:4" x14ac:dyDescent="0.25">
      <c r="D2528" s="142"/>
    </row>
    <row r="2529" spans="4:4" x14ac:dyDescent="0.25">
      <c r="D2529" s="142"/>
    </row>
    <row r="2530" spans="4:4" x14ac:dyDescent="0.25">
      <c r="D2530" s="142"/>
    </row>
    <row r="2531" spans="4:4" x14ac:dyDescent="0.25">
      <c r="D2531" s="142"/>
    </row>
    <row r="2532" spans="4:4" x14ac:dyDescent="0.25">
      <c r="D2532" s="142"/>
    </row>
    <row r="2533" spans="4:4" x14ac:dyDescent="0.25">
      <c r="D2533" s="142"/>
    </row>
    <row r="2534" spans="4:4" x14ac:dyDescent="0.25">
      <c r="D2534" s="142"/>
    </row>
    <row r="2535" spans="4:4" x14ac:dyDescent="0.25">
      <c r="D2535" s="142"/>
    </row>
    <row r="2536" spans="4:4" x14ac:dyDescent="0.25">
      <c r="D2536" s="142"/>
    </row>
    <row r="2537" spans="4:4" x14ac:dyDescent="0.25">
      <c r="D2537" s="142"/>
    </row>
    <row r="2538" spans="4:4" x14ac:dyDescent="0.25">
      <c r="D2538" s="142"/>
    </row>
    <row r="2539" spans="4:4" x14ac:dyDescent="0.25">
      <c r="D2539" s="142"/>
    </row>
    <row r="2540" spans="4:4" x14ac:dyDescent="0.25">
      <c r="D2540" s="142"/>
    </row>
    <row r="2541" spans="4:4" x14ac:dyDescent="0.25">
      <c r="D2541" s="142"/>
    </row>
    <row r="2542" spans="4:4" x14ac:dyDescent="0.25">
      <c r="D2542" s="142"/>
    </row>
    <row r="2543" spans="4:4" x14ac:dyDescent="0.25">
      <c r="D2543" s="142"/>
    </row>
    <row r="2544" spans="4:4" x14ac:dyDescent="0.25">
      <c r="D2544" s="142"/>
    </row>
    <row r="2545" spans="4:4" x14ac:dyDescent="0.25">
      <c r="D2545" s="142"/>
    </row>
    <row r="2546" spans="4:4" x14ac:dyDescent="0.25">
      <c r="D2546" s="142"/>
    </row>
    <row r="2547" spans="4:4" x14ac:dyDescent="0.25">
      <c r="D2547" s="142"/>
    </row>
    <row r="2548" spans="4:4" x14ac:dyDescent="0.25">
      <c r="D2548" s="142"/>
    </row>
    <row r="2549" spans="4:4" x14ac:dyDescent="0.25">
      <c r="D2549" s="142"/>
    </row>
    <row r="2550" spans="4:4" x14ac:dyDescent="0.25">
      <c r="D2550" s="142"/>
    </row>
    <row r="2551" spans="4:4" x14ac:dyDescent="0.25">
      <c r="D2551" s="142"/>
    </row>
    <row r="2552" spans="4:4" x14ac:dyDescent="0.25">
      <c r="D2552" s="142"/>
    </row>
    <row r="2553" spans="4:4" x14ac:dyDescent="0.25">
      <c r="D2553" s="142"/>
    </row>
    <row r="2554" spans="4:4" x14ac:dyDescent="0.25">
      <c r="D2554" s="142"/>
    </row>
    <row r="2555" spans="4:4" x14ac:dyDescent="0.25">
      <c r="D2555" s="142"/>
    </row>
    <row r="2556" spans="4:4" x14ac:dyDescent="0.25">
      <c r="D2556" s="142"/>
    </row>
    <row r="2557" spans="4:4" x14ac:dyDescent="0.25">
      <c r="D2557" s="142"/>
    </row>
    <row r="2558" spans="4:4" x14ac:dyDescent="0.25">
      <c r="D2558" s="142"/>
    </row>
    <row r="2559" spans="4:4" x14ac:dyDescent="0.25">
      <c r="D2559" s="142"/>
    </row>
    <row r="2560" spans="4:4" x14ac:dyDescent="0.25">
      <c r="D2560" s="142"/>
    </row>
    <row r="2561" spans="4:4" x14ac:dyDescent="0.25">
      <c r="D2561" s="142"/>
    </row>
    <row r="2562" spans="4:4" x14ac:dyDescent="0.25">
      <c r="D2562" s="142"/>
    </row>
    <row r="2563" spans="4:4" x14ac:dyDescent="0.25">
      <c r="D2563" s="142"/>
    </row>
    <row r="2564" spans="4:4" x14ac:dyDescent="0.25">
      <c r="D2564" s="142"/>
    </row>
    <row r="2565" spans="4:4" x14ac:dyDescent="0.25">
      <c r="D2565" s="142"/>
    </row>
    <row r="2566" spans="4:4" x14ac:dyDescent="0.25">
      <c r="D2566" s="142"/>
    </row>
    <row r="2567" spans="4:4" x14ac:dyDescent="0.25">
      <c r="D2567" s="142"/>
    </row>
    <row r="2568" spans="4:4" x14ac:dyDescent="0.25">
      <c r="D2568" s="142"/>
    </row>
    <row r="2569" spans="4:4" x14ac:dyDescent="0.25">
      <c r="D2569" s="142"/>
    </row>
    <row r="2570" spans="4:4" x14ac:dyDescent="0.25">
      <c r="D2570" s="142"/>
    </row>
    <row r="2571" spans="4:4" x14ac:dyDescent="0.25">
      <c r="D2571" s="142"/>
    </row>
    <row r="2572" spans="4:4" x14ac:dyDescent="0.25">
      <c r="D2572" s="142"/>
    </row>
    <row r="2573" spans="4:4" x14ac:dyDescent="0.25">
      <c r="D2573" s="142"/>
    </row>
    <row r="2574" spans="4:4" x14ac:dyDescent="0.25">
      <c r="D2574" s="142"/>
    </row>
    <row r="2575" spans="4:4" x14ac:dyDescent="0.25">
      <c r="D2575" s="142"/>
    </row>
    <row r="2576" spans="4:4" x14ac:dyDescent="0.25">
      <c r="D2576" s="142"/>
    </row>
    <row r="2577" spans="4:4" x14ac:dyDescent="0.25">
      <c r="D2577" s="142"/>
    </row>
    <row r="2578" spans="4:4" x14ac:dyDescent="0.25">
      <c r="D2578" s="142"/>
    </row>
    <row r="2579" spans="4:4" x14ac:dyDescent="0.25">
      <c r="D2579" s="142"/>
    </row>
    <row r="2580" spans="4:4" x14ac:dyDescent="0.25">
      <c r="D2580" s="142"/>
    </row>
    <row r="2581" spans="4:4" x14ac:dyDescent="0.25">
      <c r="D2581" s="142"/>
    </row>
    <row r="2582" spans="4:4" x14ac:dyDescent="0.25">
      <c r="D2582" s="142"/>
    </row>
    <row r="2583" spans="4:4" x14ac:dyDescent="0.25">
      <c r="D2583" s="142"/>
    </row>
    <row r="2584" spans="4:4" x14ac:dyDescent="0.25">
      <c r="D2584" s="142"/>
    </row>
    <row r="2585" spans="4:4" x14ac:dyDescent="0.25">
      <c r="D2585" s="142"/>
    </row>
    <row r="2586" spans="4:4" x14ac:dyDescent="0.25">
      <c r="D2586" s="142"/>
    </row>
    <row r="2587" spans="4:4" x14ac:dyDescent="0.25">
      <c r="D2587" s="142"/>
    </row>
    <row r="2588" spans="4:4" x14ac:dyDescent="0.25">
      <c r="D2588" s="142"/>
    </row>
    <row r="2589" spans="4:4" x14ac:dyDescent="0.25">
      <c r="D2589" s="142"/>
    </row>
    <row r="2590" spans="4:4" x14ac:dyDescent="0.25">
      <c r="D2590" s="142"/>
    </row>
    <row r="2591" spans="4:4" x14ac:dyDescent="0.25">
      <c r="D2591" s="142"/>
    </row>
    <row r="2592" spans="4:4" x14ac:dyDescent="0.25">
      <c r="D2592" s="142"/>
    </row>
    <row r="2593" spans="4:4" x14ac:dyDescent="0.25">
      <c r="D2593" s="142"/>
    </row>
    <row r="2594" spans="4:4" x14ac:dyDescent="0.25">
      <c r="D2594" s="142"/>
    </row>
    <row r="2595" spans="4:4" x14ac:dyDescent="0.25">
      <c r="D2595" s="142"/>
    </row>
    <row r="2596" spans="4:4" x14ac:dyDescent="0.25">
      <c r="D2596" s="142"/>
    </row>
    <row r="2597" spans="4:4" x14ac:dyDescent="0.25">
      <c r="D2597" s="142"/>
    </row>
    <row r="2598" spans="4:4" x14ac:dyDescent="0.25">
      <c r="D2598" s="142"/>
    </row>
    <row r="2599" spans="4:4" x14ac:dyDescent="0.25">
      <c r="D2599" s="142"/>
    </row>
    <row r="2600" spans="4:4" x14ac:dyDescent="0.25">
      <c r="D2600" s="142"/>
    </row>
    <row r="2601" spans="4:4" x14ac:dyDescent="0.25">
      <c r="D2601" s="142"/>
    </row>
    <row r="2602" spans="4:4" x14ac:dyDescent="0.25">
      <c r="D2602" s="142"/>
    </row>
    <row r="2603" spans="4:4" x14ac:dyDescent="0.25">
      <c r="D2603" s="142"/>
    </row>
    <row r="2604" spans="4:4" x14ac:dyDescent="0.25">
      <c r="D2604" s="142"/>
    </row>
    <row r="2605" spans="4:4" x14ac:dyDescent="0.25">
      <c r="D2605" s="142"/>
    </row>
    <row r="2606" spans="4:4" x14ac:dyDescent="0.25">
      <c r="D2606" s="142"/>
    </row>
    <row r="2607" spans="4:4" x14ac:dyDescent="0.25">
      <c r="D2607" s="142"/>
    </row>
    <row r="2608" spans="4:4" x14ac:dyDescent="0.25">
      <c r="D2608" s="142"/>
    </row>
    <row r="2609" spans="4:4" x14ac:dyDescent="0.25">
      <c r="D2609" s="142"/>
    </row>
    <row r="2610" spans="4:4" x14ac:dyDescent="0.25">
      <c r="D2610" s="142"/>
    </row>
    <row r="2611" spans="4:4" x14ac:dyDescent="0.25">
      <c r="D2611" s="142"/>
    </row>
    <row r="2612" spans="4:4" x14ac:dyDescent="0.25">
      <c r="D2612" s="142"/>
    </row>
    <row r="2613" spans="4:4" x14ac:dyDescent="0.25">
      <c r="D2613" s="142"/>
    </row>
    <row r="2614" spans="4:4" x14ac:dyDescent="0.25">
      <c r="D2614" s="142"/>
    </row>
    <row r="2615" spans="4:4" x14ac:dyDescent="0.25">
      <c r="D2615" s="142"/>
    </row>
    <row r="2616" spans="4:4" x14ac:dyDescent="0.25">
      <c r="D2616" s="142"/>
    </row>
    <row r="2617" spans="4:4" x14ac:dyDescent="0.25">
      <c r="D2617" s="142"/>
    </row>
    <row r="2618" spans="4:4" x14ac:dyDescent="0.25">
      <c r="D2618" s="142"/>
    </row>
    <row r="2619" spans="4:4" x14ac:dyDescent="0.25">
      <c r="D2619" s="142"/>
    </row>
    <row r="2620" spans="4:4" x14ac:dyDescent="0.25">
      <c r="D2620" s="142"/>
    </row>
    <row r="2621" spans="4:4" x14ac:dyDescent="0.25">
      <c r="D2621" s="142"/>
    </row>
    <row r="2622" spans="4:4" x14ac:dyDescent="0.25">
      <c r="D2622" s="142"/>
    </row>
    <row r="2623" spans="4:4" x14ac:dyDescent="0.25">
      <c r="D2623" s="142"/>
    </row>
    <row r="2624" spans="4:4" x14ac:dyDescent="0.25">
      <c r="D2624" s="142"/>
    </row>
    <row r="2625" spans="4:4" x14ac:dyDescent="0.25">
      <c r="D2625" s="142"/>
    </row>
    <row r="2626" spans="4:4" x14ac:dyDescent="0.25">
      <c r="D2626" s="142"/>
    </row>
    <row r="2627" spans="4:4" x14ac:dyDescent="0.25">
      <c r="D2627" s="142"/>
    </row>
    <row r="2628" spans="4:4" x14ac:dyDescent="0.25">
      <c r="D2628" s="142"/>
    </row>
    <row r="2629" spans="4:4" x14ac:dyDescent="0.25">
      <c r="D2629" s="142"/>
    </row>
    <row r="2630" spans="4:4" x14ac:dyDescent="0.25">
      <c r="D2630" s="142"/>
    </row>
    <row r="2631" spans="4:4" x14ac:dyDescent="0.25">
      <c r="D2631" s="142"/>
    </row>
    <row r="2632" spans="4:4" x14ac:dyDescent="0.25">
      <c r="D2632" s="142"/>
    </row>
    <row r="2633" spans="4:4" x14ac:dyDescent="0.25">
      <c r="D2633" s="142"/>
    </row>
    <row r="2634" spans="4:4" x14ac:dyDescent="0.25">
      <c r="D2634" s="142"/>
    </row>
    <row r="2635" spans="4:4" x14ac:dyDescent="0.25">
      <c r="D2635" s="142"/>
    </row>
    <row r="2636" spans="4:4" x14ac:dyDescent="0.25">
      <c r="D2636" s="142"/>
    </row>
    <row r="2637" spans="4:4" x14ac:dyDescent="0.25">
      <c r="D2637" s="142"/>
    </row>
    <row r="2638" spans="4:4" x14ac:dyDescent="0.25">
      <c r="D2638" s="142"/>
    </row>
    <row r="2639" spans="4:4" x14ac:dyDescent="0.25">
      <c r="D2639" s="142"/>
    </row>
    <row r="2640" spans="4:4" x14ac:dyDescent="0.25">
      <c r="D2640" s="142"/>
    </row>
    <row r="2641" spans="4:4" x14ac:dyDescent="0.25">
      <c r="D2641" s="142"/>
    </row>
    <row r="2642" spans="4:4" x14ac:dyDescent="0.25">
      <c r="D2642" s="142"/>
    </row>
    <row r="2643" spans="4:4" x14ac:dyDescent="0.25">
      <c r="D2643" s="142"/>
    </row>
    <row r="2644" spans="4:4" x14ac:dyDescent="0.25">
      <c r="D2644" s="142"/>
    </row>
    <row r="2645" spans="4:4" x14ac:dyDescent="0.25">
      <c r="D2645" s="142"/>
    </row>
    <row r="2646" spans="4:4" x14ac:dyDescent="0.25">
      <c r="D2646" s="142"/>
    </row>
    <row r="2647" spans="4:4" x14ac:dyDescent="0.25">
      <c r="D2647" s="142"/>
    </row>
    <row r="2648" spans="4:4" x14ac:dyDescent="0.25">
      <c r="D2648" s="142"/>
    </row>
    <row r="2649" spans="4:4" x14ac:dyDescent="0.25">
      <c r="D2649" s="142"/>
    </row>
    <row r="2650" spans="4:4" x14ac:dyDescent="0.25">
      <c r="D2650" s="142"/>
    </row>
    <row r="2651" spans="4:4" x14ac:dyDescent="0.25">
      <c r="D2651" s="142"/>
    </row>
    <row r="2652" spans="4:4" x14ac:dyDescent="0.25">
      <c r="D2652" s="142"/>
    </row>
    <row r="2653" spans="4:4" x14ac:dyDescent="0.25">
      <c r="D2653" s="142"/>
    </row>
    <row r="2654" spans="4:4" x14ac:dyDescent="0.25">
      <c r="D2654" s="142"/>
    </row>
    <row r="2655" spans="4:4" x14ac:dyDescent="0.25">
      <c r="D2655" s="142"/>
    </row>
    <row r="2656" spans="4:4" x14ac:dyDescent="0.25">
      <c r="D2656" s="142"/>
    </row>
    <row r="2657" spans="4:4" x14ac:dyDescent="0.25">
      <c r="D2657" s="142"/>
    </row>
    <row r="2658" spans="4:4" x14ac:dyDescent="0.25">
      <c r="D2658" s="142"/>
    </row>
    <row r="2659" spans="4:4" x14ac:dyDescent="0.25">
      <c r="D2659" s="142"/>
    </row>
    <row r="2660" spans="4:4" x14ac:dyDescent="0.25">
      <c r="D2660" s="142"/>
    </row>
    <row r="2661" spans="4:4" x14ac:dyDescent="0.25">
      <c r="D2661" s="142"/>
    </row>
    <row r="2662" spans="4:4" x14ac:dyDescent="0.25">
      <c r="D2662" s="142"/>
    </row>
    <row r="2663" spans="4:4" x14ac:dyDescent="0.25">
      <c r="D2663" s="142"/>
    </row>
    <row r="2664" spans="4:4" x14ac:dyDescent="0.25">
      <c r="D2664" s="142"/>
    </row>
    <row r="2665" spans="4:4" x14ac:dyDescent="0.25">
      <c r="D2665" s="142"/>
    </row>
    <row r="2666" spans="4:4" x14ac:dyDescent="0.25">
      <c r="D2666" s="142"/>
    </row>
    <row r="2667" spans="4:4" x14ac:dyDescent="0.25">
      <c r="D2667" s="142"/>
    </row>
    <row r="2668" spans="4:4" x14ac:dyDescent="0.25">
      <c r="D2668" s="142"/>
    </row>
    <row r="2669" spans="4:4" x14ac:dyDescent="0.25">
      <c r="D2669" s="142"/>
    </row>
    <row r="2670" spans="4:4" x14ac:dyDescent="0.25">
      <c r="D2670" s="142"/>
    </row>
    <row r="2671" spans="4:4" x14ac:dyDescent="0.25">
      <c r="D2671" s="142"/>
    </row>
    <row r="2672" spans="4:4" x14ac:dyDescent="0.25">
      <c r="D2672" s="142"/>
    </row>
    <row r="2673" spans="4:4" x14ac:dyDescent="0.25">
      <c r="D2673" s="142"/>
    </row>
    <row r="2674" spans="4:4" x14ac:dyDescent="0.25">
      <c r="D2674" s="142"/>
    </row>
    <row r="2675" spans="4:4" x14ac:dyDescent="0.25">
      <c r="D2675" s="142"/>
    </row>
    <row r="2676" spans="4:4" x14ac:dyDescent="0.25">
      <c r="D2676" s="142"/>
    </row>
    <row r="2677" spans="4:4" x14ac:dyDescent="0.25">
      <c r="D2677" s="142"/>
    </row>
    <row r="2678" spans="4:4" x14ac:dyDescent="0.25">
      <c r="D2678" s="142"/>
    </row>
    <row r="2679" spans="4:4" x14ac:dyDescent="0.25">
      <c r="D2679" s="142"/>
    </row>
    <row r="2680" spans="4:4" x14ac:dyDescent="0.25">
      <c r="D2680" s="142"/>
    </row>
    <row r="2681" spans="4:4" x14ac:dyDescent="0.25">
      <c r="D2681" s="142"/>
    </row>
    <row r="2682" spans="4:4" x14ac:dyDescent="0.25">
      <c r="D2682" s="142"/>
    </row>
    <row r="2683" spans="4:4" x14ac:dyDescent="0.25">
      <c r="D2683" s="142"/>
    </row>
    <row r="2684" spans="4:4" x14ac:dyDescent="0.25">
      <c r="D2684" s="142"/>
    </row>
    <row r="2685" spans="4:4" x14ac:dyDescent="0.25">
      <c r="D2685" s="142"/>
    </row>
    <row r="2686" spans="4:4" x14ac:dyDescent="0.25">
      <c r="D2686" s="142"/>
    </row>
    <row r="2687" spans="4:4" x14ac:dyDescent="0.25">
      <c r="D2687" s="142"/>
    </row>
    <row r="2688" spans="4:4" x14ac:dyDescent="0.25">
      <c r="D2688" s="142"/>
    </row>
    <row r="2689" spans="4:4" x14ac:dyDescent="0.25">
      <c r="D2689" s="142"/>
    </row>
    <row r="2690" spans="4:4" x14ac:dyDescent="0.25">
      <c r="D2690" s="142"/>
    </row>
    <row r="2691" spans="4:4" x14ac:dyDescent="0.25">
      <c r="D2691" s="142"/>
    </row>
    <row r="2692" spans="4:4" x14ac:dyDescent="0.25">
      <c r="D2692" s="142"/>
    </row>
    <row r="2693" spans="4:4" x14ac:dyDescent="0.25">
      <c r="D2693" s="142"/>
    </row>
    <row r="2694" spans="4:4" x14ac:dyDescent="0.25">
      <c r="D2694" s="142"/>
    </row>
    <row r="2695" spans="4:4" x14ac:dyDescent="0.25">
      <c r="D2695" s="142"/>
    </row>
    <row r="2696" spans="4:4" x14ac:dyDescent="0.25">
      <c r="D2696" s="142"/>
    </row>
    <row r="2697" spans="4:4" x14ac:dyDescent="0.25">
      <c r="D2697" s="142"/>
    </row>
    <row r="2698" spans="4:4" x14ac:dyDescent="0.25">
      <c r="D2698" s="142"/>
    </row>
    <row r="2699" spans="4:4" x14ac:dyDescent="0.25">
      <c r="D2699" s="142"/>
    </row>
    <row r="2700" spans="4:4" x14ac:dyDescent="0.25">
      <c r="D2700" s="142"/>
    </row>
    <row r="2701" spans="4:4" x14ac:dyDescent="0.25">
      <c r="D2701" s="142"/>
    </row>
    <row r="2702" spans="4:4" x14ac:dyDescent="0.25">
      <c r="D2702" s="142"/>
    </row>
    <row r="2703" spans="4:4" x14ac:dyDescent="0.25">
      <c r="D2703" s="142"/>
    </row>
    <row r="2704" spans="4:4" x14ac:dyDescent="0.25">
      <c r="D2704" s="142"/>
    </row>
    <row r="2705" spans="4:4" x14ac:dyDescent="0.25">
      <c r="D2705" s="142"/>
    </row>
    <row r="2706" spans="4:4" x14ac:dyDescent="0.25">
      <c r="D2706" s="142"/>
    </row>
    <row r="2707" spans="4:4" x14ac:dyDescent="0.25">
      <c r="D2707" s="142"/>
    </row>
    <row r="2708" spans="4:4" x14ac:dyDescent="0.25">
      <c r="D2708" s="142"/>
    </row>
    <row r="2709" spans="4:4" x14ac:dyDescent="0.25">
      <c r="D2709" s="142"/>
    </row>
    <row r="2710" spans="4:4" x14ac:dyDescent="0.25">
      <c r="D2710" s="142"/>
    </row>
    <row r="2711" spans="4:4" x14ac:dyDescent="0.25">
      <c r="D2711" s="142"/>
    </row>
    <row r="2712" spans="4:4" x14ac:dyDescent="0.25">
      <c r="D2712" s="142"/>
    </row>
    <row r="2713" spans="4:4" x14ac:dyDescent="0.25">
      <c r="D2713" s="142"/>
    </row>
    <row r="2714" spans="4:4" x14ac:dyDescent="0.25">
      <c r="D2714" s="142"/>
    </row>
    <row r="2715" spans="4:4" x14ac:dyDescent="0.25">
      <c r="D2715" s="142"/>
    </row>
    <row r="2716" spans="4:4" x14ac:dyDescent="0.25">
      <c r="D2716" s="142"/>
    </row>
    <row r="2717" spans="4:4" x14ac:dyDescent="0.25">
      <c r="D2717" s="142"/>
    </row>
    <row r="2718" spans="4:4" x14ac:dyDescent="0.25">
      <c r="D2718" s="142"/>
    </row>
    <row r="2719" spans="4:4" x14ac:dyDescent="0.25">
      <c r="D2719" s="142"/>
    </row>
    <row r="2720" spans="4:4" x14ac:dyDescent="0.25">
      <c r="D2720" s="142"/>
    </row>
    <row r="2721" spans="4:4" x14ac:dyDescent="0.25">
      <c r="D2721" s="142"/>
    </row>
    <row r="2722" spans="4:4" x14ac:dyDescent="0.25">
      <c r="D2722" s="142"/>
    </row>
    <row r="2723" spans="4:4" x14ac:dyDescent="0.25">
      <c r="D2723" s="142"/>
    </row>
    <row r="2724" spans="4:4" x14ac:dyDescent="0.25">
      <c r="D2724" s="142"/>
    </row>
    <row r="2725" spans="4:4" x14ac:dyDescent="0.25">
      <c r="D2725" s="142"/>
    </row>
    <row r="2726" spans="4:4" x14ac:dyDescent="0.25">
      <c r="D2726" s="142"/>
    </row>
    <row r="2727" spans="4:4" x14ac:dyDescent="0.25">
      <c r="D2727" s="142"/>
    </row>
    <row r="2728" spans="4:4" x14ac:dyDescent="0.25">
      <c r="D2728" s="142"/>
    </row>
    <row r="2729" spans="4:4" x14ac:dyDescent="0.25">
      <c r="D2729" s="142"/>
    </row>
    <row r="2730" spans="4:4" x14ac:dyDescent="0.25">
      <c r="D2730" s="142"/>
    </row>
    <row r="2731" spans="4:4" x14ac:dyDescent="0.25">
      <c r="D2731" s="142"/>
    </row>
    <row r="2732" spans="4:4" x14ac:dyDescent="0.25">
      <c r="D2732" s="142"/>
    </row>
    <row r="2733" spans="4:4" x14ac:dyDescent="0.25">
      <c r="D2733" s="142"/>
    </row>
    <row r="2734" spans="4:4" x14ac:dyDescent="0.25">
      <c r="D2734" s="142"/>
    </row>
    <row r="2735" spans="4:4" x14ac:dyDescent="0.25">
      <c r="D2735" s="142"/>
    </row>
    <row r="2736" spans="4:4" x14ac:dyDescent="0.25">
      <c r="D2736" s="142"/>
    </row>
    <row r="2737" spans="4:4" x14ac:dyDescent="0.25">
      <c r="D2737" s="142"/>
    </row>
    <row r="2738" spans="4:4" x14ac:dyDescent="0.25">
      <c r="D2738" s="142"/>
    </row>
    <row r="2739" spans="4:4" x14ac:dyDescent="0.25">
      <c r="D2739" s="142"/>
    </row>
    <row r="2740" spans="4:4" x14ac:dyDescent="0.25">
      <c r="D2740" s="142"/>
    </row>
    <row r="2741" spans="4:4" x14ac:dyDescent="0.25">
      <c r="D2741" s="142"/>
    </row>
    <row r="2742" spans="4:4" x14ac:dyDescent="0.25">
      <c r="D2742" s="142"/>
    </row>
    <row r="2743" spans="4:4" x14ac:dyDescent="0.25">
      <c r="D2743" s="142"/>
    </row>
    <row r="2744" spans="4:4" x14ac:dyDescent="0.25">
      <c r="D2744" s="142"/>
    </row>
    <row r="2745" spans="4:4" x14ac:dyDescent="0.25">
      <c r="D2745" s="142"/>
    </row>
    <row r="2746" spans="4:4" x14ac:dyDescent="0.25">
      <c r="D2746" s="142"/>
    </row>
    <row r="2747" spans="4:4" x14ac:dyDescent="0.25">
      <c r="D2747" s="142"/>
    </row>
    <row r="2748" spans="4:4" x14ac:dyDescent="0.25">
      <c r="D2748" s="142"/>
    </row>
    <row r="2749" spans="4:4" x14ac:dyDescent="0.25">
      <c r="D2749" s="142"/>
    </row>
    <row r="2750" spans="4:4" x14ac:dyDescent="0.25">
      <c r="D2750" s="142"/>
    </row>
    <row r="2751" spans="4:4" x14ac:dyDescent="0.25">
      <c r="D2751" s="142"/>
    </row>
    <row r="2752" spans="4:4" x14ac:dyDescent="0.25">
      <c r="D2752" s="142"/>
    </row>
    <row r="2753" spans="4:4" x14ac:dyDescent="0.25">
      <c r="D2753" s="142"/>
    </row>
    <row r="2754" spans="4:4" x14ac:dyDescent="0.25">
      <c r="D2754" s="142"/>
    </row>
    <row r="2755" spans="4:4" x14ac:dyDescent="0.25">
      <c r="D2755" s="142"/>
    </row>
    <row r="2756" spans="4:4" x14ac:dyDescent="0.25">
      <c r="D2756" s="142"/>
    </row>
    <row r="2757" spans="4:4" x14ac:dyDescent="0.25">
      <c r="D2757" s="142"/>
    </row>
    <row r="2758" spans="4:4" x14ac:dyDescent="0.25">
      <c r="D2758" s="142"/>
    </row>
    <row r="2759" spans="4:4" x14ac:dyDescent="0.25">
      <c r="D2759" s="142"/>
    </row>
    <row r="2760" spans="4:4" x14ac:dyDescent="0.25">
      <c r="D2760" s="142"/>
    </row>
    <row r="2761" spans="4:4" x14ac:dyDescent="0.25">
      <c r="D2761" s="142"/>
    </row>
    <row r="2762" spans="4:4" x14ac:dyDescent="0.25">
      <c r="D2762" s="142"/>
    </row>
    <row r="2763" spans="4:4" x14ac:dyDescent="0.25">
      <c r="D2763" s="142"/>
    </row>
    <row r="2764" spans="4:4" x14ac:dyDescent="0.25">
      <c r="D2764" s="142"/>
    </row>
    <row r="2765" spans="4:4" x14ac:dyDescent="0.25">
      <c r="D2765" s="142"/>
    </row>
    <row r="2766" spans="4:4" x14ac:dyDescent="0.25">
      <c r="D2766" s="142"/>
    </row>
    <row r="2767" spans="4:4" x14ac:dyDescent="0.25">
      <c r="D2767" s="142"/>
    </row>
    <row r="2768" spans="4:4" x14ac:dyDescent="0.25">
      <c r="D2768" s="142"/>
    </row>
    <row r="2769" spans="4:4" x14ac:dyDescent="0.25">
      <c r="D2769" s="142"/>
    </row>
    <row r="2770" spans="4:4" x14ac:dyDescent="0.25">
      <c r="D2770" s="142"/>
    </row>
    <row r="2771" spans="4:4" x14ac:dyDescent="0.25">
      <c r="D2771" s="142"/>
    </row>
    <row r="2772" spans="4:4" x14ac:dyDescent="0.25">
      <c r="D2772" s="142"/>
    </row>
    <row r="2773" spans="4:4" x14ac:dyDescent="0.25">
      <c r="D2773" s="142"/>
    </row>
    <row r="2774" spans="4:4" x14ac:dyDescent="0.25">
      <c r="D2774" s="142"/>
    </row>
    <row r="2775" spans="4:4" x14ac:dyDescent="0.25">
      <c r="D2775" s="142"/>
    </row>
    <row r="2776" spans="4:4" x14ac:dyDescent="0.25">
      <c r="D2776" s="142"/>
    </row>
    <row r="2777" spans="4:4" x14ac:dyDescent="0.25">
      <c r="D2777" s="142"/>
    </row>
    <row r="2778" spans="4:4" x14ac:dyDescent="0.25">
      <c r="D2778" s="142"/>
    </row>
    <row r="2779" spans="4:4" x14ac:dyDescent="0.25">
      <c r="D2779" s="142"/>
    </row>
    <row r="2780" spans="4:4" x14ac:dyDescent="0.25">
      <c r="D2780" s="142"/>
    </row>
    <row r="2781" spans="4:4" x14ac:dyDescent="0.25">
      <c r="D2781" s="142"/>
    </row>
    <row r="2782" spans="4:4" x14ac:dyDescent="0.25">
      <c r="D2782" s="142"/>
    </row>
    <row r="2783" spans="4:4" x14ac:dyDescent="0.25">
      <c r="D2783" s="142"/>
    </row>
    <row r="2784" spans="4:4" x14ac:dyDescent="0.25">
      <c r="D2784" s="142"/>
    </row>
    <row r="2785" spans="4:4" x14ac:dyDescent="0.25">
      <c r="D2785" s="142"/>
    </row>
    <row r="2786" spans="4:4" x14ac:dyDescent="0.25">
      <c r="D2786" s="142"/>
    </row>
    <row r="2787" spans="4:4" x14ac:dyDescent="0.25">
      <c r="D2787" s="142"/>
    </row>
    <row r="2788" spans="4:4" x14ac:dyDescent="0.25">
      <c r="D2788" s="142"/>
    </row>
    <row r="2789" spans="4:4" x14ac:dyDescent="0.25">
      <c r="D2789" s="142"/>
    </row>
    <row r="2790" spans="4:4" x14ac:dyDescent="0.25">
      <c r="D2790" s="142"/>
    </row>
    <row r="2791" spans="4:4" x14ac:dyDescent="0.25">
      <c r="D2791" s="142"/>
    </row>
    <row r="2792" spans="4:4" x14ac:dyDescent="0.25">
      <c r="D2792" s="142"/>
    </row>
    <row r="2793" spans="4:4" x14ac:dyDescent="0.25">
      <c r="D2793" s="142"/>
    </row>
    <row r="2794" spans="4:4" x14ac:dyDescent="0.25">
      <c r="D2794" s="142"/>
    </row>
    <row r="2795" spans="4:4" x14ac:dyDescent="0.25">
      <c r="D2795" s="142"/>
    </row>
    <row r="2796" spans="4:4" x14ac:dyDescent="0.25">
      <c r="D2796" s="142"/>
    </row>
    <row r="2797" spans="4:4" x14ac:dyDescent="0.25">
      <c r="D2797" s="142"/>
    </row>
    <row r="2798" spans="4:4" x14ac:dyDescent="0.25">
      <c r="D2798" s="142"/>
    </row>
    <row r="2799" spans="4:4" x14ac:dyDescent="0.25">
      <c r="D2799" s="142"/>
    </row>
    <row r="2800" spans="4:4" x14ac:dyDescent="0.25">
      <c r="D2800" s="142"/>
    </row>
    <row r="2801" spans="4:4" x14ac:dyDescent="0.25">
      <c r="D2801" s="142"/>
    </row>
    <row r="2802" spans="4:4" x14ac:dyDescent="0.25">
      <c r="D2802" s="142"/>
    </row>
    <row r="2803" spans="4:4" x14ac:dyDescent="0.25">
      <c r="D2803" s="142"/>
    </row>
    <row r="2804" spans="4:4" x14ac:dyDescent="0.25">
      <c r="D2804" s="142"/>
    </row>
    <row r="2805" spans="4:4" x14ac:dyDescent="0.25">
      <c r="D2805" s="142"/>
    </row>
    <row r="2806" spans="4:4" x14ac:dyDescent="0.25">
      <c r="D2806" s="142"/>
    </row>
    <row r="2807" spans="4:4" x14ac:dyDescent="0.25">
      <c r="D2807" s="142"/>
    </row>
    <row r="2808" spans="4:4" x14ac:dyDescent="0.25">
      <c r="D2808" s="142"/>
    </row>
    <row r="2809" spans="4:4" x14ac:dyDescent="0.25">
      <c r="D2809" s="142"/>
    </row>
    <row r="2810" spans="4:4" x14ac:dyDescent="0.25">
      <c r="D2810" s="142"/>
    </row>
    <row r="2811" spans="4:4" x14ac:dyDescent="0.25">
      <c r="D2811" s="142"/>
    </row>
    <row r="2812" spans="4:4" x14ac:dyDescent="0.25">
      <c r="D2812" s="142"/>
    </row>
    <row r="2813" spans="4:4" x14ac:dyDescent="0.25">
      <c r="D2813" s="142"/>
    </row>
    <row r="2814" spans="4:4" x14ac:dyDescent="0.25">
      <c r="D2814" s="142"/>
    </row>
    <row r="2815" spans="4:4" x14ac:dyDescent="0.25">
      <c r="D2815" s="142"/>
    </row>
    <row r="2816" spans="4:4" x14ac:dyDescent="0.25">
      <c r="D2816" s="142"/>
    </row>
    <row r="2817" spans="4:4" x14ac:dyDescent="0.25">
      <c r="D2817" s="142"/>
    </row>
    <row r="2818" spans="4:4" x14ac:dyDescent="0.25">
      <c r="D2818" s="142"/>
    </row>
    <row r="2819" spans="4:4" x14ac:dyDescent="0.25">
      <c r="D2819" s="142"/>
    </row>
    <row r="2820" spans="4:4" x14ac:dyDescent="0.25">
      <c r="D2820" s="142"/>
    </row>
    <row r="2821" spans="4:4" x14ac:dyDescent="0.25">
      <c r="D2821" s="142"/>
    </row>
    <row r="2822" spans="4:4" x14ac:dyDescent="0.25">
      <c r="D2822" s="142"/>
    </row>
    <row r="2823" spans="4:4" x14ac:dyDescent="0.25">
      <c r="D2823" s="142"/>
    </row>
    <row r="2824" spans="4:4" x14ac:dyDescent="0.25">
      <c r="D2824" s="142"/>
    </row>
    <row r="2825" spans="4:4" x14ac:dyDescent="0.25">
      <c r="D2825" s="142"/>
    </row>
    <row r="2826" spans="4:4" x14ac:dyDescent="0.25">
      <c r="D2826" s="142"/>
    </row>
    <row r="2827" spans="4:4" x14ac:dyDescent="0.25">
      <c r="D2827" s="142"/>
    </row>
    <row r="2828" spans="4:4" x14ac:dyDescent="0.25">
      <c r="D2828" s="142"/>
    </row>
    <row r="2829" spans="4:4" x14ac:dyDescent="0.25">
      <c r="D2829" s="142"/>
    </row>
    <row r="2830" spans="4:4" x14ac:dyDescent="0.25">
      <c r="D2830" s="142"/>
    </row>
    <row r="2831" spans="4:4" x14ac:dyDescent="0.25">
      <c r="D2831" s="142"/>
    </row>
    <row r="2832" spans="4:4" x14ac:dyDescent="0.25">
      <c r="D2832" s="142"/>
    </row>
    <row r="2833" spans="4:4" x14ac:dyDescent="0.25">
      <c r="D2833" s="142"/>
    </row>
    <row r="2834" spans="4:4" x14ac:dyDescent="0.25">
      <c r="D2834" s="142"/>
    </row>
    <row r="2835" spans="4:4" x14ac:dyDescent="0.25">
      <c r="D2835" s="142"/>
    </row>
    <row r="2836" spans="4:4" x14ac:dyDescent="0.25">
      <c r="D2836" s="142"/>
    </row>
    <row r="2837" spans="4:4" x14ac:dyDescent="0.25">
      <c r="D2837" s="142"/>
    </row>
    <row r="2838" spans="4:4" x14ac:dyDescent="0.25">
      <c r="D2838" s="142"/>
    </row>
    <row r="2839" spans="4:4" x14ac:dyDescent="0.25">
      <c r="D2839" s="142"/>
    </row>
    <row r="2840" spans="4:4" x14ac:dyDescent="0.25">
      <c r="D2840" s="142"/>
    </row>
    <row r="2841" spans="4:4" x14ac:dyDescent="0.25">
      <c r="D2841" s="142"/>
    </row>
    <row r="2842" spans="4:4" x14ac:dyDescent="0.25">
      <c r="D2842" s="142"/>
    </row>
    <row r="2843" spans="4:4" x14ac:dyDescent="0.25">
      <c r="D2843" s="142"/>
    </row>
    <row r="2844" spans="4:4" x14ac:dyDescent="0.25">
      <c r="D2844" s="142"/>
    </row>
    <row r="2845" spans="4:4" x14ac:dyDescent="0.25">
      <c r="D2845" s="142"/>
    </row>
    <row r="2846" spans="4:4" x14ac:dyDescent="0.25">
      <c r="D2846" s="142"/>
    </row>
    <row r="2847" spans="4:4" x14ac:dyDescent="0.25">
      <c r="D2847" s="142"/>
    </row>
    <row r="2848" spans="4:4" x14ac:dyDescent="0.25">
      <c r="D2848" s="142"/>
    </row>
    <row r="2849" spans="4:4" x14ac:dyDescent="0.25">
      <c r="D2849" s="142"/>
    </row>
    <row r="2850" spans="4:4" x14ac:dyDescent="0.25">
      <c r="D2850" s="142"/>
    </row>
    <row r="2851" spans="4:4" x14ac:dyDescent="0.25">
      <c r="D2851" s="142"/>
    </row>
    <row r="2852" spans="4:4" x14ac:dyDescent="0.25">
      <c r="D2852" s="142"/>
    </row>
    <row r="2853" spans="4:4" x14ac:dyDescent="0.25">
      <c r="D2853" s="142"/>
    </row>
    <row r="2854" spans="4:4" x14ac:dyDescent="0.25">
      <c r="D2854" s="142"/>
    </row>
    <row r="2855" spans="4:4" x14ac:dyDescent="0.25">
      <c r="D2855" s="142"/>
    </row>
    <row r="2856" spans="4:4" x14ac:dyDescent="0.25">
      <c r="D2856" s="142"/>
    </row>
    <row r="2857" spans="4:4" x14ac:dyDescent="0.25">
      <c r="D2857" s="142"/>
    </row>
    <row r="2858" spans="4:4" x14ac:dyDescent="0.25">
      <c r="D2858" s="142"/>
    </row>
    <row r="2859" spans="4:4" x14ac:dyDescent="0.25">
      <c r="D2859" s="142"/>
    </row>
    <row r="2860" spans="4:4" x14ac:dyDescent="0.25">
      <c r="D2860" s="142"/>
    </row>
    <row r="2861" spans="4:4" x14ac:dyDescent="0.25">
      <c r="D2861" s="142"/>
    </row>
    <row r="2862" spans="4:4" x14ac:dyDescent="0.25">
      <c r="D2862" s="142"/>
    </row>
    <row r="2863" spans="4:4" x14ac:dyDescent="0.25">
      <c r="D2863" s="142"/>
    </row>
    <row r="2864" spans="4:4" x14ac:dyDescent="0.25">
      <c r="D2864" s="142"/>
    </row>
    <row r="2865" spans="4:4" x14ac:dyDescent="0.25">
      <c r="D2865" s="142"/>
    </row>
    <row r="2866" spans="4:4" x14ac:dyDescent="0.25">
      <c r="D2866" s="142"/>
    </row>
    <row r="2867" spans="4:4" x14ac:dyDescent="0.25">
      <c r="D2867" s="142"/>
    </row>
    <row r="2868" spans="4:4" x14ac:dyDescent="0.25">
      <c r="D2868" s="142"/>
    </row>
    <row r="2869" spans="4:4" x14ac:dyDescent="0.25">
      <c r="D2869" s="142"/>
    </row>
    <row r="2870" spans="4:4" x14ac:dyDescent="0.25">
      <c r="D2870" s="142"/>
    </row>
    <row r="2871" spans="4:4" x14ac:dyDescent="0.25">
      <c r="D2871" s="142"/>
    </row>
    <row r="2872" spans="4:4" x14ac:dyDescent="0.25">
      <c r="D2872" s="142"/>
    </row>
    <row r="2873" spans="4:4" x14ac:dyDescent="0.25">
      <c r="D2873" s="142"/>
    </row>
    <row r="2874" spans="4:4" x14ac:dyDescent="0.25">
      <c r="D2874" s="142"/>
    </row>
    <row r="2875" spans="4:4" x14ac:dyDescent="0.25">
      <c r="D2875" s="142"/>
    </row>
    <row r="2876" spans="4:4" x14ac:dyDescent="0.25">
      <c r="D2876" s="142"/>
    </row>
    <row r="2877" spans="4:4" x14ac:dyDescent="0.25">
      <c r="D2877" s="142"/>
    </row>
    <row r="2878" spans="4:4" x14ac:dyDescent="0.25">
      <c r="D2878" s="142"/>
    </row>
    <row r="2879" spans="4:4" x14ac:dyDescent="0.25">
      <c r="D2879" s="142"/>
    </row>
    <row r="2880" spans="4:4" x14ac:dyDescent="0.25">
      <c r="D2880" s="142"/>
    </row>
    <row r="2881" spans="4:4" x14ac:dyDescent="0.25">
      <c r="D2881" s="142"/>
    </row>
    <row r="2882" spans="4:4" x14ac:dyDescent="0.25">
      <c r="D2882" s="142"/>
    </row>
    <row r="2883" spans="4:4" x14ac:dyDescent="0.25">
      <c r="D2883" s="142"/>
    </row>
    <row r="2884" spans="4:4" x14ac:dyDescent="0.25">
      <c r="D2884" s="142"/>
    </row>
    <row r="2885" spans="4:4" x14ac:dyDescent="0.25">
      <c r="D2885" s="142"/>
    </row>
    <row r="2886" spans="4:4" x14ac:dyDescent="0.25">
      <c r="D2886" s="142"/>
    </row>
    <row r="2887" spans="4:4" x14ac:dyDescent="0.25">
      <c r="D2887" s="142"/>
    </row>
    <row r="2888" spans="4:4" x14ac:dyDescent="0.25">
      <c r="D2888" s="142"/>
    </row>
    <row r="2889" spans="4:4" x14ac:dyDescent="0.25">
      <c r="D2889" s="142"/>
    </row>
    <row r="2890" spans="4:4" x14ac:dyDescent="0.25">
      <c r="D2890" s="142"/>
    </row>
    <row r="2891" spans="4:4" x14ac:dyDescent="0.25">
      <c r="D2891" s="142"/>
    </row>
    <row r="2892" spans="4:4" x14ac:dyDescent="0.25">
      <c r="D2892" s="142"/>
    </row>
    <row r="2893" spans="4:4" x14ac:dyDescent="0.25">
      <c r="D2893" s="142"/>
    </row>
    <row r="2894" spans="4:4" x14ac:dyDescent="0.25">
      <c r="D2894" s="142"/>
    </row>
    <row r="2895" spans="4:4" x14ac:dyDescent="0.25">
      <c r="D2895" s="142"/>
    </row>
    <row r="2896" spans="4:4" x14ac:dyDescent="0.25">
      <c r="D2896" s="142"/>
    </row>
    <row r="2897" spans="4:4" x14ac:dyDescent="0.25">
      <c r="D2897" s="142"/>
    </row>
    <row r="2898" spans="4:4" x14ac:dyDescent="0.25">
      <c r="D2898" s="142"/>
    </row>
    <row r="2899" spans="4:4" x14ac:dyDescent="0.25">
      <c r="D2899" s="142"/>
    </row>
    <row r="2900" spans="4:4" x14ac:dyDescent="0.25">
      <c r="D2900" s="142"/>
    </row>
    <row r="2901" spans="4:4" x14ac:dyDescent="0.25">
      <c r="D2901" s="142"/>
    </row>
    <row r="2902" spans="4:4" x14ac:dyDescent="0.25">
      <c r="D2902" s="142"/>
    </row>
    <row r="2903" spans="4:4" x14ac:dyDescent="0.25">
      <c r="D2903" s="142"/>
    </row>
    <row r="2904" spans="4:4" x14ac:dyDescent="0.25">
      <c r="D2904" s="142"/>
    </row>
    <row r="2905" spans="4:4" x14ac:dyDescent="0.25">
      <c r="D2905" s="142"/>
    </row>
    <row r="2906" spans="4:4" x14ac:dyDescent="0.25">
      <c r="D2906" s="142"/>
    </row>
    <row r="2907" spans="4:4" x14ac:dyDescent="0.25">
      <c r="D2907" s="142"/>
    </row>
    <row r="2908" spans="4:4" x14ac:dyDescent="0.25">
      <c r="D2908" s="142"/>
    </row>
    <row r="2909" spans="4:4" x14ac:dyDescent="0.25">
      <c r="D2909" s="142"/>
    </row>
    <row r="2910" spans="4:4" x14ac:dyDescent="0.25">
      <c r="D2910" s="142"/>
    </row>
    <row r="2911" spans="4:4" x14ac:dyDescent="0.25">
      <c r="D2911" s="142"/>
    </row>
    <row r="2912" spans="4:4" x14ac:dyDescent="0.25">
      <c r="D2912" s="142"/>
    </row>
    <row r="2913" spans="4:4" x14ac:dyDescent="0.25">
      <c r="D2913" s="142"/>
    </row>
    <row r="2914" spans="4:4" x14ac:dyDescent="0.25">
      <c r="D2914" s="142"/>
    </row>
    <row r="2915" spans="4:4" x14ac:dyDescent="0.25">
      <c r="D2915" s="142"/>
    </row>
    <row r="2916" spans="4:4" x14ac:dyDescent="0.25">
      <c r="D2916" s="142"/>
    </row>
    <row r="2917" spans="4:4" x14ac:dyDescent="0.25">
      <c r="D2917" s="142"/>
    </row>
    <row r="2918" spans="4:4" x14ac:dyDescent="0.25">
      <c r="D2918" s="142"/>
    </row>
    <row r="2919" spans="4:4" x14ac:dyDescent="0.25">
      <c r="D2919" s="142"/>
    </row>
    <row r="2920" spans="4:4" x14ac:dyDescent="0.25">
      <c r="D2920" s="142"/>
    </row>
    <row r="2921" spans="4:4" x14ac:dyDescent="0.25">
      <c r="D2921" s="142"/>
    </row>
    <row r="2922" spans="4:4" x14ac:dyDescent="0.25">
      <c r="D2922" s="142"/>
    </row>
    <row r="2923" spans="4:4" x14ac:dyDescent="0.25">
      <c r="D2923" s="142"/>
    </row>
    <row r="2924" spans="4:4" x14ac:dyDescent="0.25">
      <c r="D2924" s="142"/>
    </row>
    <row r="2925" spans="4:4" x14ac:dyDescent="0.25">
      <c r="D2925" s="142"/>
    </row>
    <row r="2926" spans="4:4" x14ac:dyDescent="0.25">
      <c r="D2926" s="142"/>
    </row>
    <row r="2927" spans="4:4" x14ac:dyDescent="0.25">
      <c r="D2927" s="142"/>
    </row>
    <row r="2928" spans="4:4" x14ac:dyDescent="0.25">
      <c r="D2928" s="142"/>
    </row>
    <row r="2929" spans="4:4" x14ac:dyDescent="0.25">
      <c r="D2929" s="142"/>
    </row>
    <row r="2930" spans="4:4" x14ac:dyDescent="0.25">
      <c r="D2930" s="142"/>
    </row>
    <row r="2931" spans="4:4" x14ac:dyDescent="0.25">
      <c r="D2931" s="142"/>
    </row>
    <row r="2932" spans="4:4" x14ac:dyDescent="0.25">
      <c r="D2932" s="142"/>
    </row>
    <row r="2933" spans="4:4" x14ac:dyDescent="0.25">
      <c r="D2933" s="142"/>
    </row>
    <row r="2934" spans="4:4" x14ac:dyDescent="0.25">
      <c r="D2934" s="142"/>
    </row>
    <row r="2935" spans="4:4" x14ac:dyDescent="0.25">
      <c r="D2935" s="142"/>
    </row>
    <row r="2936" spans="4:4" x14ac:dyDescent="0.25">
      <c r="D2936" s="142"/>
    </row>
    <row r="2937" spans="4:4" x14ac:dyDescent="0.25">
      <c r="D2937" s="142"/>
    </row>
    <row r="2938" spans="4:4" x14ac:dyDescent="0.25">
      <c r="D2938" s="142"/>
    </row>
    <row r="2939" spans="4:4" x14ac:dyDescent="0.25">
      <c r="D2939" s="142"/>
    </row>
    <row r="2940" spans="4:4" x14ac:dyDescent="0.25">
      <c r="D2940" s="142"/>
    </row>
    <row r="2941" spans="4:4" x14ac:dyDescent="0.25">
      <c r="D2941" s="142"/>
    </row>
    <row r="2942" spans="4:4" x14ac:dyDescent="0.25">
      <c r="D2942" s="142"/>
    </row>
    <row r="2943" spans="4:4" x14ac:dyDescent="0.25">
      <c r="D2943" s="142"/>
    </row>
    <row r="2944" spans="4:4" x14ac:dyDescent="0.25">
      <c r="D2944" s="142"/>
    </row>
    <row r="2945" spans="4:4" x14ac:dyDescent="0.25">
      <c r="D2945" s="142"/>
    </row>
    <row r="2946" spans="4:4" x14ac:dyDescent="0.25">
      <c r="D2946" s="142"/>
    </row>
    <row r="2947" spans="4:4" x14ac:dyDescent="0.25">
      <c r="D2947" s="142"/>
    </row>
    <row r="2948" spans="4:4" x14ac:dyDescent="0.25">
      <c r="D2948" s="142"/>
    </row>
    <row r="2949" spans="4:4" x14ac:dyDescent="0.25">
      <c r="D2949" s="142"/>
    </row>
    <row r="2950" spans="4:4" x14ac:dyDescent="0.25">
      <c r="D2950" s="142"/>
    </row>
    <row r="2951" spans="4:4" x14ac:dyDescent="0.25">
      <c r="D2951" s="142"/>
    </row>
    <row r="2952" spans="4:4" x14ac:dyDescent="0.25">
      <c r="D2952" s="142"/>
    </row>
    <row r="2953" spans="4:4" x14ac:dyDescent="0.25">
      <c r="D2953" s="142"/>
    </row>
    <row r="2954" spans="4:4" x14ac:dyDescent="0.25">
      <c r="D2954" s="142"/>
    </row>
    <row r="2955" spans="4:4" x14ac:dyDescent="0.25">
      <c r="D2955" s="142"/>
    </row>
    <row r="2956" spans="4:4" x14ac:dyDescent="0.25">
      <c r="D2956" s="142"/>
    </row>
    <row r="2957" spans="4:4" x14ac:dyDescent="0.25">
      <c r="D2957" s="142"/>
    </row>
    <row r="2958" spans="4:4" x14ac:dyDescent="0.25">
      <c r="D2958" s="142"/>
    </row>
    <row r="2959" spans="4:4" x14ac:dyDescent="0.25">
      <c r="D2959" s="142"/>
    </row>
    <row r="2960" spans="4:4" x14ac:dyDescent="0.25">
      <c r="D2960" s="142"/>
    </row>
    <row r="2961" spans="4:4" x14ac:dyDescent="0.25">
      <c r="D2961" s="142"/>
    </row>
    <row r="2962" spans="4:4" x14ac:dyDescent="0.25">
      <c r="D2962" s="142"/>
    </row>
    <row r="2963" spans="4:4" x14ac:dyDescent="0.25">
      <c r="D2963" s="142"/>
    </row>
    <row r="2964" spans="4:4" x14ac:dyDescent="0.25">
      <c r="D2964" s="142"/>
    </row>
    <row r="2965" spans="4:4" x14ac:dyDescent="0.25">
      <c r="D2965" s="142"/>
    </row>
    <row r="2966" spans="4:4" x14ac:dyDescent="0.25">
      <c r="D2966" s="142"/>
    </row>
    <row r="2967" spans="4:4" x14ac:dyDescent="0.25">
      <c r="D2967" s="142"/>
    </row>
    <row r="2968" spans="4:4" x14ac:dyDescent="0.25">
      <c r="D2968" s="142"/>
    </row>
    <row r="2969" spans="4:4" x14ac:dyDescent="0.25">
      <c r="D2969" s="142"/>
    </row>
    <row r="2970" spans="4:4" x14ac:dyDescent="0.25">
      <c r="D2970" s="142"/>
    </row>
    <row r="2971" spans="4:4" x14ac:dyDescent="0.25">
      <c r="D2971" s="142"/>
    </row>
    <row r="2972" spans="4:4" x14ac:dyDescent="0.25">
      <c r="D2972" s="142"/>
    </row>
    <row r="2973" spans="4:4" x14ac:dyDescent="0.25">
      <c r="D2973" s="142"/>
    </row>
    <row r="2974" spans="4:4" x14ac:dyDescent="0.25">
      <c r="D2974" s="142"/>
    </row>
    <row r="2975" spans="4:4" x14ac:dyDescent="0.25">
      <c r="D2975" s="142"/>
    </row>
    <row r="2976" spans="4:4" x14ac:dyDescent="0.25">
      <c r="D2976" s="142"/>
    </row>
    <row r="2977" spans="4:4" x14ac:dyDescent="0.25">
      <c r="D2977" s="142"/>
    </row>
    <row r="2978" spans="4:4" x14ac:dyDescent="0.25">
      <c r="D2978" s="142"/>
    </row>
    <row r="2979" spans="4:4" x14ac:dyDescent="0.25">
      <c r="D2979" s="142"/>
    </row>
    <row r="2980" spans="4:4" x14ac:dyDescent="0.25">
      <c r="D2980" s="142"/>
    </row>
    <row r="2981" spans="4:4" x14ac:dyDescent="0.25">
      <c r="D2981" s="142"/>
    </row>
    <row r="2982" spans="4:4" x14ac:dyDescent="0.25">
      <c r="D2982" s="142"/>
    </row>
    <row r="2983" spans="4:4" x14ac:dyDescent="0.25">
      <c r="D2983" s="142"/>
    </row>
    <row r="2984" spans="4:4" x14ac:dyDescent="0.25">
      <c r="D2984" s="142"/>
    </row>
    <row r="2985" spans="4:4" x14ac:dyDescent="0.25">
      <c r="D2985" s="142"/>
    </row>
    <row r="2986" spans="4:4" x14ac:dyDescent="0.25">
      <c r="D2986" s="142"/>
    </row>
    <row r="2987" spans="4:4" x14ac:dyDescent="0.25">
      <c r="D2987" s="142"/>
    </row>
    <row r="2988" spans="4:4" x14ac:dyDescent="0.25">
      <c r="D2988" s="142"/>
    </row>
    <row r="2989" spans="4:4" x14ac:dyDescent="0.25">
      <c r="D2989" s="142"/>
    </row>
    <row r="2990" spans="4:4" x14ac:dyDescent="0.25">
      <c r="D2990" s="142"/>
    </row>
    <row r="2991" spans="4:4" x14ac:dyDescent="0.25">
      <c r="D2991" s="142"/>
    </row>
    <row r="2992" spans="4:4" x14ac:dyDescent="0.25">
      <c r="D2992" s="142"/>
    </row>
    <row r="2993" spans="4:4" x14ac:dyDescent="0.25">
      <c r="D2993" s="142"/>
    </row>
    <row r="2994" spans="4:4" x14ac:dyDescent="0.25">
      <c r="D2994" s="142"/>
    </row>
    <row r="2995" spans="4:4" x14ac:dyDescent="0.25">
      <c r="D2995" s="142"/>
    </row>
    <row r="2996" spans="4:4" x14ac:dyDescent="0.25">
      <c r="D2996" s="142"/>
    </row>
    <row r="2997" spans="4:4" x14ac:dyDescent="0.25">
      <c r="D2997" s="142"/>
    </row>
    <row r="2998" spans="4:4" x14ac:dyDescent="0.25">
      <c r="D2998" s="142"/>
    </row>
    <row r="2999" spans="4:4" x14ac:dyDescent="0.25">
      <c r="D2999" s="142"/>
    </row>
    <row r="3000" spans="4:4" x14ac:dyDescent="0.25">
      <c r="D3000" s="142"/>
    </row>
    <row r="3001" spans="4:4" x14ac:dyDescent="0.25">
      <c r="D3001" s="142"/>
    </row>
    <row r="3002" spans="4:4" x14ac:dyDescent="0.25">
      <c r="D3002" s="142"/>
    </row>
    <row r="3003" spans="4:4" x14ac:dyDescent="0.25">
      <c r="D3003" s="142"/>
    </row>
    <row r="3004" spans="4:4" x14ac:dyDescent="0.25">
      <c r="D3004" s="142"/>
    </row>
    <row r="3005" spans="4:4" x14ac:dyDescent="0.25">
      <c r="D3005" s="142"/>
    </row>
    <row r="3006" spans="4:4" x14ac:dyDescent="0.25">
      <c r="D3006" s="142"/>
    </row>
    <row r="3007" spans="4:4" x14ac:dyDescent="0.25">
      <c r="D3007" s="142"/>
    </row>
    <row r="3008" spans="4:4" x14ac:dyDescent="0.25">
      <c r="D3008" s="142"/>
    </row>
    <row r="3009" spans="4:4" x14ac:dyDescent="0.25">
      <c r="D3009" s="142"/>
    </row>
    <row r="3010" spans="4:4" x14ac:dyDescent="0.25">
      <c r="D3010" s="142"/>
    </row>
    <row r="3011" spans="4:4" x14ac:dyDescent="0.25">
      <c r="D3011" s="142"/>
    </row>
    <row r="3012" spans="4:4" x14ac:dyDescent="0.25">
      <c r="D3012" s="142"/>
    </row>
    <row r="3013" spans="4:4" x14ac:dyDescent="0.25">
      <c r="D3013" s="142"/>
    </row>
    <row r="3014" spans="4:4" x14ac:dyDescent="0.25">
      <c r="D3014" s="142"/>
    </row>
    <row r="3015" spans="4:4" x14ac:dyDescent="0.25">
      <c r="D3015" s="142"/>
    </row>
    <row r="3016" spans="4:4" x14ac:dyDescent="0.25">
      <c r="D3016" s="142"/>
    </row>
    <row r="3017" spans="4:4" x14ac:dyDescent="0.25">
      <c r="D3017" s="142"/>
    </row>
    <row r="3018" spans="4:4" x14ac:dyDescent="0.25">
      <c r="D3018" s="142"/>
    </row>
    <row r="3019" spans="4:4" x14ac:dyDescent="0.25">
      <c r="D3019" s="142"/>
    </row>
    <row r="3020" spans="4:4" x14ac:dyDescent="0.25">
      <c r="D3020" s="142"/>
    </row>
    <row r="3021" spans="4:4" x14ac:dyDescent="0.25">
      <c r="D3021" s="142"/>
    </row>
    <row r="3022" spans="4:4" x14ac:dyDescent="0.25">
      <c r="D3022" s="142"/>
    </row>
    <row r="3023" spans="4:4" x14ac:dyDescent="0.25">
      <c r="D3023" s="142"/>
    </row>
    <row r="3024" spans="4:4" x14ac:dyDescent="0.25">
      <c r="D3024" s="142"/>
    </row>
    <row r="3025" spans="4:4" x14ac:dyDescent="0.25">
      <c r="D3025" s="142"/>
    </row>
    <row r="3026" spans="4:4" x14ac:dyDescent="0.25">
      <c r="D3026" s="142"/>
    </row>
    <row r="3027" spans="4:4" x14ac:dyDescent="0.25">
      <c r="D3027" s="142"/>
    </row>
    <row r="3028" spans="4:4" x14ac:dyDescent="0.25">
      <c r="D3028" s="142"/>
    </row>
    <row r="3029" spans="4:4" x14ac:dyDescent="0.25">
      <c r="D3029" s="142"/>
    </row>
    <row r="3030" spans="4:4" x14ac:dyDescent="0.25">
      <c r="D3030" s="142"/>
    </row>
    <row r="3031" spans="4:4" x14ac:dyDescent="0.25">
      <c r="D3031" s="142"/>
    </row>
    <row r="3032" spans="4:4" x14ac:dyDescent="0.25">
      <c r="D3032" s="142"/>
    </row>
    <row r="3033" spans="4:4" x14ac:dyDescent="0.25">
      <c r="D3033" s="142"/>
    </row>
    <row r="3034" spans="4:4" x14ac:dyDescent="0.25">
      <c r="D3034" s="142"/>
    </row>
    <row r="3035" spans="4:4" x14ac:dyDescent="0.25">
      <c r="D3035" s="142"/>
    </row>
    <row r="3036" spans="4:4" x14ac:dyDescent="0.25">
      <c r="D3036" s="142"/>
    </row>
    <row r="3037" spans="4:4" x14ac:dyDescent="0.25">
      <c r="D3037" s="142"/>
    </row>
    <row r="3038" spans="4:4" x14ac:dyDescent="0.25">
      <c r="D3038" s="142"/>
    </row>
    <row r="3039" spans="4:4" x14ac:dyDescent="0.25">
      <c r="D3039" s="142"/>
    </row>
    <row r="3040" spans="4:4" x14ac:dyDescent="0.25">
      <c r="D3040" s="142"/>
    </row>
    <row r="3041" spans="4:4" x14ac:dyDescent="0.25">
      <c r="D3041" s="142"/>
    </row>
    <row r="3042" spans="4:4" x14ac:dyDescent="0.25">
      <c r="D3042" s="142"/>
    </row>
    <row r="3043" spans="4:4" x14ac:dyDescent="0.25">
      <c r="D3043" s="142"/>
    </row>
    <row r="3044" spans="4:4" x14ac:dyDescent="0.25">
      <c r="D3044" s="142"/>
    </row>
    <row r="3045" spans="4:4" x14ac:dyDescent="0.25">
      <c r="D3045" s="142"/>
    </row>
    <row r="3046" spans="4:4" x14ac:dyDescent="0.25">
      <c r="D3046" s="142"/>
    </row>
    <row r="3047" spans="4:4" x14ac:dyDescent="0.25">
      <c r="D3047" s="142"/>
    </row>
    <row r="3048" spans="4:4" x14ac:dyDescent="0.25">
      <c r="D3048" s="142"/>
    </row>
    <row r="3049" spans="4:4" x14ac:dyDescent="0.25">
      <c r="D3049" s="142"/>
    </row>
    <row r="3050" spans="4:4" x14ac:dyDescent="0.25">
      <c r="D3050" s="142"/>
    </row>
    <row r="3051" spans="4:4" x14ac:dyDescent="0.25">
      <c r="D3051" s="142"/>
    </row>
    <row r="3052" spans="4:4" x14ac:dyDescent="0.25">
      <c r="D3052" s="142"/>
    </row>
    <row r="3053" spans="4:4" x14ac:dyDescent="0.25">
      <c r="D3053" s="142"/>
    </row>
    <row r="3054" spans="4:4" x14ac:dyDescent="0.25">
      <c r="D3054" s="142"/>
    </row>
    <row r="3055" spans="4:4" x14ac:dyDescent="0.25">
      <c r="D3055" s="142"/>
    </row>
    <row r="3056" spans="4:4" x14ac:dyDescent="0.25">
      <c r="D3056" s="142"/>
    </row>
    <row r="3057" spans="4:4" x14ac:dyDescent="0.25">
      <c r="D3057" s="142"/>
    </row>
    <row r="3058" spans="4:4" x14ac:dyDescent="0.25">
      <c r="D3058" s="142"/>
    </row>
    <row r="3059" spans="4:4" x14ac:dyDescent="0.25">
      <c r="D3059" s="142"/>
    </row>
    <row r="3060" spans="4:4" x14ac:dyDescent="0.25">
      <c r="D3060" s="142"/>
    </row>
    <row r="3061" spans="4:4" x14ac:dyDescent="0.25">
      <c r="D3061" s="142"/>
    </row>
    <row r="3062" spans="4:4" x14ac:dyDescent="0.25">
      <c r="D3062" s="142"/>
    </row>
    <row r="3063" spans="4:4" x14ac:dyDescent="0.25">
      <c r="D3063" s="142"/>
    </row>
    <row r="3064" spans="4:4" x14ac:dyDescent="0.25">
      <c r="D3064" s="142"/>
    </row>
    <row r="3065" spans="4:4" x14ac:dyDescent="0.25">
      <c r="D3065" s="142"/>
    </row>
    <row r="3066" spans="4:4" x14ac:dyDescent="0.25">
      <c r="D3066" s="142"/>
    </row>
    <row r="3067" spans="4:4" x14ac:dyDescent="0.25">
      <c r="D3067" s="142"/>
    </row>
    <row r="3068" spans="4:4" x14ac:dyDescent="0.25">
      <c r="D3068" s="142"/>
    </row>
    <row r="3069" spans="4:4" x14ac:dyDescent="0.25">
      <c r="D3069" s="142"/>
    </row>
    <row r="3070" spans="4:4" x14ac:dyDescent="0.25">
      <c r="D3070" s="142"/>
    </row>
    <row r="3071" spans="4:4" x14ac:dyDescent="0.25">
      <c r="D3071" s="142"/>
    </row>
    <row r="3072" spans="4:4" x14ac:dyDescent="0.25">
      <c r="D3072" s="142"/>
    </row>
    <row r="3073" spans="4:4" x14ac:dyDescent="0.25">
      <c r="D3073" s="142"/>
    </row>
    <row r="3074" spans="4:4" x14ac:dyDescent="0.25">
      <c r="D3074" s="142"/>
    </row>
    <row r="3075" spans="4:4" x14ac:dyDescent="0.25">
      <c r="D3075" s="142"/>
    </row>
    <row r="3076" spans="4:4" x14ac:dyDescent="0.25">
      <c r="D3076" s="142"/>
    </row>
    <row r="3077" spans="4:4" x14ac:dyDescent="0.25">
      <c r="D3077" s="142"/>
    </row>
    <row r="3078" spans="4:4" x14ac:dyDescent="0.25">
      <c r="D3078" s="142"/>
    </row>
    <row r="3079" spans="4:4" x14ac:dyDescent="0.25">
      <c r="D3079" s="142"/>
    </row>
    <row r="3080" spans="4:4" x14ac:dyDescent="0.25">
      <c r="D3080" s="142"/>
    </row>
    <row r="3081" spans="4:4" x14ac:dyDescent="0.25">
      <c r="D3081" s="142"/>
    </row>
    <row r="3082" spans="4:4" x14ac:dyDescent="0.25">
      <c r="D3082" s="142"/>
    </row>
    <row r="3083" spans="4:4" x14ac:dyDescent="0.25">
      <c r="D3083" s="142"/>
    </row>
    <row r="3084" spans="4:4" x14ac:dyDescent="0.25">
      <c r="D3084" s="142"/>
    </row>
    <row r="3085" spans="4:4" x14ac:dyDescent="0.25">
      <c r="D3085" s="142"/>
    </row>
    <row r="3086" spans="4:4" x14ac:dyDescent="0.25">
      <c r="D3086" s="142"/>
    </row>
    <row r="3087" spans="4:4" x14ac:dyDescent="0.25">
      <c r="D3087" s="142"/>
    </row>
    <row r="3088" spans="4:4" x14ac:dyDescent="0.25">
      <c r="D3088" s="142"/>
    </row>
    <row r="3089" spans="4:4" x14ac:dyDescent="0.25">
      <c r="D3089" s="142"/>
    </row>
    <row r="3090" spans="4:4" x14ac:dyDescent="0.25">
      <c r="D3090" s="142"/>
    </row>
    <row r="3091" spans="4:4" x14ac:dyDescent="0.25">
      <c r="D3091" s="142"/>
    </row>
    <row r="3092" spans="4:4" x14ac:dyDescent="0.25">
      <c r="D3092" s="142"/>
    </row>
    <row r="3093" spans="4:4" x14ac:dyDescent="0.25">
      <c r="D3093" s="142"/>
    </row>
    <row r="3094" spans="4:4" x14ac:dyDescent="0.25">
      <c r="D3094" s="142"/>
    </row>
    <row r="3095" spans="4:4" x14ac:dyDescent="0.25">
      <c r="D3095" s="142"/>
    </row>
    <row r="3096" spans="4:4" x14ac:dyDescent="0.25">
      <c r="D3096" s="142"/>
    </row>
    <row r="3097" spans="4:4" x14ac:dyDescent="0.25">
      <c r="D3097" s="142"/>
    </row>
    <row r="3098" spans="4:4" x14ac:dyDescent="0.25">
      <c r="D3098" s="142"/>
    </row>
    <row r="3099" spans="4:4" x14ac:dyDescent="0.25">
      <c r="D3099" s="142"/>
    </row>
    <row r="3100" spans="4:4" x14ac:dyDescent="0.25">
      <c r="D3100" s="142"/>
    </row>
    <row r="3101" spans="4:4" x14ac:dyDescent="0.25">
      <c r="D3101" s="142"/>
    </row>
    <row r="3102" spans="4:4" x14ac:dyDescent="0.25">
      <c r="D3102" s="142"/>
    </row>
    <row r="3103" spans="4:4" x14ac:dyDescent="0.25">
      <c r="D3103" s="142"/>
    </row>
    <row r="3104" spans="4:4" x14ac:dyDescent="0.25">
      <c r="D3104" s="142"/>
    </row>
    <row r="3105" spans="4:4" x14ac:dyDescent="0.25">
      <c r="D3105" s="142"/>
    </row>
    <row r="3106" spans="4:4" x14ac:dyDescent="0.25">
      <c r="D3106" s="142"/>
    </row>
    <row r="3107" spans="4:4" x14ac:dyDescent="0.25">
      <c r="D3107" s="142"/>
    </row>
    <row r="3108" spans="4:4" x14ac:dyDescent="0.25">
      <c r="D3108" s="142"/>
    </row>
    <row r="3109" spans="4:4" x14ac:dyDescent="0.25">
      <c r="D3109" s="142"/>
    </row>
    <row r="3110" spans="4:4" x14ac:dyDescent="0.25">
      <c r="D3110" s="142"/>
    </row>
    <row r="3111" spans="4:4" x14ac:dyDescent="0.25">
      <c r="D3111" s="142"/>
    </row>
    <row r="3112" spans="4:4" x14ac:dyDescent="0.25">
      <c r="D3112" s="142"/>
    </row>
    <row r="3113" spans="4:4" x14ac:dyDescent="0.25">
      <c r="D3113" s="142"/>
    </row>
    <row r="3114" spans="4:4" x14ac:dyDescent="0.25">
      <c r="D3114" s="142"/>
    </row>
    <row r="3115" spans="4:4" x14ac:dyDescent="0.25">
      <c r="D3115" s="142"/>
    </row>
    <row r="3116" spans="4:4" x14ac:dyDescent="0.25">
      <c r="D3116" s="142"/>
    </row>
    <row r="3117" spans="4:4" x14ac:dyDescent="0.25">
      <c r="D3117" s="142"/>
    </row>
    <row r="3118" spans="4:4" x14ac:dyDescent="0.25">
      <c r="D3118" s="142"/>
    </row>
    <row r="3119" spans="4:4" x14ac:dyDescent="0.25">
      <c r="D3119" s="142"/>
    </row>
    <row r="3120" spans="4:4" x14ac:dyDescent="0.25">
      <c r="D3120" s="142"/>
    </row>
    <row r="3121" spans="4:4" x14ac:dyDescent="0.25">
      <c r="D3121" s="142"/>
    </row>
    <row r="3122" spans="4:4" x14ac:dyDescent="0.25">
      <c r="D3122" s="142"/>
    </row>
    <row r="3123" spans="4:4" x14ac:dyDescent="0.25">
      <c r="D3123" s="142"/>
    </row>
    <row r="3124" spans="4:4" x14ac:dyDescent="0.25">
      <c r="D3124" s="142"/>
    </row>
    <row r="3125" spans="4:4" x14ac:dyDescent="0.25">
      <c r="D3125" s="142"/>
    </row>
    <row r="3126" spans="4:4" x14ac:dyDescent="0.25">
      <c r="D3126" s="142"/>
    </row>
    <row r="3127" spans="4:4" x14ac:dyDescent="0.25">
      <c r="D3127" s="142"/>
    </row>
    <row r="3128" spans="4:4" x14ac:dyDescent="0.25">
      <c r="D3128" s="142"/>
    </row>
    <row r="3129" spans="4:4" x14ac:dyDescent="0.25">
      <c r="D3129" s="142"/>
    </row>
    <row r="3130" spans="4:4" x14ac:dyDescent="0.25">
      <c r="D3130" s="142"/>
    </row>
    <row r="3131" spans="4:4" x14ac:dyDescent="0.25">
      <c r="D3131" s="142"/>
    </row>
    <row r="3132" spans="4:4" x14ac:dyDescent="0.25">
      <c r="D3132" s="142"/>
    </row>
    <row r="3133" spans="4:4" x14ac:dyDescent="0.25">
      <c r="D3133" s="142"/>
    </row>
    <row r="3134" spans="4:4" x14ac:dyDescent="0.25">
      <c r="D3134" s="142"/>
    </row>
    <row r="3135" spans="4:4" x14ac:dyDescent="0.25">
      <c r="D3135" s="142"/>
    </row>
    <row r="3136" spans="4:4" x14ac:dyDescent="0.25">
      <c r="D3136" s="142"/>
    </row>
    <row r="3137" spans="4:4" x14ac:dyDescent="0.25">
      <c r="D3137" s="142"/>
    </row>
    <row r="3138" spans="4:4" x14ac:dyDescent="0.25">
      <c r="D3138" s="142"/>
    </row>
    <row r="3139" spans="4:4" x14ac:dyDescent="0.25">
      <c r="D3139" s="142"/>
    </row>
    <row r="3140" spans="4:4" x14ac:dyDescent="0.25">
      <c r="D3140" s="142"/>
    </row>
    <row r="3141" spans="4:4" x14ac:dyDescent="0.25">
      <c r="D3141" s="142"/>
    </row>
    <row r="3142" spans="4:4" x14ac:dyDescent="0.25">
      <c r="D3142" s="142"/>
    </row>
    <row r="3143" spans="4:4" x14ac:dyDescent="0.25">
      <c r="D3143" s="142"/>
    </row>
    <row r="3144" spans="4:4" x14ac:dyDescent="0.25">
      <c r="D3144" s="142"/>
    </row>
    <row r="3145" spans="4:4" x14ac:dyDescent="0.25">
      <c r="D3145" s="142"/>
    </row>
    <row r="3146" spans="4:4" x14ac:dyDescent="0.25">
      <c r="D3146" s="142"/>
    </row>
    <row r="3147" spans="4:4" x14ac:dyDescent="0.25">
      <c r="D3147" s="142"/>
    </row>
    <row r="3148" spans="4:4" x14ac:dyDescent="0.25">
      <c r="D3148" s="142"/>
    </row>
    <row r="3149" spans="4:4" x14ac:dyDescent="0.25">
      <c r="D3149" s="142"/>
    </row>
    <row r="3150" spans="4:4" x14ac:dyDescent="0.25">
      <c r="D3150" s="142"/>
    </row>
    <row r="3151" spans="4:4" x14ac:dyDescent="0.25">
      <c r="D3151" s="142"/>
    </row>
    <row r="3152" spans="4:4" x14ac:dyDescent="0.25">
      <c r="D3152" s="142"/>
    </row>
    <row r="3153" spans="4:4" x14ac:dyDescent="0.25">
      <c r="D3153" s="142"/>
    </row>
    <row r="3154" spans="4:4" x14ac:dyDescent="0.25">
      <c r="D3154" s="142"/>
    </row>
    <row r="3155" spans="4:4" x14ac:dyDescent="0.25">
      <c r="D3155" s="142"/>
    </row>
    <row r="3156" spans="4:4" x14ac:dyDescent="0.25">
      <c r="D3156" s="142"/>
    </row>
    <row r="3157" spans="4:4" x14ac:dyDescent="0.25">
      <c r="D3157" s="142"/>
    </row>
    <row r="3158" spans="4:4" x14ac:dyDescent="0.25">
      <c r="D3158" s="142"/>
    </row>
    <row r="3159" spans="4:4" x14ac:dyDescent="0.25">
      <c r="D3159" s="142"/>
    </row>
    <row r="3160" spans="4:4" x14ac:dyDescent="0.25">
      <c r="D3160" s="142"/>
    </row>
    <row r="3161" spans="4:4" x14ac:dyDescent="0.25">
      <c r="D3161" s="142"/>
    </row>
    <row r="3162" spans="4:4" x14ac:dyDescent="0.25">
      <c r="D3162" s="142"/>
    </row>
    <row r="3163" spans="4:4" x14ac:dyDescent="0.25">
      <c r="D3163" s="142"/>
    </row>
    <row r="3164" spans="4:4" x14ac:dyDescent="0.25">
      <c r="D3164" s="142"/>
    </row>
    <row r="3165" spans="4:4" x14ac:dyDescent="0.25">
      <c r="D3165" s="142"/>
    </row>
    <row r="3166" spans="4:4" x14ac:dyDescent="0.25">
      <c r="D3166" s="142"/>
    </row>
    <row r="3167" spans="4:4" x14ac:dyDescent="0.25">
      <c r="D3167" s="142"/>
    </row>
    <row r="3168" spans="4:4" x14ac:dyDescent="0.25">
      <c r="D3168" s="142"/>
    </row>
    <row r="3169" spans="4:4" x14ac:dyDescent="0.25">
      <c r="D3169" s="142"/>
    </row>
    <row r="3170" spans="4:4" x14ac:dyDescent="0.25">
      <c r="D3170" s="142"/>
    </row>
    <row r="3171" spans="4:4" x14ac:dyDescent="0.25">
      <c r="D3171" s="142"/>
    </row>
    <row r="3172" spans="4:4" x14ac:dyDescent="0.25">
      <c r="D3172" s="142"/>
    </row>
    <row r="3173" spans="4:4" x14ac:dyDescent="0.25">
      <c r="D3173" s="142"/>
    </row>
    <row r="3174" spans="4:4" x14ac:dyDescent="0.25">
      <c r="D3174" s="142"/>
    </row>
    <row r="3175" spans="4:4" x14ac:dyDescent="0.25">
      <c r="D3175" s="142"/>
    </row>
    <row r="3176" spans="4:4" x14ac:dyDescent="0.25">
      <c r="D3176" s="142"/>
    </row>
    <row r="3177" spans="4:4" x14ac:dyDescent="0.25">
      <c r="D3177" s="142"/>
    </row>
    <row r="3178" spans="4:4" x14ac:dyDescent="0.25">
      <c r="D3178" s="142"/>
    </row>
    <row r="3179" spans="4:4" x14ac:dyDescent="0.25">
      <c r="D3179" s="142"/>
    </row>
    <row r="3180" spans="4:4" x14ac:dyDescent="0.25">
      <c r="D3180" s="142"/>
    </row>
    <row r="3181" spans="4:4" x14ac:dyDescent="0.25">
      <c r="D3181" s="142"/>
    </row>
    <row r="3182" spans="4:4" x14ac:dyDescent="0.25">
      <c r="D3182" s="142"/>
    </row>
    <row r="3183" spans="4:4" x14ac:dyDescent="0.25">
      <c r="D3183" s="142"/>
    </row>
    <row r="3184" spans="4:4" x14ac:dyDescent="0.25">
      <c r="D3184" s="142"/>
    </row>
    <row r="3185" spans="4:4" x14ac:dyDescent="0.25">
      <c r="D3185" s="142"/>
    </row>
    <row r="3186" spans="4:4" x14ac:dyDescent="0.25">
      <c r="D3186" s="142"/>
    </row>
    <row r="3187" spans="4:4" x14ac:dyDescent="0.25">
      <c r="D3187" s="142"/>
    </row>
    <row r="3188" spans="4:4" x14ac:dyDescent="0.25">
      <c r="D3188" s="142"/>
    </row>
    <row r="3189" spans="4:4" x14ac:dyDescent="0.25">
      <c r="D3189" s="142"/>
    </row>
    <row r="3190" spans="4:4" x14ac:dyDescent="0.25">
      <c r="D3190" s="142"/>
    </row>
    <row r="3191" spans="4:4" x14ac:dyDescent="0.25">
      <c r="D3191" s="142"/>
    </row>
    <row r="3192" spans="4:4" x14ac:dyDescent="0.25">
      <c r="D3192" s="142"/>
    </row>
    <row r="3193" spans="4:4" x14ac:dyDescent="0.25">
      <c r="D3193" s="142"/>
    </row>
    <row r="3194" spans="4:4" x14ac:dyDescent="0.25">
      <c r="D3194" s="142"/>
    </row>
    <row r="3195" spans="4:4" x14ac:dyDescent="0.25">
      <c r="D3195" s="142"/>
    </row>
    <row r="3196" spans="4:4" x14ac:dyDescent="0.25">
      <c r="D3196" s="142"/>
    </row>
    <row r="3197" spans="4:4" x14ac:dyDescent="0.25">
      <c r="D3197" s="142"/>
    </row>
    <row r="3198" spans="4:4" x14ac:dyDescent="0.25">
      <c r="D3198" s="142"/>
    </row>
    <row r="3199" spans="4:4" x14ac:dyDescent="0.25">
      <c r="D3199" s="142"/>
    </row>
    <row r="3200" spans="4:4" x14ac:dyDescent="0.25">
      <c r="D3200" s="142"/>
    </row>
    <row r="3201" spans="4:4" x14ac:dyDescent="0.25">
      <c r="D3201" s="142"/>
    </row>
    <row r="3202" spans="4:4" x14ac:dyDescent="0.25">
      <c r="D3202" s="142"/>
    </row>
    <row r="3203" spans="4:4" x14ac:dyDescent="0.25">
      <c r="D3203" s="142"/>
    </row>
    <row r="3204" spans="4:4" x14ac:dyDescent="0.25">
      <c r="D3204" s="142"/>
    </row>
    <row r="3205" spans="4:4" x14ac:dyDescent="0.25">
      <c r="D3205" s="142"/>
    </row>
    <row r="3206" spans="4:4" x14ac:dyDescent="0.25">
      <c r="D3206" s="142"/>
    </row>
    <row r="3207" spans="4:4" x14ac:dyDescent="0.25">
      <c r="D3207" s="142"/>
    </row>
    <row r="3208" spans="4:4" x14ac:dyDescent="0.25">
      <c r="D3208" s="142"/>
    </row>
    <row r="3209" spans="4:4" x14ac:dyDescent="0.25">
      <c r="D3209" s="142"/>
    </row>
    <row r="3210" spans="4:4" x14ac:dyDescent="0.25">
      <c r="D3210" s="142"/>
    </row>
    <row r="3211" spans="4:4" x14ac:dyDescent="0.25">
      <c r="D3211" s="142"/>
    </row>
    <row r="3212" spans="4:4" x14ac:dyDescent="0.25">
      <c r="D3212" s="142"/>
    </row>
    <row r="3213" spans="4:4" x14ac:dyDescent="0.25">
      <c r="D3213" s="142"/>
    </row>
    <row r="3214" spans="4:4" x14ac:dyDescent="0.25">
      <c r="D3214" s="142"/>
    </row>
    <row r="3215" spans="4:4" x14ac:dyDescent="0.25">
      <c r="D3215" s="142"/>
    </row>
    <row r="3216" spans="4:4" x14ac:dyDescent="0.25">
      <c r="D3216" s="142"/>
    </row>
    <row r="3217" spans="4:4" x14ac:dyDescent="0.25">
      <c r="D3217" s="142"/>
    </row>
    <row r="3218" spans="4:4" x14ac:dyDescent="0.25">
      <c r="D3218" s="142"/>
    </row>
    <row r="3219" spans="4:4" x14ac:dyDescent="0.25">
      <c r="D3219" s="142"/>
    </row>
    <row r="3220" spans="4:4" x14ac:dyDescent="0.25">
      <c r="D3220" s="142"/>
    </row>
    <row r="3221" spans="4:4" x14ac:dyDescent="0.25">
      <c r="D3221" s="142"/>
    </row>
    <row r="3222" spans="4:4" x14ac:dyDescent="0.25">
      <c r="D3222" s="142"/>
    </row>
    <row r="3223" spans="4:4" x14ac:dyDescent="0.25">
      <c r="D3223" s="142"/>
    </row>
    <row r="3224" spans="4:4" x14ac:dyDescent="0.25">
      <c r="D3224" s="142"/>
    </row>
    <row r="3225" spans="4:4" x14ac:dyDescent="0.25">
      <c r="D3225" s="142"/>
    </row>
    <row r="3226" spans="4:4" x14ac:dyDescent="0.25">
      <c r="D3226" s="142"/>
    </row>
    <row r="3227" spans="4:4" x14ac:dyDescent="0.25">
      <c r="D3227" s="142"/>
    </row>
    <row r="3228" spans="4:4" x14ac:dyDescent="0.25">
      <c r="D3228" s="142"/>
    </row>
    <row r="3229" spans="4:4" x14ac:dyDescent="0.25">
      <c r="D3229" s="142"/>
    </row>
    <row r="3230" spans="4:4" x14ac:dyDescent="0.25">
      <c r="D3230" s="142"/>
    </row>
    <row r="3231" spans="4:4" x14ac:dyDescent="0.25">
      <c r="D3231" s="142"/>
    </row>
    <row r="3232" spans="4:4" x14ac:dyDescent="0.25">
      <c r="D3232" s="142"/>
    </row>
    <row r="3233" spans="4:4" x14ac:dyDescent="0.25">
      <c r="D3233" s="142"/>
    </row>
    <row r="3234" spans="4:4" x14ac:dyDescent="0.25">
      <c r="D3234" s="142"/>
    </row>
    <row r="3235" spans="4:4" x14ac:dyDescent="0.25">
      <c r="D3235" s="142"/>
    </row>
    <row r="3236" spans="4:4" x14ac:dyDescent="0.25">
      <c r="D3236" s="142"/>
    </row>
    <row r="3237" spans="4:4" x14ac:dyDescent="0.25">
      <c r="D3237" s="142"/>
    </row>
    <row r="3238" spans="4:4" x14ac:dyDescent="0.25">
      <c r="D3238" s="142"/>
    </row>
    <row r="3239" spans="4:4" x14ac:dyDescent="0.25">
      <c r="D3239" s="142"/>
    </row>
    <row r="3240" spans="4:4" x14ac:dyDescent="0.25">
      <c r="D3240" s="142"/>
    </row>
    <row r="3241" spans="4:4" x14ac:dyDescent="0.25">
      <c r="D3241" s="142"/>
    </row>
    <row r="3242" spans="4:4" x14ac:dyDescent="0.25">
      <c r="D3242" s="142"/>
    </row>
    <row r="3243" spans="4:4" x14ac:dyDescent="0.25">
      <c r="D3243" s="142"/>
    </row>
    <row r="3244" spans="4:4" x14ac:dyDescent="0.25">
      <c r="D3244" s="142"/>
    </row>
    <row r="3245" spans="4:4" x14ac:dyDescent="0.25">
      <c r="D3245" s="142"/>
    </row>
    <row r="3246" spans="4:4" x14ac:dyDescent="0.25">
      <c r="D3246" s="142"/>
    </row>
    <row r="3247" spans="4:4" x14ac:dyDescent="0.25">
      <c r="D3247" s="142"/>
    </row>
    <row r="3248" spans="4:4" x14ac:dyDescent="0.25">
      <c r="D3248" s="142"/>
    </row>
    <row r="3249" spans="4:4" x14ac:dyDescent="0.25">
      <c r="D3249" s="142"/>
    </row>
    <row r="3250" spans="4:4" x14ac:dyDescent="0.25">
      <c r="D3250" s="142"/>
    </row>
    <row r="3251" spans="4:4" x14ac:dyDescent="0.25">
      <c r="D3251" s="142"/>
    </row>
    <row r="3252" spans="4:4" x14ac:dyDescent="0.25">
      <c r="D3252" s="142"/>
    </row>
    <row r="3253" spans="4:4" x14ac:dyDescent="0.25">
      <c r="D3253" s="142"/>
    </row>
    <row r="3254" spans="4:4" x14ac:dyDescent="0.25">
      <c r="D3254" s="142"/>
    </row>
    <row r="3255" spans="4:4" x14ac:dyDescent="0.25">
      <c r="D3255" s="142"/>
    </row>
    <row r="3256" spans="4:4" x14ac:dyDescent="0.25">
      <c r="D3256" s="142"/>
    </row>
    <row r="3257" spans="4:4" x14ac:dyDescent="0.25">
      <c r="D3257" s="142"/>
    </row>
    <row r="3258" spans="4:4" x14ac:dyDescent="0.25">
      <c r="D3258" s="142"/>
    </row>
    <row r="3259" spans="4:4" x14ac:dyDescent="0.25">
      <c r="D3259" s="142"/>
    </row>
    <row r="3260" spans="4:4" x14ac:dyDescent="0.25">
      <c r="D3260" s="142"/>
    </row>
    <row r="3261" spans="4:4" x14ac:dyDescent="0.25">
      <c r="D3261" s="142"/>
    </row>
    <row r="3262" spans="4:4" x14ac:dyDescent="0.25">
      <c r="D3262" s="142"/>
    </row>
    <row r="3263" spans="4:4" x14ac:dyDescent="0.25">
      <c r="D3263" s="142"/>
    </row>
    <row r="3264" spans="4:4" x14ac:dyDescent="0.25">
      <c r="D3264" s="142"/>
    </row>
    <row r="3265" spans="4:4" x14ac:dyDescent="0.25">
      <c r="D3265" s="142"/>
    </row>
    <row r="3266" spans="4:4" x14ac:dyDescent="0.25">
      <c r="D3266" s="142"/>
    </row>
    <row r="3267" spans="4:4" x14ac:dyDescent="0.25">
      <c r="D3267" s="142"/>
    </row>
    <row r="3268" spans="4:4" x14ac:dyDescent="0.25">
      <c r="D3268" s="142"/>
    </row>
    <row r="3269" spans="4:4" x14ac:dyDescent="0.25">
      <c r="D3269" s="142"/>
    </row>
    <row r="3270" spans="4:4" x14ac:dyDescent="0.25">
      <c r="D3270" s="142"/>
    </row>
    <row r="3271" spans="4:4" x14ac:dyDescent="0.25">
      <c r="D3271" s="142"/>
    </row>
    <row r="3272" spans="4:4" x14ac:dyDescent="0.25">
      <c r="D3272" s="142"/>
    </row>
    <row r="3273" spans="4:4" x14ac:dyDescent="0.25">
      <c r="D3273" s="142"/>
    </row>
    <row r="3274" spans="4:4" x14ac:dyDescent="0.25">
      <c r="D3274" s="142"/>
    </row>
    <row r="3275" spans="4:4" x14ac:dyDescent="0.25">
      <c r="D3275" s="142"/>
    </row>
    <row r="3276" spans="4:4" x14ac:dyDescent="0.25">
      <c r="D3276" s="142"/>
    </row>
    <row r="3277" spans="4:4" x14ac:dyDescent="0.25">
      <c r="D3277" s="142"/>
    </row>
    <row r="3278" spans="4:4" x14ac:dyDescent="0.25">
      <c r="D3278" s="142"/>
    </row>
    <row r="3279" spans="4:4" x14ac:dyDescent="0.25">
      <c r="D3279" s="142"/>
    </row>
    <row r="3280" spans="4:4" x14ac:dyDescent="0.25">
      <c r="D3280" s="142"/>
    </row>
    <row r="3281" spans="4:4" x14ac:dyDescent="0.25">
      <c r="D3281" s="142"/>
    </row>
    <row r="3282" spans="4:4" x14ac:dyDescent="0.25">
      <c r="D3282" s="142"/>
    </row>
    <row r="3283" spans="4:4" x14ac:dyDescent="0.25">
      <c r="D3283" s="142"/>
    </row>
    <row r="3284" spans="4:4" x14ac:dyDescent="0.25">
      <c r="D3284" s="142"/>
    </row>
    <row r="3285" spans="4:4" x14ac:dyDescent="0.25">
      <c r="D3285" s="142"/>
    </row>
    <row r="3286" spans="4:4" x14ac:dyDescent="0.25">
      <c r="D3286" s="142"/>
    </row>
    <row r="3287" spans="4:4" x14ac:dyDescent="0.25">
      <c r="D3287" s="142"/>
    </row>
    <row r="3288" spans="4:4" x14ac:dyDescent="0.25">
      <c r="D3288" s="142"/>
    </row>
    <row r="3289" spans="4:4" x14ac:dyDescent="0.25">
      <c r="D3289" s="142"/>
    </row>
    <row r="3290" spans="4:4" x14ac:dyDescent="0.25">
      <c r="D3290" s="142"/>
    </row>
    <row r="3291" spans="4:4" x14ac:dyDescent="0.25">
      <c r="D3291" s="142"/>
    </row>
    <row r="3292" spans="4:4" x14ac:dyDescent="0.25">
      <c r="D3292" s="142"/>
    </row>
    <row r="3293" spans="4:4" x14ac:dyDescent="0.25">
      <c r="D3293" s="142"/>
    </row>
    <row r="3294" spans="4:4" x14ac:dyDescent="0.25">
      <c r="D3294" s="142"/>
    </row>
    <row r="3295" spans="4:4" x14ac:dyDescent="0.25">
      <c r="D3295" s="142"/>
    </row>
    <row r="3296" spans="4:4" x14ac:dyDescent="0.25">
      <c r="D3296" s="142"/>
    </row>
    <row r="3297" spans="4:4" x14ac:dyDescent="0.25">
      <c r="D3297" s="142"/>
    </row>
    <row r="3298" spans="4:4" x14ac:dyDescent="0.25">
      <c r="D3298" s="142"/>
    </row>
    <row r="3299" spans="4:4" x14ac:dyDescent="0.25">
      <c r="D3299" s="142"/>
    </row>
    <row r="3300" spans="4:4" x14ac:dyDescent="0.25">
      <c r="D3300" s="142"/>
    </row>
    <row r="3301" spans="4:4" x14ac:dyDescent="0.25">
      <c r="D3301" s="142"/>
    </row>
    <row r="3302" spans="4:4" x14ac:dyDescent="0.25">
      <c r="D3302" s="142"/>
    </row>
    <row r="3303" spans="4:4" x14ac:dyDescent="0.25">
      <c r="D3303" s="142"/>
    </row>
    <row r="3304" spans="4:4" x14ac:dyDescent="0.25">
      <c r="D3304" s="142"/>
    </row>
    <row r="3305" spans="4:4" x14ac:dyDescent="0.25">
      <c r="D3305" s="142"/>
    </row>
    <row r="3306" spans="4:4" x14ac:dyDescent="0.25">
      <c r="D3306" s="142"/>
    </row>
    <row r="3307" spans="4:4" x14ac:dyDescent="0.25">
      <c r="D3307" s="142"/>
    </row>
    <row r="3308" spans="4:4" x14ac:dyDescent="0.25">
      <c r="D3308" s="142"/>
    </row>
    <row r="3309" spans="4:4" x14ac:dyDescent="0.25">
      <c r="D3309" s="142"/>
    </row>
    <row r="3310" spans="4:4" x14ac:dyDescent="0.25">
      <c r="D3310" s="142"/>
    </row>
    <row r="3311" spans="4:4" x14ac:dyDescent="0.25">
      <c r="D3311" s="142"/>
    </row>
    <row r="3312" spans="4:4" x14ac:dyDescent="0.25">
      <c r="D3312" s="142"/>
    </row>
    <row r="3313" spans="4:4" x14ac:dyDescent="0.25">
      <c r="D3313" s="142"/>
    </row>
    <row r="3314" spans="4:4" x14ac:dyDescent="0.25">
      <c r="D3314" s="142"/>
    </row>
    <row r="3315" spans="4:4" x14ac:dyDescent="0.25">
      <c r="D3315" s="142"/>
    </row>
    <row r="3316" spans="4:4" x14ac:dyDescent="0.25">
      <c r="D3316" s="142"/>
    </row>
    <row r="3317" spans="4:4" x14ac:dyDescent="0.25">
      <c r="D3317" s="142"/>
    </row>
    <row r="3318" spans="4:4" x14ac:dyDescent="0.25">
      <c r="D3318" s="142"/>
    </row>
    <row r="3319" spans="4:4" x14ac:dyDescent="0.25">
      <c r="D3319" s="142"/>
    </row>
    <row r="3320" spans="4:4" x14ac:dyDescent="0.25">
      <c r="D3320" s="142"/>
    </row>
    <row r="3321" spans="4:4" x14ac:dyDescent="0.25">
      <c r="D3321" s="142"/>
    </row>
    <row r="3322" spans="4:4" x14ac:dyDescent="0.25">
      <c r="D3322" s="142"/>
    </row>
    <row r="3323" spans="4:4" x14ac:dyDescent="0.25">
      <c r="D3323" s="142"/>
    </row>
    <row r="3324" spans="4:4" x14ac:dyDescent="0.25">
      <c r="D3324" s="142"/>
    </row>
    <row r="3325" spans="4:4" x14ac:dyDescent="0.25">
      <c r="D3325" s="142"/>
    </row>
    <row r="3326" spans="4:4" x14ac:dyDescent="0.25">
      <c r="D3326" s="142"/>
    </row>
    <row r="3327" spans="4:4" x14ac:dyDescent="0.25">
      <c r="D3327" s="142"/>
    </row>
    <row r="3328" spans="4:4" x14ac:dyDescent="0.25">
      <c r="D3328" s="142"/>
    </row>
    <row r="3329" spans="4:4" x14ac:dyDescent="0.25">
      <c r="D3329" s="142"/>
    </row>
    <row r="3330" spans="4:4" x14ac:dyDescent="0.25">
      <c r="D3330" s="142"/>
    </row>
    <row r="3331" spans="4:4" x14ac:dyDescent="0.25">
      <c r="D3331" s="142"/>
    </row>
    <row r="3332" spans="4:4" x14ac:dyDescent="0.25">
      <c r="D3332" s="142"/>
    </row>
    <row r="3333" spans="4:4" x14ac:dyDescent="0.25">
      <c r="D3333" s="142"/>
    </row>
    <row r="3334" spans="4:4" x14ac:dyDescent="0.25">
      <c r="D3334" s="142"/>
    </row>
    <row r="3335" spans="4:4" x14ac:dyDescent="0.25">
      <c r="D3335" s="142"/>
    </row>
    <row r="3336" spans="4:4" x14ac:dyDescent="0.25">
      <c r="D3336" s="142"/>
    </row>
    <row r="3337" spans="4:4" x14ac:dyDescent="0.25">
      <c r="D3337" s="142"/>
    </row>
    <row r="3338" spans="4:4" x14ac:dyDescent="0.25">
      <c r="D3338" s="142"/>
    </row>
    <row r="3339" spans="4:4" x14ac:dyDescent="0.25">
      <c r="D3339" s="142"/>
    </row>
    <row r="3340" spans="4:4" x14ac:dyDescent="0.25">
      <c r="D3340" s="142"/>
    </row>
    <row r="3341" spans="4:4" x14ac:dyDescent="0.25">
      <c r="D3341" s="142"/>
    </row>
    <row r="3342" spans="4:4" x14ac:dyDescent="0.25">
      <c r="D3342" s="142"/>
    </row>
    <row r="3343" spans="4:4" x14ac:dyDescent="0.25">
      <c r="D3343" s="142"/>
    </row>
    <row r="3344" spans="4:4" x14ac:dyDescent="0.25">
      <c r="D3344" s="142"/>
    </row>
    <row r="3345" spans="4:4" x14ac:dyDescent="0.25">
      <c r="D3345" s="142"/>
    </row>
    <row r="3346" spans="4:4" x14ac:dyDescent="0.25">
      <c r="D3346" s="142"/>
    </row>
    <row r="3347" spans="4:4" x14ac:dyDescent="0.25">
      <c r="D3347" s="142"/>
    </row>
    <row r="3348" spans="4:4" x14ac:dyDescent="0.25">
      <c r="D3348" s="142"/>
    </row>
    <row r="3349" spans="4:4" x14ac:dyDescent="0.25">
      <c r="D3349" s="142"/>
    </row>
    <row r="3350" spans="4:4" x14ac:dyDescent="0.25">
      <c r="D3350" s="142"/>
    </row>
    <row r="3351" spans="4:4" x14ac:dyDescent="0.25">
      <c r="D3351" s="142"/>
    </row>
    <row r="3352" spans="4:4" x14ac:dyDescent="0.25">
      <c r="D3352" s="142"/>
    </row>
    <row r="3353" spans="4:4" x14ac:dyDescent="0.25">
      <c r="D3353" s="142"/>
    </row>
    <row r="3354" spans="4:4" x14ac:dyDescent="0.25">
      <c r="D3354" s="142"/>
    </row>
    <row r="3355" spans="4:4" x14ac:dyDescent="0.25">
      <c r="D3355" s="142"/>
    </row>
    <row r="3356" spans="4:4" x14ac:dyDescent="0.25">
      <c r="D3356" s="142"/>
    </row>
    <row r="3357" spans="4:4" x14ac:dyDescent="0.25">
      <c r="D3357" s="142"/>
    </row>
    <row r="3358" spans="4:4" x14ac:dyDescent="0.25">
      <c r="D3358" s="142"/>
    </row>
    <row r="3359" spans="4:4" x14ac:dyDescent="0.25">
      <c r="D3359" s="142"/>
    </row>
    <row r="3360" spans="4:4" x14ac:dyDescent="0.25">
      <c r="D3360" s="142"/>
    </row>
    <row r="3361" spans="4:4" x14ac:dyDescent="0.25">
      <c r="D3361" s="142"/>
    </row>
    <row r="3362" spans="4:4" x14ac:dyDescent="0.25">
      <c r="D3362" s="142"/>
    </row>
    <row r="3363" spans="4:4" x14ac:dyDescent="0.25">
      <c r="D3363" s="142"/>
    </row>
    <row r="3364" spans="4:4" x14ac:dyDescent="0.25">
      <c r="D3364" s="142"/>
    </row>
    <row r="3365" spans="4:4" x14ac:dyDescent="0.25">
      <c r="D3365" s="142"/>
    </row>
    <row r="3366" spans="4:4" x14ac:dyDescent="0.25">
      <c r="D3366" s="142"/>
    </row>
    <row r="3367" spans="4:4" x14ac:dyDescent="0.25">
      <c r="D3367" s="142"/>
    </row>
    <row r="3368" spans="4:4" x14ac:dyDescent="0.25">
      <c r="D3368" s="142"/>
    </row>
    <row r="3369" spans="4:4" x14ac:dyDescent="0.25">
      <c r="D3369" s="142"/>
    </row>
    <row r="3370" spans="4:4" x14ac:dyDescent="0.25">
      <c r="D3370" s="142"/>
    </row>
    <row r="3371" spans="4:4" x14ac:dyDescent="0.25">
      <c r="D3371" s="142"/>
    </row>
    <row r="3372" spans="4:4" x14ac:dyDescent="0.25">
      <c r="D3372" s="142"/>
    </row>
    <row r="3373" spans="4:4" x14ac:dyDescent="0.25">
      <c r="D3373" s="142"/>
    </row>
    <row r="3374" spans="4:4" x14ac:dyDescent="0.25">
      <c r="D3374" s="142"/>
    </row>
    <row r="3375" spans="4:4" x14ac:dyDescent="0.25">
      <c r="D3375" s="142"/>
    </row>
    <row r="3376" spans="4:4" x14ac:dyDescent="0.25">
      <c r="D3376" s="142"/>
    </row>
    <row r="3377" spans="4:4" x14ac:dyDescent="0.25">
      <c r="D3377" s="142"/>
    </row>
    <row r="3378" spans="4:4" x14ac:dyDescent="0.25">
      <c r="D3378" s="142"/>
    </row>
    <row r="3379" spans="4:4" x14ac:dyDescent="0.25">
      <c r="D3379" s="142"/>
    </row>
    <row r="3380" spans="4:4" x14ac:dyDescent="0.25">
      <c r="D3380" s="142"/>
    </row>
    <row r="3381" spans="4:4" x14ac:dyDescent="0.25">
      <c r="D3381" s="142"/>
    </row>
    <row r="3382" spans="4:4" x14ac:dyDescent="0.25">
      <c r="D3382" s="142"/>
    </row>
    <row r="3383" spans="4:4" x14ac:dyDescent="0.25">
      <c r="D3383" s="142"/>
    </row>
    <row r="3384" spans="4:4" x14ac:dyDescent="0.25">
      <c r="D3384" s="142"/>
    </row>
    <row r="3385" spans="4:4" x14ac:dyDescent="0.25">
      <c r="D3385" s="142"/>
    </row>
    <row r="3386" spans="4:4" x14ac:dyDescent="0.25">
      <c r="D3386" s="142"/>
    </row>
    <row r="3387" spans="4:4" x14ac:dyDescent="0.25">
      <c r="D3387" s="142"/>
    </row>
    <row r="3388" spans="4:4" x14ac:dyDescent="0.25">
      <c r="D3388" s="142"/>
    </row>
    <row r="3389" spans="4:4" x14ac:dyDescent="0.25">
      <c r="D3389" s="142"/>
    </row>
    <row r="3390" spans="4:4" x14ac:dyDescent="0.25">
      <c r="D3390" s="142"/>
    </row>
    <row r="3391" spans="4:4" x14ac:dyDescent="0.25">
      <c r="D3391" s="142"/>
    </row>
    <row r="3392" spans="4:4" x14ac:dyDescent="0.25">
      <c r="D3392" s="142"/>
    </row>
    <row r="3393" spans="4:4" x14ac:dyDescent="0.25">
      <c r="D3393" s="142"/>
    </row>
    <row r="3394" spans="4:4" x14ac:dyDescent="0.25">
      <c r="D3394" s="142"/>
    </row>
    <row r="3395" spans="4:4" x14ac:dyDescent="0.25">
      <c r="D3395" s="142"/>
    </row>
    <row r="3396" spans="4:4" x14ac:dyDescent="0.25">
      <c r="D3396" s="142"/>
    </row>
    <row r="3397" spans="4:4" x14ac:dyDescent="0.25">
      <c r="D3397" s="142"/>
    </row>
    <row r="3398" spans="4:4" x14ac:dyDescent="0.25">
      <c r="D3398" s="142"/>
    </row>
    <row r="3399" spans="4:4" x14ac:dyDescent="0.25">
      <c r="D3399" s="142"/>
    </row>
    <row r="3400" spans="4:4" x14ac:dyDescent="0.25">
      <c r="D3400" s="142"/>
    </row>
    <row r="3401" spans="4:4" x14ac:dyDescent="0.25">
      <c r="D3401" s="142"/>
    </row>
    <row r="3402" spans="4:4" x14ac:dyDescent="0.25">
      <c r="D3402" s="142"/>
    </row>
    <row r="3403" spans="4:4" x14ac:dyDescent="0.25">
      <c r="D3403" s="142"/>
    </row>
    <row r="3404" spans="4:4" x14ac:dyDescent="0.25">
      <c r="D3404" s="142"/>
    </row>
    <row r="3405" spans="4:4" x14ac:dyDescent="0.25">
      <c r="D3405" s="142"/>
    </row>
    <row r="3406" spans="4:4" x14ac:dyDescent="0.25">
      <c r="D3406" s="142"/>
    </row>
    <row r="3407" spans="4:4" x14ac:dyDescent="0.25">
      <c r="D3407" s="142"/>
    </row>
    <row r="3408" spans="4:4" x14ac:dyDescent="0.25">
      <c r="D3408" s="142"/>
    </row>
    <row r="3409" spans="4:4" x14ac:dyDescent="0.25">
      <c r="D3409" s="142"/>
    </row>
    <row r="3410" spans="4:4" x14ac:dyDescent="0.25">
      <c r="D3410" s="142"/>
    </row>
    <row r="3411" spans="4:4" x14ac:dyDescent="0.25">
      <c r="D3411" s="142"/>
    </row>
    <row r="3412" spans="4:4" x14ac:dyDescent="0.25">
      <c r="D3412" s="142"/>
    </row>
    <row r="3413" spans="4:4" x14ac:dyDescent="0.25">
      <c r="D3413" s="142"/>
    </row>
    <row r="3414" spans="4:4" x14ac:dyDescent="0.25">
      <c r="D3414" s="142"/>
    </row>
    <row r="3415" spans="4:4" x14ac:dyDescent="0.25">
      <c r="D3415" s="142"/>
    </row>
    <row r="3416" spans="4:4" x14ac:dyDescent="0.25">
      <c r="D3416" s="142"/>
    </row>
    <row r="3417" spans="4:4" x14ac:dyDescent="0.25">
      <c r="D3417" s="142"/>
    </row>
    <row r="3418" spans="4:4" x14ac:dyDescent="0.25">
      <c r="D3418" s="142"/>
    </row>
    <row r="3419" spans="4:4" x14ac:dyDescent="0.25">
      <c r="D3419" s="142"/>
    </row>
    <row r="3420" spans="4:4" x14ac:dyDescent="0.25">
      <c r="D3420" s="142"/>
    </row>
    <row r="3421" spans="4:4" x14ac:dyDescent="0.25">
      <c r="D3421" s="142"/>
    </row>
    <row r="3422" spans="4:4" x14ac:dyDescent="0.25">
      <c r="D3422" s="142"/>
    </row>
    <row r="3423" spans="4:4" x14ac:dyDescent="0.25">
      <c r="D3423" s="142"/>
    </row>
    <row r="3424" spans="4:4" x14ac:dyDescent="0.25">
      <c r="D3424" s="142"/>
    </row>
    <row r="3425" spans="4:4" x14ac:dyDescent="0.25">
      <c r="D3425" s="142"/>
    </row>
    <row r="3426" spans="4:4" x14ac:dyDescent="0.25">
      <c r="D3426" s="142"/>
    </row>
    <row r="3427" spans="4:4" x14ac:dyDescent="0.25">
      <c r="D3427" s="142"/>
    </row>
    <row r="3428" spans="4:4" x14ac:dyDescent="0.25">
      <c r="D3428" s="142"/>
    </row>
    <row r="3429" spans="4:4" x14ac:dyDescent="0.25">
      <c r="D3429" s="142"/>
    </row>
    <row r="3430" spans="4:4" x14ac:dyDescent="0.25">
      <c r="D3430" s="142"/>
    </row>
    <row r="3431" spans="4:4" x14ac:dyDescent="0.25">
      <c r="D3431" s="142"/>
    </row>
    <row r="3432" spans="4:4" x14ac:dyDescent="0.25">
      <c r="D3432" s="142"/>
    </row>
    <row r="3433" spans="4:4" x14ac:dyDescent="0.25">
      <c r="D3433" s="142"/>
    </row>
    <row r="3434" spans="4:4" x14ac:dyDescent="0.25">
      <c r="D3434" s="142"/>
    </row>
    <row r="3435" spans="4:4" x14ac:dyDescent="0.25">
      <c r="D3435" s="142"/>
    </row>
    <row r="3436" spans="4:4" x14ac:dyDescent="0.25">
      <c r="D3436" s="142"/>
    </row>
    <row r="3437" spans="4:4" x14ac:dyDescent="0.25">
      <c r="D3437" s="142"/>
    </row>
    <row r="3438" spans="4:4" x14ac:dyDescent="0.25">
      <c r="D3438" s="142"/>
    </row>
    <row r="3439" spans="4:4" x14ac:dyDescent="0.25">
      <c r="D3439" s="142"/>
    </row>
    <row r="3440" spans="4:4" x14ac:dyDescent="0.25">
      <c r="D3440" s="142"/>
    </row>
    <row r="3441" spans="4:4" x14ac:dyDescent="0.25">
      <c r="D3441" s="142"/>
    </row>
    <row r="3442" spans="4:4" x14ac:dyDescent="0.25">
      <c r="D3442" s="142"/>
    </row>
    <row r="3443" spans="4:4" x14ac:dyDescent="0.25">
      <c r="D3443" s="142"/>
    </row>
    <row r="3444" spans="4:4" x14ac:dyDescent="0.25">
      <c r="D3444" s="142"/>
    </row>
    <row r="3445" spans="4:4" x14ac:dyDescent="0.25">
      <c r="D3445" s="142"/>
    </row>
    <row r="3446" spans="4:4" x14ac:dyDescent="0.25">
      <c r="D3446" s="142"/>
    </row>
    <row r="3447" spans="4:4" x14ac:dyDescent="0.25">
      <c r="D3447" s="142"/>
    </row>
    <row r="3448" spans="4:4" x14ac:dyDescent="0.25">
      <c r="D3448" s="142"/>
    </row>
    <row r="3449" spans="4:4" x14ac:dyDescent="0.25">
      <c r="D3449" s="142"/>
    </row>
    <row r="3450" spans="4:4" x14ac:dyDescent="0.25">
      <c r="D3450" s="142"/>
    </row>
    <row r="3451" spans="4:4" x14ac:dyDescent="0.25">
      <c r="D3451" s="142"/>
    </row>
    <row r="3452" spans="4:4" x14ac:dyDescent="0.25">
      <c r="D3452" s="142"/>
    </row>
    <row r="3453" spans="4:4" x14ac:dyDescent="0.25">
      <c r="D3453" s="142"/>
    </row>
    <row r="3454" spans="4:4" x14ac:dyDescent="0.25">
      <c r="D3454" s="142"/>
    </row>
    <row r="3455" spans="4:4" x14ac:dyDescent="0.25">
      <c r="D3455" s="142"/>
    </row>
    <row r="3456" spans="4:4" x14ac:dyDescent="0.25">
      <c r="D3456" s="142"/>
    </row>
    <row r="3457" spans="4:4" x14ac:dyDescent="0.25">
      <c r="D3457" s="142"/>
    </row>
    <row r="3458" spans="4:4" x14ac:dyDescent="0.25">
      <c r="D3458" s="142"/>
    </row>
    <row r="3459" spans="4:4" x14ac:dyDescent="0.25">
      <c r="D3459" s="142"/>
    </row>
    <row r="3460" spans="4:4" x14ac:dyDescent="0.25">
      <c r="D3460" s="142"/>
    </row>
    <row r="3461" spans="4:4" x14ac:dyDescent="0.25">
      <c r="D3461" s="142"/>
    </row>
    <row r="3462" spans="4:4" x14ac:dyDescent="0.25">
      <c r="D3462" s="142"/>
    </row>
    <row r="3463" spans="4:4" x14ac:dyDescent="0.25">
      <c r="D3463" s="142"/>
    </row>
    <row r="3464" spans="4:4" x14ac:dyDescent="0.25">
      <c r="D3464" s="142"/>
    </row>
    <row r="3465" spans="4:4" x14ac:dyDescent="0.25">
      <c r="D3465" s="142"/>
    </row>
    <row r="3466" spans="4:4" x14ac:dyDescent="0.25">
      <c r="D3466" s="142"/>
    </row>
    <row r="3467" spans="4:4" x14ac:dyDescent="0.25">
      <c r="D3467" s="142"/>
    </row>
    <row r="3468" spans="4:4" x14ac:dyDescent="0.25">
      <c r="D3468" s="142"/>
    </row>
    <row r="3469" spans="4:4" x14ac:dyDescent="0.25">
      <c r="D3469" s="142"/>
    </row>
    <row r="3470" spans="4:4" x14ac:dyDescent="0.25">
      <c r="D3470" s="142"/>
    </row>
    <row r="3471" spans="4:4" x14ac:dyDescent="0.25">
      <c r="D3471" s="142"/>
    </row>
    <row r="3472" spans="4:4" x14ac:dyDescent="0.25">
      <c r="D3472" s="142"/>
    </row>
    <row r="3473" spans="4:4" x14ac:dyDescent="0.25">
      <c r="D3473" s="142"/>
    </row>
    <row r="3474" spans="4:4" x14ac:dyDescent="0.25">
      <c r="D3474" s="142"/>
    </row>
    <row r="3475" spans="4:4" x14ac:dyDescent="0.25">
      <c r="D3475" s="142"/>
    </row>
    <row r="3476" spans="4:4" x14ac:dyDescent="0.25">
      <c r="D3476" s="142"/>
    </row>
    <row r="3477" spans="4:4" x14ac:dyDescent="0.25">
      <c r="D3477" s="142"/>
    </row>
    <row r="3478" spans="4:4" x14ac:dyDescent="0.25">
      <c r="D3478" s="142"/>
    </row>
    <row r="3479" spans="4:4" x14ac:dyDescent="0.25">
      <c r="D3479" s="142"/>
    </row>
    <row r="3480" spans="4:4" x14ac:dyDescent="0.25">
      <c r="D3480" s="142"/>
    </row>
    <row r="3481" spans="4:4" x14ac:dyDescent="0.25">
      <c r="D3481" s="142"/>
    </row>
    <row r="3482" spans="4:4" x14ac:dyDescent="0.25">
      <c r="D3482" s="142"/>
    </row>
    <row r="3483" spans="4:4" x14ac:dyDescent="0.25">
      <c r="D3483" s="142"/>
    </row>
    <row r="3484" spans="4:4" x14ac:dyDescent="0.25">
      <c r="D3484" s="142"/>
    </row>
    <row r="3485" spans="4:4" x14ac:dyDescent="0.25">
      <c r="D3485" s="142"/>
    </row>
    <row r="3486" spans="4:4" x14ac:dyDescent="0.25">
      <c r="D3486" s="142"/>
    </row>
    <row r="3487" spans="4:4" x14ac:dyDescent="0.25">
      <c r="D3487" s="142"/>
    </row>
    <row r="3488" spans="4:4" x14ac:dyDescent="0.25">
      <c r="D3488" s="142"/>
    </row>
    <row r="3489" spans="4:4" x14ac:dyDescent="0.25">
      <c r="D3489" s="142"/>
    </row>
    <row r="3490" spans="4:4" x14ac:dyDescent="0.25">
      <c r="D3490" s="142"/>
    </row>
    <row r="3491" spans="4:4" x14ac:dyDescent="0.25">
      <c r="D3491" s="142"/>
    </row>
    <row r="3492" spans="4:4" x14ac:dyDescent="0.25">
      <c r="D3492" s="142"/>
    </row>
    <row r="3493" spans="4:4" x14ac:dyDescent="0.25">
      <c r="D3493" s="142"/>
    </row>
    <row r="3494" spans="4:4" x14ac:dyDescent="0.25">
      <c r="D3494" s="142"/>
    </row>
    <row r="3495" spans="4:4" x14ac:dyDescent="0.25">
      <c r="D3495" s="142"/>
    </row>
    <row r="3496" spans="4:4" x14ac:dyDescent="0.25">
      <c r="D3496" s="142"/>
    </row>
    <row r="3497" spans="4:4" x14ac:dyDescent="0.25">
      <c r="D3497" s="142"/>
    </row>
    <row r="3498" spans="4:4" x14ac:dyDescent="0.25">
      <c r="D3498" s="142"/>
    </row>
    <row r="3499" spans="4:4" x14ac:dyDescent="0.25">
      <c r="D3499" s="142"/>
    </row>
    <row r="3500" spans="4:4" x14ac:dyDescent="0.25">
      <c r="D3500" s="142"/>
    </row>
    <row r="3501" spans="4:4" x14ac:dyDescent="0.25">
      <c r="D3501" s="142"/>
    </row>
    <row r="3502" spans="4:4" x14ac:dyDescent="0.25">
      <c r="D3502" s="142"/>
    </row>
    <row r="3503" spans="4:4" x14ac:dyDescent="0.25">
      <c r="D3503" s="142"/>
    </row>
    <row r="3504" spans="4:4" x14ac:dyDescent="0.25">
      <c r="D3504" s="142"/>
    </row>
    <row r="3505" spans="4:4" x14ac:dyDescent="0.25">
      <c r="D3505" s="142"/>
    </row>
    <row r="3506" spans="4:4" x14ac:dyDescent="0.25">
      <c r="D3506" s="142"/>
    </row>
    <row r="3507" spans="4:4" x14ac:dyDescent="0.25">
      <c r="D3507" s="142"/>
    </row>
    <row r="3508" spans="4:4" x14ac:dyDescent="0.25">
      <c r="D3508" s="142"/>
    </row>
    <row r="3509" spans="4:4" x14ac:dyDescent="0.25">
      <c r="D3509" s="142"/>
    </row>
    <row r="3510" spans="4:4" x14ac:dyDescent="0.25">
      <c r="D3510" s="142"/>
    </row>
    <row r="3511" spans="4:4" x14ac:dyDescent="0.25">
      <c r="D3511" s="142"/>
    </row>
    <row r="3512" spans="4:4" x14ac:dyDescent="0.25">
      <c r="D3512" s="142"/>
    </row>
    <row r="3513" spans="4:4" x14ac:dyDescent="0.25">
      <c r="D3513" s="142"/>
    </row>
    <row r="3514" spans="4:4" x14ac:dyDescent="0.25">
      <c r="D3514" s="142"/>
    </row>
    <row r="3515" spans="4:4" x14ac:dyDescent="0.25">
      <c r="D3515" s="142"/>
    </row>
    <row r="3516" spans="4:4" x14ac:dyDescent="0.25">
      <c r="D3516" s="142"/>
    </row>
    <row r="3517" spans="4:4" x14ac:dyDescent="0.25">
      <c r="D3517" s="142"/>
    </row>
    <row r="3518" spans="4:4" x14ac:dyDescent="0.25">
      <c r="D3518" s="142"/>
    </row>
    <row r="3519" spans="4:4" x14ac:dyDescent="0.25">
      <c r="D3519" s="142"/>
    </row>
    <row r="3520" spans="4:4" x14ac:dyDescent="0.25">
      <c r="D3520" s="142"/>
    </row>
    <row r="3521" spans="4:4" x14ac:dyDescent="0.25">
      <c r="D3521" s="142"/>
    </row>
    <row r="3522" spans="4:4" x14ac:dyDescent="0.25">
      <c r="D3522" s="142"/>
    </row>
    <row r="3523" spans="4:4" x14ac:dyDescent="0.25">
      <c r="D3523" s="142"/>
    </row>
    <row r="3524" spans="4:4" x14ac:dyDescent="0.25">
      <c r="D3524" s="142"/>
    </row>
    <row r="3525" spans="4:4" x14ac:dyDescent="0.25">
      <c r="D3525" s="142"/>
    </row>
    <row r="3526" spans="4:4" x14ac:dyDescent="0.25">
      <c r="D3526" s="142"/>
    </row>
    <row r="3527" spans="4:4" x14ac:dyDescent="0.25">
      <c r="D3527" s="142"/>
    </row>
    <row r="3528" spans="4:4" x14ac:dyDescent="0.25">
      <c r="D3528" s="142"/>
    </row>
    <row r="3529" spans="4:4" x14ac:dyDescent="0.25">
      <c r="D3529" s="142"/>
    </row>
    <row r="3530" spans="4:4" x14ac:dyDescent="0.25">
      <c r="D3530" s="142"/>
    </row>
    <row r="3531" spans="4:4" x14ac:dyDescent="0.25">
      <c r="D3531" s="142"/>
    </row>
    <row r="3532" spans="4:4" x14ac:dyDescent="0.25">
      <c r="D3532" s="142"/>
    </row>
    <row r="3533" spans="4:4" x14ac:dyDescent="0.25">
      <c r="D3533" s="142"/>
    </row>
    <row r="3534" spans="4:4" x14ac:dyDescent="0.25">
      <c r="D3534" s="142"/>
    </row>
    <row r="3535" spans="4:4" x14ac:dyDescent="0.25">
      <c r="D3535" s="142"/>
    </row>
    <row r="3536" spans="4:4" x14ac:dyDescent="0.25">
      <c r="D3536" s="142"/>
    </row>
    <row r="3537" spans="4:4" x14ac:dyDescent="0.25">
      <c r="D3537" s="142"/>
    </row>
    <row r="3538" spans="4:4" x14ac:dyDescent="0.25">
      <c r="D3538" s="142"/>
    </row>
    <row r="3539" spans="4:4" x14ac:dyDescent="0.25">
      <c r="D3539" s="142"/>
    </row>
    <row r="3540" spans="4:4" x14ac:dyDescent="0.25">
      <c r="D3540" s="142"/>
    </row>
    <row r="3541" spans="4:4" x14ac:dyDescent="0.25">
      <c r="D3541" s="142"/>
    </row>
    <row r="3542" spans="4:4" x14ac:dyDescent="0.25">
      <c r="D3542" s="142"/>
    </row>
    <row r="3543" spans="4:4" x14ac:dyDescent="0.25">
      <c r="D3543" s="142"/>
    </row>
    <row r="3544" spans="4:4" x14ac:dyDescent="0.25">
      <c r="D3544" s="142"/>
    </row>
    <row r="3545" spans="4:4" x14ac:dyDescent="0.25">
      <c r="D3545" s="142"/>
    </row>
    <row r="3546" spans="4:4" x14ac:dyDescent="0.25">
      <c r="D3546" s="142"/>
    </row>
    <row r="3547" spans="4:4" x14ac:dyDescent="0.25">
      <c r="D3547" s="142"/>
    </row>
    <row r="3548" spans="4:4" x14ac:dyDescent="0.25">
      <c r="D3548" s="142"/>
    </row>
    <row r="3549" spans="4:4" x14ac:dyDescent="0.25">
      <c r="D3549" s="142"/>
    </row>
    <row r="3550" spans="4:4" x14ac:dyDescent="0.25">
      <c r="D3550" s="142"/>
    </row>
    <row r="3551" spans="4:4" x14ac:dyDescent="0.25">
      <c r="D3551" s="142"/>
    </row>
    <row r="3552" spans="4:4" x14ac:dyDescent="0.25">
      <c r="D3552" s="142"/>
    </row>
    <row r="3553" spans="4:4" x14ac:dyDescent="0.25">
      <c r="D3553" s="142"/>
    </row>
    <row r="3554" spans="4:4" x14ac:dyDescent="0.25">
      <c r="D3554" s="142"/>
    </row>
    <row r="3555" spans="4:4" x14ac:dyDescent="0.25">
      <c r="D3555" s="142"/>
    </row>
    <row r="3556" spans="4:4" x14ac:dyDescent="0.25">
      <c r="D3556" s="142"/>
    </row>
    <row r="3557" spans="4:4" x14ac:dyDescent="0.25">
      <c r="D3557" s="142"/>
    </row>
    <row r="3558" spans="4:4" x14ac:dyDescent="0.25">
      <c r="D3558" s="142"/>
    </row>
    <row r="3559" spans="4:4" x14ac:dyDescent="0.25">
      <c r="D3559" s="142"/>
    </row>
    <row r="3560" spans="4:4" x14ac:dyDescent="0.25">
      <c r="D3560" s="142"/>
    </row>
    <row r="3561" spans="4:4" x14ac:dyDescent="0.25">
      <c r="D3561" s="142"/>
    </row>
    <row r="3562" spans="4:4" x14ac:dyDescent="0.25">
      <c r="D3562" s="142"/>
    </row>
    <row r="3563" spans="4:4" x14ac:dyDescent="0.25">
      <c r="D3563" s="142"/>
    </row>
    <row r="3564" spans="4:4" x14ac:dyDescent="0.25">
      <c r="D3564" s="142"/>
    </row>
    <row r="3565" spans="4:4" x14ac:dyDescent="0.25">
      <c r="D3565" s="142"/>
    </row>
    <row r="3566" spans="4:4" x14ac:dyDescent="0.25">
      <c r="D3566" s="142"/>
    </row>
    <row r="3567" spans="4:4" x14ac:dyDescent="0.25">
      <c r="D3567" s="142"/>
    </row>
    <row r="3568" spans="4:4" x14ac:dyDescent="0.25">
      <c r="D3568" s="142"/>
    </row>
    <row r="3569" spans="4:4" x14ac:dyDescent="0.25">
      <c r="D3569" s="142"/>
    </row>
    <row r="3570" spans="4:4" x14ac:dyDescent="0.25">
      <c r="D3570" s="142"/>
    </row>
    <row r="3571" spans="4:4" x14ac:dyDescent="0.25">
      <c r="D3571" s="142"/>
    </row>
    <row r="3572" spans="4:4" x14ac:dyDescent="0.25">
      <c r="D3572" s="142"/>
    </row>
    <row r="3573" spans="4:4" x14ac:dyDescent="0.25">
      <c r="D3573" s="142"/>
    </row>
    <row r="3574" spans="4:4" x14ac:dyDescent="0.25">
      <c r="D3574" s="142"/>
    </row>
    <row r="3575" spans="4:4" x14ac:dyDescent="0.25">
      <c r="D3575" s="142"/>
    </row>
    <row r="3576" spans="4:4" x14ac:dyDescent="0.25">
      <c r="D3576" s="142"/>
    </row>
    <row r="3577" spans="4:4" x14ac:dyDescent="0.25">
      <c r="D3577" s="142"/>
    </row>
    <row r="3578" spans="4:4" x14ac:dyDescent="0.25">
      <c r="D3578" s="142"/>
    </row>
    <row r="3579" spans="4:4" x14ac:dyDescent="0.25">
      <c r="D3579" s="142"/>
    </row>
    <row r="3580" spans="4:4" x14ac:dyDescent="0.25">
      <c r="D3580" s="142"/>
    </row>
    <row r="3581" spans="4:4" x14ac:dyDescent="0.25">
      <c r="D3581" s="142"/>
    </row>
    <row r="3582" spans="4:4" x14ac:dyDescent="0.25">
      <c r="D3582" s="142"/>
    </row>
    <row r="3583" spans="4:4" x14ac:dyDescent="0.25">
      <c r="D3583" s="142"/>
    </row>
    <row r="3584" spans="4:4" x14ac:dyDescent="0.25">
      <c r="D3584" s="142"/>
    </row>
    <row r="3585" spans="4:4" x14ac:dyDescent="0.25">
      <c r="D3585" s="142"/>
    </row>
    <row r="3586" spans="4:4" x14ac:dyDescent="0.25">
      <c r="D3586" s="142"/>
    </row>
    <row r="3587" spans="4:4" x14ac:dyDescent="0.25">
      <c r="D3587" s="142"/>
    </row>
    <row r="3588" spans="4:4" x14ac:dyDescent="0.25">
      <c r="D3588" s="142"/>
    </row>
    <row r="3589" spans="4:4" x14ac:dyDescent="0.25">
      <c r="D3589" s="142"/>
    </row>
    <row r="3590" spans="4:4" x14ac:dyDescent="0.25">
      <c r="D3590" s="142"/>
    </row>
    <row r="3591" spans="4:4" x14ac:dyDescent="0.25">
      <c r="D3591" s="142"/>
    </row>
    <row r="3592" spans="4:4" x14ac:dyDescent="0.25">
      <c r="D3592" s="142"/>
    </row>
    <row r="3593" spans="4:4" x14ac:dyDescent="0.25">
      <c r="D3593" s="142"/>
    </row>
    <row r="3594" spans="4:4" x14ac:dyDescent="0.25">
      <c r="D3594" s="142"/>
    </row>
    <row r="3595" spans="4:4" x14ac:dyDescent="0.25">
      <c r="D3595" s="142"/>
    </row>
    <row r="3596" spans="4:4" x14ac:dyDescent="0.25">
      <c r="D3596" s="142"/>
    </row>
    <row r="3597" spans="4:4" x14ac:dyDescent="0.25">
      <c r="D3597" s="142"/>
    </row>
    <row r="3598" spans="4:4" x14ac:dyDescent="0.25">
      <c r="D3598" s="142"/>
    </row>
    <row r="3599" spans="4:4" x14ac:dyDescent="0.25">
      <c r="D3599" s="142"/>
    </row>
    <row r="3600" spans="4:4" x14ac:dyDescent="0.25">
      <c r="D3600" s="142"/>
    </row>
    <row r="3601" spans="4:4" x14ac:dyDescent="0.25">
      <c r="D3601" s="142"/>
    </row>
    <row r="3602" spans="4:4" x14ac:dyDescent="0.25">
      <c r="D3602" s="142"/>
    </row>
    <row r="3603" spans="4:4" x14ac:dyDescent="0.25">
      <c r="D3603" s="142"/>
    </row>
    <row r="3604" spans="4:4" x14ac:dyDescent="0.25">
      <c r="D3604" s="142"/>
    </row>
    <row r="3605" spans="4:4" x14ac:dyDescent="0.25">
      <c r="D3605" s="142"/>
    </row>
    <row r="3606" spans="4:4" x14ac:dyDescent="0.25">
      <c r="D3606" s="142"/>
    </row>
    <row r="3607" spans="4:4" x14ac:dyDescent="0.25">
      <c r="D3607" s="142"/>
    </row>
    <row r="3608" spans="4:4" x14ac:dyDescent="0.25">
      <c r="D3608" s="142"/>
    </row>
    <row r="3609" spans="4:4" x14ac:dyDescent="0.25">
      <c r="D3609" s="142"/>
    </row>
    <row r="3610" spans="4:4" x14ac:dyDescent="0.25">
      <c r="D3610" s="142"/>
    </row>
    <row r="3611" spans="4:4" x14ac:dyDescent="0.25">
      <c r="D3611" s="142"/>
    </row>
    <row r="3612" spans="4:4" x14ac:dyDescent="0.25">
      <c r="D3612" s="142"/>
    </row>
    <row r="3613" spans="4:4" x14ac:dyDescent="0.25">
      <c r="D3613" s="142"/>
    </row>
    <row r="3614" spans="4:4" x14ac:dyDescent="0.25">
      <c r="D3614" s="142"/>
    </row>
    <row r="3615" spans="4:4" x14ac:dyDescent="0.25">
      <c r="D3615" s="142"/>
    </row>
    <row r="3616" spans="4:4" x14ac:dyDescent="0.25">
      <c r="D3616" s="142"/>
    </row>
    <row r="3617" spans="4:4" x14ac:dyDescent="0.25">
      <c r="D3617" s="142"/>
    </row>
    <row r="3618" spans="4:4" x14ac:dyDescent="0.25">
      <c r="D3618" s="142"/>
    </row>
    <row r="3619" spans="4:4" x14ac:dyDescent="0.25">
      <c r="D3619" s="142"/>
    </row>
    <row r="3620" spans="4:4" x14ac:dyDescent="0.25">
      <c r="D3620" s="142"/>
    </row>
    <row r="3621" spans="4:4" x14ac:dyDescent="0.25">
      <c r="D3621" s="142"/>
    </row>
    <row r="3622" spans="4:4" x14ac:dyDescent="0.25">
      <c r="D3622" s="142"/>
    </row>
    <row r="3623" spans="4:4" x14ac:dyDescent="0.25">
      <c r="D3623" s="142"/>
    </row>
    <row r="3624" spans="4:4" x14ac:dyDescent="0.25">
      <c r="D3624" s="142"/>
    </row>
    <row r="3625" spans="4:4" x14ac:dyDescent="0.25">
      <c r="D3625" s="142"/>
    </row>
    <row r="3626" spans="4:4" x14ac:dyDescent="0.25">
      <c r="D3626" s="142"/>
    </row>
    <row r="3627" spans="4:4" x14ac:dyDescent="0.25">
      <c r="D3627" s="142"/>
    </row>
    <row r="3628" spans="4:4" x14ac:dyDescent="0.25">
      <c r="D3628" s="142"/>
    </row>
    <row r="3629" spans="4:4" x14ac:dyDescent="0.25">
      <c r="D3629" s="142"/>
    </row>
    <row r="3630" spans="4:4" x14ac:dyDescent="0.25">
      <c r="D3630" s="142"/>
    </row>
    <row r="3631" spans="4:4" x14ac:dyDescent="0.25">
      <c r="D3631" s="142"/>
    </row>
    <row r="3632" spans="4:4" x14ac:dyDescent="0.25">
      <c r="D3632" s="142"/>
    </row>
    <row r="3633" spans="4:4" x14ac:dyDescent="0.25">
      <c r="D3633" s="142"/>
    </row>
    <row r="3634" spans="4:4" x14ac:dyDescent="0.25">
      <c r="D3634" s="142"/>
    </row>
    <row r="3635" spans="4:4" x14ac:dyDescent="0.25">
      <c r="D3635" s="142"/>
    </row>
    <row r="3636" spans="4:4" x14ac:dyDescent="0.25">
      <c r="D3636" s="142"/>
    </row>
    <row r="3637" spans="4:4" x14ac:dyDescent="0.25">
      <c r="D3637" s="142"/>
    </row>
    <row r="3638" spans="4:4" x14ac:dyDescent="0.25">
      <c r="D3638" s="142"/>
    </row>
    <row r="3639" spans="4:4" x14ac:dyDescent="0.25">
      <c r="D3639" s="142"/>
    </row>
    <row r="3640" spans="4:4" x14ac:dyDescent="0.25">
      <c r="D3640" s="142"/>
    </row>
    <row r="3641" spans="4:4" x14ac:dyDescent="0.25">
      <c r="D3641" s="142"/>
    </row>
    <row r="3642" spans="4:4" x14ac:dyDescent="0.25">
      <c r="D3642" s="142"/>
    </row>
    <row r="3643" spans="4:4" x14ac:dyDescent="0.25">
      <c r="D3643" s="142"/>
    </row>
    <row r="3644" spans="4:4" x14ac:dyDescent="0.25">
      <c r="D3644" s="142"/>
    </row>
    <row r="3645" spans="4:4" x14ac:dyDescent="0.25">
      <c r="D3645" s="142"/>
    </row>
    <row r="3646" spans="4:4" x14ac:dyDescent="0.25">
      <c r="D3646" s="142"/>
    </row>
    <row r="3647" spans="4:4" x14ac:dyDescent="0.25">
      <c r="D3647" s="142"/>
    </row>
    <row r="3648" spans="4:4" x14ac:dyDescent="0.25">
      <c r="D3648" s="142"/>
    </row>
    <row r="3649" spans="4:4" x14ac:dyDescent="0.25">
      <c r="D3649" s="142"/>
    </row>
    <row r="3650" spans="4:4" x14ac:dyDescent="0.25">
      <c r="D3650" s="142"/>
    </row>
    <row r="3651" spans="4:4" x14ac:dyDescent="0.25">
      <c r="D3651" s="142"/>
    </row>
    <row r="3652" spans="4:4" x14ac:dyDescent="0.25">
      <c r="D3652" s="142"/>
    </row>
    <row r="3653" spans="4:4" x14ac:dyDescent="0.25">
      <c r="D3653" s="142"/>
    </row>
    <row r="3654" spans="4:4" x14ac:dyDescent="0.25">
      <c r="D3654" s="142"/>
    </row>
    <row r="3655" spans="4:4" x14ac:dyDescent="0.25">
      <c r="D3655" s="142"/>
    </row>
    <row r="3656" spans="4:4" x14ac:dyDescent="0.25">
      <c r="D3656" s="142"/>
    </row>
    <row r="3657" spans="4:4" x14ac:dyDescent="0.25">
      <c r="D3657" s="142"/>
    </row>
    <row r="3658" spans="4:4" x14ac:dyDescent="0.25">
      <c r="D3658" s="142"/>
    </row>
    <row r="3659" spans="4:4" x14ac:dyDescent="0.25">
      <c r="D3659" s="142"/>
    </row>
    <row r="3660" spans="4:4" x14ac:dyDescent="0.25">
      <c r="D3660" s="142"/>
    </row>
    <row r="3661" spans="4:4" x14ac:dyDescent="0.25">
      <c r="D3661" s="142"/>
    </row>
    <row r="3662" spans="4:4" x14ac:dyDescent="0.25">
      <c r="D3662" s="142"/>
    </row>
    <row r="3663" spans="4:4" x14ac:dyDescent="0.25">
      <c r="D3663" s="142"/>
    </row>
    <row r="3664" spans="4:4" x14ac:dyDescent="0.25">
      <c r="D3664" s="142"/>
    </row>
    <row r="3665" spans="4:4" x14ac:dyDescent="0.25">
      <c r="D3665" s="142"/>
    </row>
    <row r="3666" spans="4:4" x14ac:dyDescent="0.25">
      <c r="D3666" s="142"/>
    </row>
    <row r="3667" spans="4:4" x14ac:dyDescent="0.25">
      <c r="D3667" s="142"/>
    </row>
    <row r="3668" spans="4:4" x14ac:dyDescent="0.25">
      <c r="D3668" s="142"/>
    </row>
    <row r="3669" spans="4:4" x14ac:dyDescent="0.25">
      <c r="D3669" s="142"/>
    </row>
    <row r="3670" spans="4:4" x14ac:dyDescent="0.25">
      <c r="D3670" s="142"/>
    </row>
    <row r="3671" spans="4:4" x14ac:dyDescent="0.25">
      <c r="D3671" s="142"/>
    </row>
    <row r="3672" spans="4:4" x14ac:dyDescent="0.25">
      <c r="D3672" s="142"/>
    </row>
    <row r="3673" spans="4:4" x14ac:dyDescent="0.25">
      <c r="D3673" s="142"/>
    </row>
    <row r="3674" spans="4:4" x14ac:dyDescent="0.25">
      <c r="D3674" s="142"/>
    </row>
    <row r="3675" spans="4:4" x14ac:dyDescent="0.25">
      <c r="D3675" s="142"/>
    </row>
    <row r="3676" spans="4:4" x14ac:dyDescent="0.25">
      <c r="D3676" s="142"/>
    </row>
    <row r="3677" spans="4:4" x14ac:dyDescent="0.25">
      <c r="D3677" s="142"/>
    </row>
    <row r="3678" spans="4:4" x14ac:dyDescent="0.25">
      <c r="D3678" s="142"/>
    </row>
    <row r="3679" spans="4:4" x14ac:dyDescent="0.25">
      <c r="D3679" s="142"/>
    </row>
    <row r="3680" spans="4:4" x14ac:dyDescent="0.25">
      <c r="D3680" s="142"/>
    </row>
    <row r="3681" spans="4:4" x14ac:dyDescent="0.25">
      <c r="D3681" s="142"/>
    </row>
    <row r="3682" spans="4:4" x14ac:dyDescent="0.25">
      <c r="D3682" s="142"/>
    </row>
    <row r="3683" spans="4:4" x14ac:dyDescent="0.25">
      <c r="D3683" s="142"/>
    </row>
    <row r="3684" spans="4:4" x14ac:dyDescent="0.25">
      <c r="D3684" s="142"/>
    </row>
    <row r="3685" spans="4:4" x14ac:dyDescent="0.25">
      <c r="D3685" s="142"/>
    </row>
    <row r="3686" spans="4:4" x14ac:dyDescent="0.25">
      <c r="D3686" s="142"/>
    </row>
    <row r="3687" spans="4:4" x14ac:dyDescent="0.25">
      <c r="D3687" s="142"/>
    </row>
    <row r="3688" spans="4:4" x14ac:dyDescent="0.25">
      <c r="D3688" s="142"/>
    </row>
    <row r="3689" spans="4:4" x14ac:dyDescent="0.25">
      <c r="D3689" s="142"/>
    </row>
    <row r="3690" spans="4:4" x14ac:dyDescent="0.25">
      <c r="D3690" s="142"/>
    </row>
    <row r="3691" spans="4:4" x14ac:dyDescent="0.25">
      <c r="D3691" s="142"/>
    </row>
    <row r="3692" spans="4:4" x14ac:dyDescent="0.25">
      <c r="D3692" s="142"/>
    </row>
    <row r="3693" spans="4:4" x14ac:dyDescent="0.25">
      <c r="D3693" s="142"/>
    </row>
    <row r="3694" spans="4:4" x14ac:dyDescent="0.25">
      <c r="D3694" s="142"/>
    </row>
    <row r="3695" spans="4:4" x14ac:dyDescent="0.25">
      <c r="D3695" s="142"/>
    </row>
    <row r="3696" spans="4:4" x14ac:dyDescent="0.25">
      <c r="D3696" s="142"/>
    </row>
    <row r="3697" spans="4:4" x14ac:dyDescent="0.25">
      <c r="D3697" s="142"/>
    </row>
    <row r="3698" spans="4:4" x14ac:dyDescent="0.25">
      <c r="D3698" s="142"/>
    </row>
    <row r="3699" spans="4:4" x14ac:dyDescent="0.25">
      <c r="D3699" s="142"/>
    </row>
    <row r="3700" spans="4:4" x14ac:dyDescent="0.25">
      <c r="D3700" s="142"/>
    </row>
    <row r="3701" spans="4:4" x14ac:dyDescent="0.25">
      <c r="D3701" s="142"/>
    </row>
    <row r="3702" spans="4:4" x14ac:dyDescent="0.25">
      <c r="D3702" s="142"/>
    </row>
    <row r="3703" spans="4:4" x14ac:dyDescent="0.25">
      <c r="D3703" s="142"/>
    </row>
    <row r="3704" spans="4:4" x14ac:dyDescent="0.25">
      <c r="D3704" s="142"/>
    </row>
    <row r="3705" spans="4:4" x14ac:dyDescent="0.25">
      <c r="D3705" s="142"/>
    </row>
    <row r="3706" spans="4:4" x14ac:dyDescent="0.25">
      <c r="D3706" s="142"/>
    </row>
    <row r="3707" spans="4:4" x14ac:dyDescent="0.25">
      <c r="D3707" s="142"/>
    </row>
    <row r="3708" spans="4:4" x14ac:dyDescent="0.25">
      <c r="D3708" s="142"/>
    </row>
    <row r="3709" spans="4:4" x14ac:dyDescent="0.25">
      <c r="D3709" s="142"/>
    </row>
    <row r="3710" spans="4:4" x14ac:dyDescent="0.25">
      <c r="D3710" s="142"/>
    </row>
    <row r="3711" spans="4:4" x14ac:dyDescent="0.25">
      <c r="D3711" s="142"/>
    </row>
    <row r="3712" spans="4:4" x14ac:dyDescent="0.25">
      <c r="D3712" s="142"/>
    </row>
    <row r="3713" spans="4:4" x14ac:dyDescent="0.25">
      <c r="D3713" s="142"/>
    </row>
    <row r="3714" spans="4:4" x14ac:dyDescent="0.25">
      <c r="D3714" s="142"/>
    </row>
    <row r="3715" spans="4:4" x14ac:dyDescent="0.25">
      <c r="D3715" s="142"/>
    </row>
    <row r="3716" spans="4:4" x14ac:dyDescent="0.25">
      <c r="D3716" s="142"/>
    </row>
    <row r="3717" spans="4:4" x14ac:dyDescent="0.25">
      <c r="D3717" s="142"/>
    </row>
    <row r="3718" spans="4:4" x14ac:dyDescent="0.25">
      <c r="D3718" s="142"/>
    </row>
    <row r="3719" spans="4:4" x14ac:dyDescent="0.25">
      <c r="D3719" s="142"/>
    </row>
    <row r="3720" spans="4:4" x14ac:dyDescent="0.25">
      <c r="D3720" s="142"/>
    </row>
    <row r="3721" spans="4:4" x14ac:dyDescent="0.25">
      <c r="D3721" s="142"/>
    </row>
    <row r="3722" spans="4:4" x14ac:dyDescent="0.25">
      <c r="D3722" s="142"/>
    </row>
    <row r="3723" spans="4:4" x14ac:dyDescent="0.25">
      <c r="D3723" s="142"/>
    </row>
    <row r="3724" spans="4:4" x14ac:dyDescent="0.25">
      <c r="D3724" s="142"/>
    </row>
    <row r="3725" spans="4:4" x14ac:dyDescent="0.25">
      <c r="D3725" s="142"/>
    </row>
    <row r="3726" spans="4:4" x14ac:dyDescent="0.25">
      <c r="D3726" s="142"/>
    </row>
    <row r="3727" spans="4:4" x14ac:dyDescent="0.25">
      <c r="D3727" s="142"/>
    </row>
    <row r="3728" spans="4:4" x14ac:dyDescent="0.25">
      <c r="D3728" s="142"/>
    </row>
    <row r="3729" spans="4:4" x14ac:dyDescent="0.25">
      <c r="D3729" s="142"/>
    </row>
    <row r="3730" spans="4:4" x14ac:dyDescent="0.25">
      <c r="D3730" s="142"/>
    </row>
    <row r="3731" spans="4:4" x14ac:dyDescent="0.25">
      <c r="D3731" s="142"/>
    </row>
    <row r="3732" spans="4:4" x14ac:dyDescent="0.25">
      <c r="D3732" s="142"/>
    </row>
    <row r="3733" spans="4:4" x14ac:dyDescent="0.25">
      <c r="D3733" s="142"/>
    </row>
    <row r="3734" spans="4:4" x14ac:dyDescent="0.25">
      <c r="D3734" s="142"/>
    </row>
    <row r="3735" spans="4:4" x14ac:dyDescent="0.25">
      <c r="D3735" s="142"/>
    </row>
    <row r="3736" spans="4:4" x14ac:dyDescent="0.25">
      <c r="D3736" s="142"/>
    </row>
    <row r="3737" spans="4:4" x14ac:dyDescent="0.25">
      <c r="D3737" s="142"/>
    </row>
    <row r="3738" spans="4:4" x14ac:dyDescent="0.25">
      <c r="D3738" s="142"/>
    </row>
    <row r="3739" spans="4:4" x14ac:dyDescent="0.25">
      <c r="D3739" s="142"/>
    </row>
    <row r="3740" spans="4:4" x14ac:dyDescent="0.25">
      <c r="D3740" s="142"/>
    </row>
    <row r="3741" spans="4:4" x14ac:dyDescent="0.25">
      <c r="D3741" s="142"/>
    </row>
    <row r="3742" spans="4:4" x14ac:dyDescent="0.25">
      <c r="D3742" s="142"/>
    </row>
    <row r="3743" spans="4:4" x14ac:dyDescent="0.25">
      <c r="D3743" s="142"/>
    </row>
    <row r="3744" spans="4:4" x14ac:dyDescent="0.25">
      <c r="D3744" s="142"/>
    </row>
    <row r="3745" spans="4:4" x14ac:dyDescent="0.25">
      <c r="D3745" s="142"/>
    </row>
    <row r="3746" spans="4:4" x14ac:dyDescent="0.25">
      <c r="D3746" s="142"/>
    </row>
    <row r="3747" spans="4:4" x14ac:dyDescent="0.25">
      <c r="D3747" s="142"/>
    </row>
    <row r="3748" spans="4:4" x14ac:dyDescent="0.25">
      <c r="D3748" s="142"/>
    </row>
    <row r="3749" spans="4:4" x14ac:dyDescent="0.25">
      <c r="D3749" s="142"/>
    </row>
    <row r="3750" spans="4:4" x14ac:dyDescent="0.25">
      <c r="D3750" s="142"/>
    </row>
    <row r="3751" spans="4:4" x14ac:dyDescent="0.25">
      <c r="D3751" s="142"/>
    </row>
    <row r="3752" spans="4:4" x14ac:dyDescent="0.25">
      <c r="D3752" s="142"/>
    </row>
    <row r="3753" spans="4:4" x14ac:dyDescent="0.25">
      <c r="D3753" s="142"/>
    </row>
    <row r="3754" spans="4:4" x14ac:dyDescent="0.25">
      <c r="D3754" s="142"/>
    </row>
    <row r="3755" spans="4:4" x14ac:dyDescent="0.25">
      <c r="D3755" s="142"/>
    </row>
    <row r="3756" spans="4:4" x14ac:dyDescent="0.25">
      <c r="D3756" s="142"/>
    </row>
    <row r="3757" spans="4:4" x14ac:dyDescent="0.25">
      <c r="D3757" s="142"/>
    </row>
    <row r="3758" spans="4:4" x14ac:dyDescent="0.25">
      <c r="D3758" s="142"/>
    </row>
    <row r="3759" spans="4:4" x14ac:dyDescent="0.25">
      <c r="D3759" s="142"/>
    </row>
    <row r="3760" spans="4:4" x14ac:dyDescent="0.25">
      <c r="D3760" s="142"/>
    </row>
    <row r="3761" spans="4:4" x14ac:dyDescent="0.25">
      <c r="D3761" s="142"/>
    </row>
    <row r="3762" spans="4:4" x14ac:dyDescent="0.25">
      <c r="D3762" s="142"/>
    </row>
    <row r="3763" spans="4:4" x14ac:dyDescent="0.25">
      <c r="D3763" s="142"/>
    </row>
    <row r="3764" spans="4:4" x14ac:dyDescent="0.25">
      <c r="D3764" s="142"/>
    </row>
    <row r="3765" spans="4:4" x14ac:dyDescent="0.25">
      <c r="D3765" s="142"/>
    </row>
    <row r="3766" spans="4:4" x14ac:dyDescent="0.25">
      <c r="D3766" s="142"/>
    </row>
    <row r="3767" spans="4:4" x14ac:dyDescent="0.25">
      <c r="D3767" s="142"/>
    </row>
    <row r="3768" spans="4:4" x14ac:dyDescent="0.25">
      <c r="D3768" s="142"/>
    </row>
    <row r="3769" spans="4:4" x14ac:dyDescent="0.25">
      <c r="D3769" s="142"/>
    </row>
    <row r="3770" spans="4:4" x14ac:dyDescent="0.25">
      <c r="D3770" s="142"/>
    </row>
    <row r="3771" spans="4:4" x14ac:dyDescent="0.25">
      <c r="D3771" s="142"/>
    </row>
    <row r="3772" spans="4:4" x14ac:dyDescent="0.25">
      <c r="D3772" s="142"/>
    </row>
    <row r="3773" spans="4:4" x14ac:dyDescent="0.25">
      <c r="D3773" s="142"/>
    </row>
    <row r="3774" spans="4:4" x14ac:dyDescent="0.25">
      <c r="D3774" s="142"/>
    </row>
    <row r="3775" spans="4:4" x14ac:dyDescent="0.25">
      <c r="D3775" s="142"/>
    </row>
    <row r="3776" spans="4:4" x14ac:dyDescent="0.25">
      <c r="D3776" s="142"/>
    </row>
    <row r="3777" spans="4:4" x14ac:dyDescent="0.25">
      <c r="D3777" s="142"/>
    </row>
    <row r="3778" spans="4:4" x14ac:dyDescent="0.25">
      <c r="D3778" s="142"/>
    </row>
    <row r="3779" spans="4:4" x14ac:dyDescent="0.25">
      <c r="D3779" s="142"/>
    </row>
    <row r="3780" spans="4:4" x14ac:dyDescent="0.25">
      <c r="D3780" s="142"/>
    </row>
    <row r="3781" spans="4:4" x14ac:dyDescent="0.25">
      <c r="D3781" s="142"/>
    </row>
    <row r="3782" spans="4:4" x14ac:dyDescent="0.25">
      <c r="D3782" s="142"/>
    </row>
    <row r="3783" spans="4:4" x14ac:dyDescent="0.25">
      <c r="D3783" s="142"/>
    </row>
    <row r="3784" spans="4:4" x14ac:dyDescent="0.25">
      <c r="D3784" s="142"/>
    </row>
    <row r="3785" spans="4:4" x14ac:dyDescent="0.25">
      <c r="D3785" s="142"/>
    </row>
    <row r="3786" spans="4:4" x14ac:dyDescent="0.25">
      <c r="D3786" s="142"/>
    </row>
    <row r="3787" spans="4:4" x14ac:dyDescent="0.25">
      <c r="D3787" s="142"/>
    </row>
    <row r="3788" spans="4:4" x14ac:dyDescent="0.25">
      <c r="D3788" s="142"/>
    </row>
    <row r="3789" spans="4:4" x14ac:dyDescent="0.25">
      <c r="D3789" s="142"/>
    </row>
    <row r="3790" spans="4:4" x14ac:dyDescent="0.25">
      <c r="D3790" s="142"/>
    </row>
    <row r="3791" spans="4:4" x14ac:dyDescent="0.25">
      <c r="D3791" s="142"/>
    </row>
    <row r="3792" spans="4:4" x14ac:dyDescent="0.25">
      <c r="D3792" s="142"/>
    </row>
    <row r="3793" spans="4:4" x14ac:dyDescent="0.25">
      <c r="D3793" s="142"/>
    </row>
    <row r="3794" spans="4:4" x14ac:dyDescent="0.25">
      <c r="D3794" s="142"/>
    </row>
    <row r="3795" spans="4:4" x14ac:dyDescent="0.25">
      <c r="D3795" s="142"/>
    </row>
    <row r="3796" spans="4:4" x14ac:dyDescent="0.25">
      <c r="D3796" s="142"/>
    </row>
    <row r="3797" spans="4:4" x14ac:dyDescent="0.25">
      <c r="D3797" s="142"/>
    </row>
    <row r="3798" spans="4:4" x14ac:dyDescent="0.25">
      <c r="D3798" s="142"/>
    </row>
    <row r="3799" spans="4:4" x14ac:dyDescent="0.25">
      <c r="D3799" s="142"/>
    </row>
    <row r="3800" spans="4:4" x14ac:dyDescent="0.25">
      <c r="D3800" s="142"/>
    </row>
    <row r="3801" spans="4:4" x14ac:dyDescent="0.25">
      <c r="D3801" s="142"/>
    </row>
    <row r="3802" spans="4:4" x14ac:dyDescent="0.25">
      <c r="D3802" s="142"/>
    </row>
    <row r="3803" spans="4:4" x14ac:dyDescent="0.25">
      <c r="D3803" s="142"/>
    </row>
    <row r="3804" spans="4:4" x14ac:dyDescent="0.25">
      <c r="D3804" s="142"/>
    </row>
    <row r="3805" spans="4:4" x14ac:dyDescent="0.25">
      <c r="D3805" s="142"/>
    </row>
    <row r="3806" spans="4:4" x14ac:dyDescent="0.25">
      <c r="D3806" s="142"/>
    </row>
    <row r="3807" spans="4:4" x14ac:dyDescent="0.25">
      <c r="D3807" s="142"/>
    </row>
    <row r="3808" spans="4:4" x14ac:dyDescent="0.25">
      <c r="D3808" s="142"/>
    </row>
    <row r="3809" spans="4:4" x14ac:dyDescent="0.25">
      <c r="D3809" s="142"/>
    </row>
    <row r="3810" spans="4:4" x14ac:dyDescent="0.25">
      <c r="D3810" s="142"/>
    </row>
    <row r="3811" spans="4:4" x14ac:dyDescent="0.25">
      <c r="D3811" s="142"/>
    </row>
    <row r="3812" spans="4:4" x14ac:dyDescent="0.25">
      <c r="D3812" s="142"/>
    </row>
    <row r="3813" spans="4:4" x14ac:dyDescent="0.25">
      <c r="D3813" s="142"/>
    </row>
    <row r="3814" spans="4:4" x14ac:dyDescent="0.25">
      <c r="D3814" s="142"/>
    </row>
    <row r="3815" spans="4:4" x14ac:dyDescent="0.25">
      <c r="D3815" s="142"/>
    </row>
    <row r="3816" spans="4:4" x14ac:dyDescent="0.25">
      <c r="D3816" s="142"/>
    </row>
    <row r="3817" spans="4:4" x14ac:dyDescent="0.25">
      <c r="D3817" s="142"/>
    </row>
    <row r="3818" spans="4:4" x14ac:dyDescent="0.25">
      <c r="D3818" s="142"/>
    </row>
    <row r="3819" spans="4:4" x14ac:dyDescent="0.25">
      <c r="D3819" s="142"/>
    </row>
    <row r="3820" spans="4:4" x14ac:dyDescent="0.25">
      <c r="D3820" s="142"/>
    </row>
    <row r="3821" spans="4:4" x14ac:dyDescent="0.25">
      <c r="D3821" s="142"/>
    </row>
    <row r="3822" spans="4:4" x14ac:dyDescent="0.25">
      <c r="D3822" s="142"/>
    </row>
    <row r="3823" spans="4:4" x14ac:dyDescent="0.25">
      <c r="D3823" s="142"/>
    </row>
    <row r="3824" spans="4:4" x14ac:dyDescent="0.25">
      <c r="D3824" s="142"/>
    </row>
    <row r="3825" spans="4:4" x14ac:dyDescent="0.25">
      <c r="D3825" s="142"/>
    </row>
    <row r="3826" spans="4:4" x14ac:dyDescent="0.25">
      <c r="D3826" s="142"/>
    </row>
    <row r="3827" spans="4:4" x14ac:dyDescent="0.25">
      <c r="D3827" s="142"/>
    </row>
    <row r="3828" spans="4:4" x14ac:dyDescent="0.25">
      <c r="D3828" s="142"/>
    </row>
    <row r="3829" spans="4:4" x14ac:dyDescent="0.25">
      <c r="D3829" s="142"/>
    </row>
    <row r="3830" spans="4:4" x14ac:dyDescent="0.25">
      <c r="D3830" s="142"/>
    </row>
    <row r="3831" spans="4:4" x14ac:dyDescent="0.25">
      <c r="D3831" s="142"/>
    </row>
    <row r="3832" spans="4:4" x14ac:dyDescent="0.25">
      <c r="D3832" s="142"/>
    </row>
    <row r="3833" spans="4:4" x14ac:dyDescent="0.25">
      <c r="D3833" s="142"/>
    </row>
    <row r="3834" spans="4:4" x14ac:dyDescent="0.25">
      <c r="D3834" s="142"/>
    </row>
    <row r="3835" spans="4:4" x14ac:dyDescent="0.25">
      <c r="D3835" s="142"/>
    </row>
    <row r="3836" spans="4:4" x14ac:dyDescent="0.25">
      <c r="D3836" s="142"/>
    </row>
    <row r="3837" spans="4:4" x14ac:dyDescent="0.25">
      <c r="D3837" s="142"/>
    </row>
    <row r="3838" spans="4:4" x14ac:dyDescent="0.25">
      <c r="D3838" s="142"/>
    </row>
    <row r="3839" spans="4:4" x14ac:dyDescent="0.25">
      <c r="D3839" s="142"/>
    </row>
    <row r="3840" spans="4:4" x14ac:dyDescent="0.25">
      <c r="D3840" s="142"/>
    </row>
    <row r="3841" spans="4:4" x14ac:dyDescent="0.25">
      <c r="D3841" s="142"/>
    </row>
    <row r="3842" spans="4:4" x14ac:dyDescent="0.25">
      <c r="D3842" s="142"/>
    </row>
    <row r="3843" spans="4:4" x14ac:dyDescent="0.25">
      <c r="D3843" s="142"/>
    </row>
    <row r="3844" spans="4:4" x14ac:dyDescent="0.25">
      <c r="D3844" s="142"/>
    </row>
    <row r="3845" spans="4:4" x14ac:dyDescent="0.25">
      <c r="D3845" s="142"/>
    </row>
    <row r="3846" spans="4:4" x14ac:dyDescent="0.25">
      <c r="D3846" s="142"/>
    </row>
    <row r="3847" spans="4:4" x14ac:dyDescent="0.25">
      <c r="D3847" s="142"/>
    </row>
    <row r="3848" spans="4:4" x14ac:dyDescent="0.25">
      <c r="D3848" s="142"/>
    </row>
    <row r="3849" spans="4:4" x14ac:dyDescent="0.25">
      <c r="D3849" s="142"/>
    </row>
    <row r="3850" spans="4:4" x14ac:dyDescent="0.25">
      <c r="D3850" s="142"/>
    </row>
    <row r="3851" spans="4:4" x14ac:dyDescent="0.25">
      <c r="D3851" s="142"/>
    </row>
    <row r="3852" spans="4:4" x14ac:dyDescent="0.25">
      <c r="D3852" s="142"/>
    </row>
    <row r="3853" spans="4:4" x14ac:dyDescent="0.25">
      <c r="D3853" s="142"/>
    </row>
    <row r="3854" spans="4:4" x14ac:dyDescent="0.25">
      <c r="D3854" s="142"/>
    </row>
    <row r="3855" spans="4:4" x14ac:dyDescent="0.25">
      <c r="D3855" s="142"/>
    </row>
    <row r="3856" spans="4:4" x14ac:dyDescent="0.25">
      <c r="D3856" s="142"/>
    </row>
    <row r="3857" spans="4:4" x14ac:dyDescent="0.25">
      <c r="D3857" s="142"/>
    </row>
    <row r="3858" spans="4:4" x14ac:dyDescent="0.25">
      <c r="D3858" s="142"/>
    </row>
    <row r="3859" spans="4:4" x14ac:dyDescent="0.25">
      <c r="D3859" s="142"/>
    </row>
    <row r="3860" spans="4:4" x14ac:dyDescent="0.25">
      <c r="D3860" s="142"/>
    </row>
    <row r="3861" spans="4:4" x14ac:dyDescent="0.25">
      <c r="D3861" s="142"/>
    </row>
    <row r="3862" spans="4:4" x14ac:dyDescent="0.25">
      <c r="D3862" s="142"/>
    </row>
    <row r="3863" spans="4:4" x14ac:dyDescent="0.25">
      <c r="D3863" s="142"/>
    </row>
    <row r="3864" spans="4:4" x14ac:dyDescent="0.25">
      <c r="D3864" s="142"/>
    </row>
    <row r="3865" spans="4:4" x14ac:dyDescent="0.25">
      <c r="D3865" s="142"/>
    </row>
    <row r="3866" spans="4:4" x14ac:dyDescent="0.25">
      <c r="D3866" s="142"/>
    </row>
    <row r="3867" spans="4:4" x14ac:dyDescent="0.25">
      <c r="D3867" s="142"/>
    </row>
    <row r="3868" spans="4:4" x14ac:dyDescent="0.25">
      <c r="D3868" s="142"/>
    </row>
    <row r="3869" spans="4:4" x14ac:dyDescent="0.25">
      <c r="D3869" s="142"/>
    </row>
    <row r="3870" spans="4:4" x14ac:dyDescent="0.25">
      <c r="D3870" s="142"/>
    </row>
    <row r="3871" spans="4:4" x14ac:dyDescent="0.25">
      <c r="D3871" s="142"/>
    </row>
    <row r="3872" spans="4:4" x14ac:dyDescent="0.25">
      <c r="D3872" s="142"/>
    </row>
    <row r="3873" spans="4:4" x14ac:dyDescent="0.25">
      <c r="D3873" s="142"/>
    </row>
    <row r="3874" spans="4:4" x14ac:dyDescent="0.25">
      <c r="D3874" s="142"/>
    </row>
    <row r="3875" spans="4:4" x14ac:dyDescent="0.25">
      <c r="D3875" s="142"/>
    </row>
    <row r="3876" spans="4:4" x14ac:dyDescent="0.25">
      <c r="D3876" s="142"/>
    </row>
    <row r="3877" spans="4:4" x14ac:dyDescent="0.25">
      <c r="D3877" s="142"/>
    </row>
    <row r="3878" spans="4:4" x14ac:dyDescent="0.25">
      <c r="D3878" s="142"/>
    </row>
    <row r="3879" spans="4:4" x14ac:dyDescent="0.25">
      <c r="D3879" s="142"/>
    </row>
    <row r="3880" spans="4:4" x14ac:dyDescent="0.25">
      <c r="D3880" s="142"/>
    </row>
    <row r="3881" spans="4:4" x14ac:dyDescent="0.25">
      <c r="D3881" s="142"/>
    </row>
    <row r="3882" spans="4:4" x14ac:dyDescent="0.25">
      <c r="D3882" s="142"/>
    </row>
    <row r="3883" spans="4:4" x14ac:dyDescent="0.25">
      <c r="D3883" s="142"/>
    </row>
    <row r="3884" spans="4:4" x14ac:dyDescent="0.25">
      <c r="D3884" s="142"/>
    </row>
    <row r="3885" spans="4:4" x14ac:dyDescent="0.25">
      <c r="D3885" s="142"/>
    </row>
    <row r="3886" spans="4:4" x14ac:dyDescent="0.25">
      <c r="D3886" s="142"/>
    </row>
    <row r="3887" spans="4:4" x14ac:dyDescent="0.25">
      <c r="D3887" s="142"/>
    </row>
    <row r="3888" spans="4:4" x14ac:dyDescent="0.25">
      <c r="D3888" s="142"/>
    </row>
    <row r="3889" spans="4:4" x14ac:dyDescent="0.25">
      <c r="D3889" s="142"/>
    </row>
    <row r="3890" spans="4:4" x14ac:dyDescent="0.25">
      <c r="D3890" s="142"/>
    </row>
    <row r="3891" spans="4:4" x14ac:dyDescent="0.25">
      <c r="D3891" s="142"/>
    </row>
    <row r="3892" spans="4:4" x14ac:dyDescent="0.25">
      <c r="D3892" s="142"/>
    </row>
    <row r="3893" spans="4:4" x14ac:dyDescent="0.25">
      <c r="D3893" s="142"/>
    </row>
    <row r="3894" spans="4:4" x14ac:dyDescent="0.25">
      <c r="D3894" s="142"/>
    </row>
    <row r="3895" spans="4:4" x14ac:dyDescent="0.25">
      <c r="D3895" s="142"/>
    </row>
    <row r="3896" spans="4:4" x14ac:dyDescent="0.25">
      <c r="D3896" s="142"/>
    </row>
    <row r="3897" spans="4:4" x14ac:dyDescent="0.25">
      <c r="D3897" s="142"/>
    </row>
    <row r="3898" spans="4:4" x14ac:dyDescent="0.25">
      <c r="D3898" s="142"/>
    </row>
    <row r="3899" spans="4:4" x14ac:dyDescent="0.25">
      <c r="D3899" s="142"/>
    </row>
    <row r="3900" spans="4:4" x14ac:dyDescent="0.25">
      <c r="D3900" s="142"/>
    </row>
    <row r="3901" spans="4:4" x14ac:dyDescent="0.25">
      <c r="D3901" s="142"/>
    </row>
    <row r="3902" spans="4:4" x14ac:dyDescent="0.25">
      <c r="D3902" s="142"/>
    </row>
    <row r="3903" spans="4:4" x14ac:dyDescent="0.25">
      <c r="D3903" s="142"/>
    </row>
    <row r="3904" spans="4:4" x14ac:dyDescent="0.25">
      <c r="D3904" s="142"/>
    </row>
    <row r="3905" spans="4:4" x14ac:dyDescent="0.25">
      <c r="D3905" s="142"/>
    </row>
    <row r="3906" spans="4:4" x14ac:dyDescent="0.25">
      <c r="D3906" s="142"/>
    </row>
    <row r="3907" spans="4:4" x14ac:dyDescent="0.25">
      <c r="D3907" s="142"/>
    </row>
    <row r="3908" spans="4:4" x14ac:dyDescent="0.25">
      <c r="D3908" s="142"/>
    </row>
    <row r="3909" spans="4:4" x14ac:dyDescent="0.25">
      <c r="D3909" s="142"/>
    </row>
    <row r="3910" spans="4:4" x14ac:dyDescent="0.25">
      <c r="D3910" s="142"/>
    </row>
    <row r="3911" spans="4:4" x14ac:dyDescent="0.25">
      <c r="D3911" s="142"/>
    </row>
    <row r="3912" spans="4:4" x14ac:dyDescent="0.25">
      <c r="D3912" s="142"/>
    </row>
    <row r="3913" spans="4:4" x14ac:dyDescent="0.25">
      <c r="D3913" s="142"/>
    </row>
    <row r="3914" spans="4:4" x14ac:dyDescent="0.25">
      <c r="D3914" s="142"/>
    </row>
    <row r="3915" spans="4:4" x14ac:dyDescent="0.25">
      <c r="D3915" s="142"/>
    </row>
    <row r="3916" spans="4:4" x14ac:dyDescent="0.25">
      <c r="D3916" s="142"/>
    </row>
    <row r="3917" spans="4:4" x14ac:dyDescent="0.25">
      <c r="D3917" s="142"/>
    </row>
    <row r="3918" spans="4:4" x14ac:dyDescent="0.25">
      <c r="D3918" s="142"/>
    </row>
    <row r="3919" spans="4:4" x14ac:dyDescent="0.25">
      <c r="D3919" s="142"/>
    </row>
    <row r="3920" spans="4:4" x14ac:dyDescent="0.25">
      <c r="D3920" s="142"/>
    </row>
    <row r="3921" spans="4:4" x14ac:dyDescent="0.25">
      <c r="D3921" s="142"/>
    </row>
    <row r="3922" spans="4:4" x14ac:dyDescent="0.25">
      <c r="D3922" s="142"/>
    </row>
    <row r="3923" spans="4:4" x14ac:dyDescent="0.25">
      <c r="D3923" s="142"/>
    </row>
    <row r="3924" spans="4:4" x14ac:dyDescent="0.25">
      <c r="D3924" s="142"/>
    </row>
    <row r="3925" spans="4:4" x14ac:dyDescent="0.25">
      <c r="D3925" s="142"/>
    </row>
    <row r="3926" spans="4:4" x14ac:dyDescent="0.25">
      <c r="D3926" s="142"/>
    </row>
    <row r="3927" spans="4:4" x14ac:dyDescent="0.25">
      <c r="D3927" s="142"/>
    </row>
    <row r="3928" spans="4:4" x14ac:dyDescent="0.25">
      <c r="D3928" s="142"/>
    </row>
    <row r="3929" spans="4:4" x14ac:dyDescent="0.25">
      <c r="D3929" s="142"/>
    </row>
    <row r="3930" spans="4:4" x14ac:dyDescent="0.25">
      <c r="D3930" s="142"/>
    </row>
    <row r="3931" spans="4:4" x14ac:dyDescent="0.25">
      <c r="D3931" s="142"/>
    </row>
    <row r="3932" spans="4:4" x14ac:dyDescent="0.25">
      <c r="D3932" s="142"/>
    </row>
    <row r="3933" spans="4:4" x14ac:dyDescent="0.25">
      <c r="D3933" s="142"/>
    </row>
    <row r="3934" spans="4:4" x14ac:dyDescent="0.25">
      <c r="D3934" s="142"/>
    </row>
    <row r="3935" spans="4:4" x14ac:dyDescent="0.25">
      <c r="D3935" s="142"/>
    </row>
    <row r="3936" spans="4:4" x14ac:dyDescent="0.25">
      <c r="D3936" s="142"/>
    </row>
    <row r="3937" spans="4:4" x14ac:dyDescent="0.25">
      <c r="D3937" s="142"/>
    </row>
    <row r="3938" spans="4:4" x14ac:dyDescent="0.25">
      <c r="D3938" s="142"/>
    </row>
    <row r="3939" spans="4:4" x14ac:dyDescent="0.25">
      <c r="D3939" s="142"/>
    </row>
    <row r="3940" spans="4:4" x14ac:dyDescent="0.25">
      <c r="D3940" s="142"/>
    </row>
    <row r="3941" spans="4:4" x14ac:dyDescent="0.25">
      <c r="D3941" s="142"/>
    </row>
    <row r="3942" spans="4:4" x14ac:dyDescent="0.25">
      <c r="D3942" s="142"/>
    </row>
    <row r="3943" spans="4:4" x14ac:dyDescent="0.25">
      <c r="D3943" s="142"/>
    </row>
    <row r="3944" spans="4:4" x14ac:dyDescent="0.25">
      <c r="D3944" s="142"/>
    </row>
    <row r="3945" spans="4:4" x14ac:dyDescent="0.25">
      <c r="D3945" s="142"/>
    </row>
    <row r="3946" spans="4:4" x14ac:dyDescent="0.25">
      <c r="D3946" s="142"/>
    </row>
    <row r="3947" spans="4:4" x14ac:dyDescent="0.25">
      <c r="D3947" s="142"/>
    </row>
    <row r="3948" spans="4:4" x14ac:dyDescent="0.25">
      <c r="D3948" s="142"/>
    </row>
    <row r="3949" spans="4:4" x14ac:dyDescent="0.25">
      <c r="D3949" s="142"/>
    </row>
    <row r="3950" spans="4:4" x14ac:dyDescent="0.25">
      <c r="D3950" s="142"/>
    </row>
    <row r="3951" spans="4:4" x14ac:dyDescent="0.25">
      <c r="D3951" s="142"/>
    </row>
    <row r="3952" spans="4:4" x14ac:dyDescent="0.25">
      <c r="D3952" s="142"/>
    </row>
    <row r="3953" spans="4:4" x14ac:dyDescent="0.25">
      <c r="D3953" s="142"/>
    </row>
    <row r="3954" spans="4:4" x14ac:dyDescent="0.25">
      <c r="D3954" s="142"/>
    </row>
    <row r="3955" spans="4:4" x14ac:dyDescent="0.25">
      <c r="D3955" s="142"/>
    </row>
    <row r="3956" spans="4:4" x14ac:dyDescent="0.25">
      <c r="D3956" s="142"/>
    </row>
    <row r="3957" spans="4:4" x14ac:dyDescent="0.25">
      <c r="D3957" s="142"/>
    </row>
    <row r="3958" spans="4:4" x14ac:dyDescent="0.25">
      <c r="D3958" s="142"/>
    </row>
    <row r="3959" spans="4:4" x14ac:dyDescent="0.25">
      <c r="D3959" s="142"/>
    </row>
    <row r="3960" spans="4:4" x14ac:dyDescent="0.25">
      <c r="D3960" s="142"/>
    </row>
    <row r="3961" spans="4:4" x14ac:dyDescent="0.25">
      <c r="D3961" s="142"/>
    </row>
    <row r="3962" spans="4:4" x14ac:dyDescent="0.25">
      <c r="D3962" s="142"/>
    </row>
    <row r="3963" spans="4:4" x14ac:dyDescent="0.25">
      <c r="D3963" s="142"/>
    </row>
    <row r="3964" spans="4:4" x14ac:dyDescent="0.25">
      <c r="D3964" s="142"/>
    </row>
    <row r="3965" spans="4:4" x14ac:dyDescent="0.25">
      <c r="D3965" s="142"/>
    </row>
    <row r="3966" spans="4:4" x14ac:dyDescent="0.25">
      <c r="D3966" s="142"/>
    </row>
    <row r="3967" spans="4:4" x14ac:dyDescent="0.25">
      <c r="D3967" s="142"/>
    </row>
    <row r="3968" spans="4:4" x14ac:dyDescent="0.25">
      <c r="D3968" s="142"/>
    </row>
    <row r="3969" spans="4:4" x14ac:dyDescent="0.25">
      <c r="D3969" s="142"/>
    </row>
    <row r="3970" spans="4:4" x14ac:dyDescent="0.25">
      <c r="D3970" s="142"/>
    </row>
    <row r="3971" spans="4:4" x14ac:dyDescent="0.25">
      <c r="D3971" s="142"/>
    </row>
    <row r="3972" spans="4:4" x14ac:dyDescent="0.25">
      <c r="D3972" s="142"/>
    </row>
    <row r="3973" spans="4:4" x14ac:dyDescent="0.25">
      <c r="D3973" s="142"/>
    </row>
    <row r="3974" spans="4:4" x14ac:dyDescent="0.25">
      <c r="D3974" s="142"/>
    </row>
    <row r="3975" spans="4:4" x14ac:dyDescent="0.25">
      <c r="D3975" s="142"/>
    </row>
    <row r="3976" spans="4:4" x14ac:dyDescent="0.25">
      <c r="D3976" s="142"/>
    </row>
    <row r="3977" spans="4:4" x14ac:dyDescent="0.25">
      <c r="D3977" s="142"/>
    </row>
    <row r="3978" spans="4:4" x14ac:dyDescent="0.25">
      <c r="D3978" s="142"/>
    </row>
    <row r="3979" spans="4:4" x14ac:dyDescent="0.25">
      <c r="D3979" s="142"/>
    </row>
    <row r="3980" spans="4:4" x14ac:dyDescent="0.25">
      <c r="D3980" s="142"/>
    </row>
    <row r="3981" spans="4:4" x14ac:dyDescent="0.25">
      <c r="D3981" s="142"/>
    </row>
    <row r="3982" spans="4:4" x14ac:dyDescent="0.25">
      <c r="D3982" s="142"/>
    </row>
    <row r="3983" spans="4:4" x14ac:dyDescent="0.25">
      <c r="D3983" s="142"/>
    </row>
    <row r="3984" spans="4:4" x14ac:dyDescent="0.25">
      <c r="D3984" s="142"/>
    </row>
    <row r="3985" spans="4:4" x14ac:dyDescent="0.25">
      <c r="D3985" s="142"/>
    </row>
    <row r="3986" spans="4:4" x14ac:dyDescent="0.25">
      <c r="D3986" s="142"/>
    </row>
    <row r="3987" spans="4:4" x14ac:dyDescent="0.25">
      <c r="D3987" s="142"/>
    </row>
    <row r="3988" spans="4:4" x14ac:dyDescent="0.25">
      <c r="D3988" s="142"/>
    </row>
    <row r="3989" spans="4:4" x14ac:dyDescent="0.25">
      <c r="D3989" s="142"/>
    </row>
    <row r="3990" spans="4:4" x14ac:dyDescent="0.25">
      <c r="D3990" s="142"/>
    </row>
    <row r="3991" spans="4:4" x14ac:dyDescent="0.25">
      <c r="D3991" s="142"/>
    </row>
    <row r="3992" spans="4:4" x14ac:dyDescent="0.25">
      <c r="D3992" s="142"/>
    </row>
    <row r="3993" spans="4:4" x14ac:dyDescent="0.25">
      <c r="D3993" s="142"/>
    </row>
    <row r="3994" spans="4:4" x14ac:dyDescent="0.25">
      <c r="D3994" s="142"/>
    </row>
    <row r="3995" spans="4:4" x14ac:dyDescent="0.25">
      <c r="D3995" s="142"/>
    </row>
    <row r="3996" spans="4:4" x14ac:dyDescent="0.25">
      <c r="D3996" s="142"/>
    </row>
    <row r="3997" spans="4:4" x14ac:dyDescent="0.25">
      <c r="D3997" s="142"/>
    </row>
    <row r="3998" spans="4:4" x14ac:dyDescent="0.25">
      <c r="D3998" s="142"/>
    </row>
    <row r="3999" spans="4:4" x14ac:dyDescent="0.25">
      <c r="D3999" s="142"/>
    </row>
    <row r="4000" spans="4:4" x14ac:dyDescent="0.25">
      <c r="D4000" s="142"/>
    </row>
    <row r="4001" spans="4:4" x14ac:dyDescent="0.25">
      <c r="D4001" s="142"/>
    </row>
    <row r="4002" spans="4:4" x14ac:dyDescent="0.25">
      <c r="D4002" s="142"/>
    </row>
    <row r="4003" spans="4:4" x14ac:dyDescent="0.25">
      <c r="D4003" s="142"/>
    </row>
    <row r="4004" spans="4:4" x14ac:dyDescent="0.25">
      <c r="D4004" s="142"/>
    </row>
    <row r="4005" spans="4:4" x14ac:dyDescent="0.25">
      <c r="D4005" s="142"/>
    </row>
    <row r="4006" spans="4:4" x14ac:dyDescent="0.25">
      <c r="D4006" s="142"/>
    </row>
    <row r="4007" spans="4:4" x14ac:dyDescent="0.25">
      <c r="D4007" s="142"/>
    </row>
    <row r="4008" spans="4:4" x14ac:dyDescent="0.25">
      <c r="D4008" s="142"/>
    </row>
    <row r="4009" spans="4:4" x14ac:dyDescent="0.25">
      <c r="D4009" s="142"/>
    </row>
    <row r="4010" spans="4:4" x14ac:dyDescent="0.25">
      <c r="D4010" s="142"/>
    </row>
    <row r="4011" spans="4:4" x14ac:dyDescent="0.25">
      <c r="D4011" s="142"/>
    </row>
    <row r="4012" spans="4:4" x14ac:dyDescent="0.25">
      <c r="D4012" s="142"/>
    </row>
    <row r="4013" spans="4:4" x14ac:dyDescent="0.25">
      <c r="D4013" s="142"/>
    </row>
    <row r="4014" spans="4:4" x14ac:dyDescent="0.25">
      <c r="D4014" s="142"/>
    </row>
    <row r="4015" spans="4:4" x14ac:dyDescent="0.25">
      <c r="D4015" s="142"/>
    </row>
    <row r="4016" spans="4:4" x14ac:dyDescent="0.25">
      <c r="D4016" s="142"/>
    </row>
    <row r="4017" spans="4:4" x14ac:dyDescent="0.25">
      <c r="D4017" s="142"/>
    </row>
    <row r="4018" spans="4:4" x14ac:dyDescent="0.25">
      <c r="D4018" s="142"/>
    </row>
    <row r="4019" spans="4:4" x14ac:dyDescent="0.25">
      <c r="D4019" s="142"/>
    </row>
    <row r="4020" spans="4:4" x14ac:dyDescent="0.25">
      <c r="D4020" s="142"/>
    </row>
    <row r="4021" spans="4:4" x14ac:dyDescent="0.25">
      <c r="D4021" s="142"/>
    </row>
    <row r="4022" spans="4:4" x14ac:dyDescent="0.25">
      <c r="D4022" s="142"/>
    </row>
    <row r="4023" spans="4:4" x14ac:dyDescent="0.25">
      <c r="D4023" s="142"/>
    </row>
    <row r="4024" spans="4:4" x14ac:dyDescent="0.25">
      <c r="D4024" s="142"/>
    </row>
    <row r="4025" spans="4:4" x14ac:dyDescent="0.25">
      <c r="D4025" s="142"/>
    </row>
    <row r="4026" spans="4:4" x14ac:dyDescent="0.25">
      <c r="D4026" s="142"/>
    </row>
    <row r="4027" spans="4:4" x14ac:dyDescent="0.25">
      <c r="D4027" s="142"/>
    </row>
    <row r="4028" spans="4:4" x14ac:dyDescent="0.25">
      <c r="D4028" s="142"/>
    </row>
    <row r="4029" spans="4:4" x14ac:dyDescent="0.25">
      <c r="D4029" s="142"/>
    </row>
    <row r="4030" spans="4:4" x14ac:dyDescent="0.25">
      <c r="D4030" s="142"/>
    </row>
    <row r="4031" spans="4:4" x14ac:dyDescent="0.25">
      <c r="D4031" s="142"/>
    </row>
    <row r="4032" spans="4:4" x14ac:dyDescent="0.25">
      <c r="D4032" s="142"/>
    </row>
    <row r="4033" spans="4:4" x14ac:dyDescent="0.25">
      <c r="D4033" s="142"/>
    </row>
    <row r="4034" spans="4:4" x14ac:dyDescent="0.25">
      <c r="D4034" s="142"/>
    </row>
    <row r="4035" spans="4:4" x14ac:dyDescent="0.25">
      <c r="D4035" s="142"/>
    </row>
    <row r="4036" spans="4:4" x14ac:dyDescent="0.25">
      <c r="D4036" s="142"/>
    </row>
    <row r="4037" spans="4:4" x14ac:dyDescent="0.25">
      <c r="D4037" s="142"/>
    </row>
    <row r="4038" spans="4:4" x14ac:dyDescent="0.25">
      <c r="D4038" s="142"/>
    </row>
    <row r="4039" spans="4:4" x14ac:dyDescent="0.25">
      <c r="D4039" s="142"/>
    </row>
    <row r="4040" spans="4:4" x14ac:dyDescent="0.25">
      <c r="D4040" s="142"/>
    </row>
    <row r="4041" spans="4:4" x14ac:dyDescent="0.25">
      <c r="D4041" s="142"/>
    </row>
    <row r="4042" spans="4:4" x14ac:dyDescent="0.25">
      <c r="D4042" s="142"/>
    </row>
    <row r="4043" spans="4:4" x14ac:dyDescent="0.25">
      <c r="D4043" s="142"/>
    </row>
    <row r="4044" spans="4:4" x14ac:dyDescent="0.25">
      <c r="D4044" s="142"/>
    </row>
    <row r="4045" spans="4:4" x14ac:dyDescent="0.25">
      <c r="D4045" s="142"/>
    </row>
    <row r="4046" spans="4:4" x14ac:dyDescent="0.25">
      <c r="D4046" s="142"/>
    </row>
    <row r="4047" spans="4:4" x14ac:dyDescent="0.25">
      <c r="D4047" s="142"/>
    </row>
    <row r="4048" spans="4:4" x14ac:dyDescent="0.25">
      <c r="D4048" s="142"/>
    </row>
    <row r="4049" spans="4:4" x14ac:dyDescent="0.25">
      <c r="D4049" s="142"/>
    </row>
    <row r="4050" spans="4:4" x14ac:dyDescent="0.25">
      <c r="D4050" s="142"/>
    </row>
    <row r="4051" spans="4:4" x14ac:dyDescent="0.25">
      <c r="D4051" s="142"/>
    </row>
    <row r="4052" spans="4:4" x14ac:dyDescent="0.25">
      <c r="D4052" s="142"/>
    </row>
    <row r="4053" spans="4:4" x14ac:dyDescent="0.25">
      <c r="D4053" s="142"/>
    </row>
    <row r="4054" spans="4:4" x14ac:dyDescent="0.25">
      <c r="D4054" s="142"/>
    </row>
    <row r="4055" spans="4:4" x14ac:dyDescent="0.25">
      <c r="D4055" s="142"/>
    </row>
    <row r="4056" spans="4:4" x14ac:dyDescent="0.25">
      <c r="D4056" s="142"/>
    </row>
    <row r="4057" spans="4:4" x14ac:dyDescent="0.25">
      <c r="D4057" s="142"/>
    </row>
    <row r="4058" spans="4:4" x14ac:dyDescent="0.25">
      <c r="D4058" s="142"/>
    </row>
    <row r="4059" spans="4:4" x14ac:dyDescent="0.25">
      <c r="D4059" s="142"/>
    </row>
    <row r="4060" spans="4:4" x14ac:dyDescent="0.25">
      <c r="D4060" s="142"/>
    </row>
    <row r="4061" spans="4:4" x14ac:dyDescent="0.25">
      <c r="D4061" s="142"/>
    </row>
    <row r="4062" spans="4:4" x14ac:dyDescent="0.25">
      <c r="D4062" s="142"/>
    </row>
    <row r="4063" spans="4:4" x14ac:dyDescent="0.25">
      <c r="D4063" s="142"/>
    </row>
    <row r="4064" spans="4:4" x14ac:dyDescent="0.25">
      <c r="D4064" s="142"/>
    </row>
    <row r="4065" spans="4:4" x14ac:dyDescent="0.25">
      <c r="D4065" s="142"/>
    </row>
    <row r="4066" spans="4:4" x14ac:dyDescent="0.25">
      <c r="D4066" s="142"/>
    </row>
    <row r="4067" spans="4:4" x14ac:dyDescent="0.25">
      <c r="D4067" s="142"/>
    </row>
    <row r="4068" spans="4:4" x14ac:dyDescent="0.25">
      <c r="D4068" s="142"/>
    </row>
    <row r="4069" spans="4:4" x14ac:dyDescent="0.25">
      <c r="D4069" s="142"/>
    </row>
    <row r="4070" spans="4:4" x14ac:dyDescent="0.25">
      <c r="D4070" s="142"/>
    </row>
    <row r="4071" spans="4:4" x14ac:dyDescent="0.25">
      <c r="D4071" s="142"/>
    </row>
    <row r="4072" spans="4:4" x14ac:dyDescent="0.25">
      <c r="D4072" s="142"/>
    </row>
    <row r="4073" spans="4:4" x14ac:dyDescent="0.25">
      <c r="D4073" s="142"/>
    </row>
    <row r="4074" spans="4:4" x14ac:dyDescent="0.25">
      <c r="D4074" s="142"/>
    </row>
    <row r="4075" spans="4:4" x14ac:dyDescent="0.25">
      <c r="D4075" s="142"/>
    </row>
    <row r="4076" spans="4:4" x14ac:dyDescent="0.25">
      <c r="D4076" s="142"/>
    </row>
    <row r="4077" spans="4:4" x14ac:dyDescent="0.25">
      <c r="D4077" s="142"/>
    </row>
    <row r="4078" spans="4:4" x14ac:dyDescent="0.25">
      <c r="D4078" s="142"/>
    </row>
    <row r="4079" spans="4:4" x14ac:dyDescent="0.25">
      <c r="D4079" s="142"/>
    </row>
    <row r="4080" spans="4:4" x14ac:dyDescent="0.25">
      <c r="D4080" s="142"/>
    </row>
    <row r="4081" spans="4:4" x14ac:dyDescent="0.25">
      <c r="D4081" s="142"/>
    </row>
    <row r="4082" spans="4:4" x14ac:dyDescent="0.25">
      <c r="D4082" s="142"/>
    </row>
    <row r="4083" spans="4:4" x14ac:dyDescent="0.25">
      <c r="D4083" s="142"/>
    </row>
    <row r="4084" spans="4:4" x14ac:dyDescent="0.25">
      <c r="D4084" s="142"/>
    </row>
    <row r="4085" spans="4:4" x14ac:dyDescent="0.25">
      <c r="D4085" s="142"/>
    </row>
    <row r="4086" spans="4:4" x14ac:dyDescent="0.25">
      <c r="D4086" s="142"/>
    </row>
    <row r="4087" spans="4:4" x14ac:dyDescent="0.25">
      <c r="D4087" s="142"/>
    </row>
    <row r="4088" spans="4:4" x14ac:dyDescent="0.25">
      <c r="D4088" s="142"/>
    </row>
    <row r="4089" spans="4:4" x14ac:dyDescent="0.25">
      <c r="D4089" s="142"/>
    </row>
    <row r="4090" spans="4:4" x14ac:dyDescent="0.25">
      <c r="D4090" s="142"/>
    </row>
    <row r="4091" spans="4:4" x14ac:dyDescent="0.25">
      <c r="D4091" s="142"/>
    </row>
    <row r="4092" spans="4:4" x14ac:dyDescent="0.25">
      <c r="D4092" s="142"/>
    </row>
    <row r="4093" spans="4:4" x14ac:dyDescent="0.25">
      <c r="D4093" s="142"/>
    </row>
    <row r="4094" spans="4:4" x14ac:dyDescent="0.25">
      <c r="D4094" s="142"/>
    </row>
    <row r="4095" spans="4:4" x14ac:dyDescent="0.25">
      <c r="D4095" s="142"/>
    </row>
    <row r="4096" spans="4:4" x14ac:dyDescent="0.25">
      <c r="D4096" s="142"/>
    </row>
    <row r="4097" spans="4:4" x14ac:dyDescent="0.25">
      <c r="D4097" s="142"/>
    </row>
    <row r="4098" spans="4:4" x14ac:dyDescent="0.25">
      <c r="D4098" s="142"/>
    </row>
    <row r="4099" spans="4:4" x14ac:dyDescent="0.25">
      <c r="D4099" s="142"/>
    </row>
    <row r="4100" spans="4:4" x14ac:dyDescent="0.25">
      <c r="D4100" s="142"/>
    </row>
    <row r="4101" spans="4:4" x14ac:dyDescent="0.25">
      <c r="D4101" s="142"/>
    </row>
    <row r="4102" spans="4:4" x14ac:dyDescent="0.25">
      <c r="D4102" s="142"/>
    </row>
    <row r="4103" spans="4:4" x14ac:dyDescent="0.25">
      <c r="D4103" s="142"/>
    </row>
    <row r="4104" spans="4:4" x14ac:dyDescent="0.25">
      <c r="D4104" s="142"/>
    </row>
    <row r="4105" spans="4:4" x14ac:dyDescent="0.25">
      <c r="D4105" s="142"/>
    </row>
    <row r="4106" spans="4:4" x14ac:dyDescent="0.25">
      <c r="D4106" s="142"/>
    </row>
    <row r="4107" spans="4:4" x14ac:dyDescent="0.25">
      <c r="D4107" s="142"/>
    </row>
    <row r="4108" spans="4:4" x14ac:dyDescent="0.25">
      <c r="D4108" s="142"/>
    </row>
    <row r="4109" spans="4:4" x14ac:dyDescent="0.25">
      <c r="D4109" s="142"/>
    </row>
    <row r="4110" spans="4:4" x14ac:dyDescent="0.25">
      <c r="D4110" s="142"/>
    </row>
    <row r="4111" spans="4:4" x14ac:dyDescent="0.25">
      <c r="D4111" s="142"/>
    </row>
    <row r="4112" spans="4:4" x14ac:dyDescent="0.25">
      <c r="D4112" s="142"/>
    </row>
    <row r="4113" spans="4:4" x14ac:dyDescent="0.25">
      <c r="D4113" s="142"/>
    </row>
    <row r="4114" spans="4:4" x14ac:dyDescent="0.25">
      <c r="D4114" s="142"/>
    </row>
    <row r="4115" spans="4:4" x14ac:dyDescent="0.25">
      <c r="D4115" s="142"/>
    </row>
    <row r="4116" spans="4:4" x14ac:dyDescent="0.25">
      <c r="D4116" s="142"/>
    </row>
    <row r="4117" spans="4:4" x14ac:dyDescent="0.25">
      <c r="D4117" s="142"/>
    </row>
    <row r="4118" spans="4:4" x14ac:dyDescent="0.25">
      <c r="D4118" s="142"/>
    </row>
    <row r="4119" spans="4:4" x14ac:dyDescent="0.25">
      <c r="D4119" s="142"/>
    </row>
    <row r="4120" spans="4:4" x14ac:dyDescent="0.25">
      <c r="D4120" s="142"/>
    </row>
    <row r="4121" spans="4:4" x14ac:dyDescent="0.25">
      <c r="D4121" s="142"/>
    </row>
    <row r="4122" spans="4:4" x14ac:dyDescent="0.25">
      <c r="D4122" s="142"/>
    </row>
    <row r="4123" spans="4:4" x14ac:dyDescent="0.25">
      <c r="D4123" s="142"/>
    </row>
    <row r="4124" spans="4:4" x14ac:dyDescent="0.25">
      <c r="D4124" s="142"/>
    </row>
    <row r="4125" spans="4:4" x14ac:dyDescent="0.25">
      <c r="D4125" s="142"/>
    </row>
    <row r="4126" spans="4:4" x14ac:dyDescent="0.25">
      <c r="D4126" s="142"/>
    </row>
    <row r="4127" spans="4:4" x14ac:dyDescent="0.25">
      <c r="D4127" s="142"/>
    </row>
    <row r="4128" spans="4:4" x14ac:dyDescent="0.25">
      <c r="D4128" s="142"/>
    </row>
    <row r="4129" spans="4:4" x14ac:dyDescent="0.25">
      <c r="D4129" s="142"/>
    </row>
    <row r="4130" spans="4:4" x14ac:dyDescent="0.25">
      <c r="D4130" s="142"/>
    </row>
    <row r="4131" spans="4:4" x14ac:dyDescent="0.25">
      <c r="D4131" s="142"/>
    </row>
    <row r="4132" spans="4:4" x14ac:dyDescent="0.25">
      <c r="D4132" s="142"/>
    </row>
    <row r="4133" spans="4:4" x14ac:dyDescent="0.25">
      <c r="D4133" s="142"/>
    </row>
    <row r="4134" spans="4:4" x14ac:dyDescent="0.25">
      <c r="D4134" s="142"/>
    </row>
    <row r="4135" spans="4:4" x14ac:dyDescent="0.25">
      <c r="D4135" s="142"/>
    </row>
    <row r="4136" spans="4:4" x14ac:dyDescent="0.25">
      <c r="D4136" s="142"/>
    </row>
    <row r="4137" spans="4:4" x14ac:dyDescent="0.25">
      <c r="D4137" s="142"/>
    </row>
    <row r="4138" spans="4:4" x14ac:dyDescent="0.25">
      <c r="D4138" s="142"/>
    </row>
    <row r="4139" spans="4:4" x14ac:dyDescent="0.25">
      <c r="D4139" s="142"/>
    </row>
    <row r="4140" spans="4:4" x14ac:dyDescent="0.25">
      <c r="D4140" s="142"/>
    </row>
    <row r="4141" spans="4:4" x14ac:dyDescent="0.25">
      <c r="D4141" s="142"/>
    </row>
    <row r="4142" spans="4:4" x14ac:dyDescent="0.25">
      <c r="D4142" s="142"/>
    </row>
    <row r="4143" spans="4:4" x14ac:dyDescent="0.25">
      <c r="D4143" s="142"/>
    </row>
    <row r="4144" spans="4:4" x14ac:dyDescent="0.25">
      <c r="D4144" s="142"/>
    </row>
    <row r="4145" spans="4:4" x14ac:dyDescent="0.25">
      <c r="D4145" s="142"/>
    </row>
    <row r="4146" spans="4:4" x14ac:dyDescent="0.25">
      <c r="D4146" s="142"/>
    </row>
    <row r="4147" spans="4:4" x14ac:dyDescent="0.25">
      <c r="D4147" s="142"/>
    </row>
    <row r="4148" spans="4:4" x14ac:dyDescent="0.25">
      <c r="D4148" s="142"/>
    </row>
    <row r="4149" spans="4:4" x14ac:dyDescent="0.25">
      <c r="D4149" s="142"/>
    </row>
    <row r="4150" spans="4:4" x14ac:dyDescent="0.25">
      <c r="D4150" s="142"/>
    </row>
    <row r="4151" spans="4:4" x14ac:dyDescent="0.25">
      <c r="D4151" s="142"/>
    </row>
    <row r="4152" spans="4:4" x14ac:dyDescent="0.25">
      <c r="D4152" s="142"/>
    </row>
    <row r="4153" spans="4:4" x14ac:dyDescent="0.25">
      <c r="D4153" s="142"/>
    </row>
    <row r="4154" spans="4:4" x14ac:dyDescent="0.25">
      <c r="D4154" s="142"/>
    </row>
    <row r="4155" spans="4:4" x14ac:dyDescent="0.25">
      <c r="D4155" s="142"/>
    </row>
    <row r="4156" spans="4:4" x14ac:dyDescent="0.25">
      <c r="D4156" s="142"/>
    </row>
    <row r="4157" spans="4:4" x14ac:dyDescent="0.25">
      <c r="D4157" s="142"/>
    </row>
    <row r="4158" spans="4:4" x14ac:dyDescent="0.25">
      <c r="D4158" s="142"/>
    </row>
    <row r="4159" spans="4:4" x14ac:dyDescent="0.25">
      <c r="D4159" s="142"/>
    </row>
    <row r="4160" spans="4:4" x14ac:dyDescent="0.25">
      <c r="D4160" s="142"/>
    </row>
    <row r="4161" spans="4:4" x14ac:dyDescent="0.25">
      <c r="D4161" s="142"/>
    </row>
    <row r="4162" spans="4:4" x14ac:dyDescent="0.25">
      <c r="D4162" s="142"/>
    </row>
    <row r="4163" spans="4:4" x14ac:dyDescent="0.25">
      <c r="D4163" s="142"/>
    </row>
    <row r="4164" spans="4:4" x14ac:dyDescent="0.25">
      <c r="D4164" s="142"/>
    </row>
    <row r="4165" spans="4:4" x14ac:dyDescent="0.25">
      <c r="D4165" s="142"/>
    </row>
    <row r="4166" spans="4:4" x14ac:dyDescent="0.25">
      <c r="D4166" s="142"/>
    </row>
    <row r="4167" spans="4:4" x14ac:dyDescent="0.25">
      <c r="D4167" s="142"/>
    </row>
    <row r="4168" spans="4:4" x14ac:dyDescent="0.25">
      <c r="D4168" s="142"/>
    </row>
    <row r="4169" spans="4:4" x14ac:dyDescent="0.25">
      <c r="D4169" s="142"/>
    </row>
    <row r="4170" spans="4:4" x14ac:dyDescent="0.25">
      <c r="D4170" s="142"/>
    </row>
    <row r="4171" spans="4:4" x14ac:dyDescent="0.25">
      <c r="D4171" s="142"/>
    </row>
    <row r="4172" spans="4:4" x14ac:dyDescent="0.25">
      <c r="D4172" s="142"/>
    </row>
    <row r="4173" spans="4:4" x14ac:dyDescent="0.25">
      <c r="D4173" s="142"/>
    </row>
    <row r="4174" spans="4:4" x14ac:dyDescent="0.25">
      <c r="D4174" s="142"/>
    </row>
    <row r="4175" spans="4:4" x14ac:dyDescent="0.25">
      <c r="D4175" s="142"/>
    </row>
    <row r="4176" spans="4:4" x14ac:dyDescent="0.25">
      <c r="D4176" s="142"/>
    </row>
    <row r="4177" spans="4:4" x14ac:dyDescent="0.25">
      <c r="D4177" s="142"/>
    </row>
    <row r="4178" spans="4:4" x14ac:dyDescent="0.25">
      <c r="D4178" s="142"/>
    </row>
    <row r="4179" spans="4:4" x14ac:dyDescent="0.25">
      <c r="D4179" s="142"/>
    </row>
    <row r="4180" spans="4:4" x14ac:dyDescent="0.25">
      <c r="D4180" s="142"/>
    </row>
    <row r="4181" spans="4:4" x14ac:dyDescent="0.25">
      <c r="D4181" s="142"/>
    </row>
    <row r="4182" spans="4:4" x14ac:dyDescent="0.25">
      <c r="D4182" s="142"/>
    </row>
    <row r="4183" spans="4:4" x14ac:dyDescent="0.25">
      <c r="D4183" s="142"/>
    </row>
    <row r="4184" spans="4:4" x14ac:dyDescent="0.25">
      <c r="D4184" s="142"/>
    </row>
    <row r="4185" spans="4:4" x14ac:dyDescent="0.25">
      <c r="D4185" s="142"/>
    </row>
    <row r="4186" spans="4:4" x14ac:dyDescent="0.25">
      <c r="D4186" s="142"/>
    </row>
    <row r="4187" spans="4:4" x14ac:dyDescent="0.25">
      <c r="D4187" s="142"/>
    </row>
    <row r="4188" spans="4:4" x14ac:dyDescent="0.25">
      <c r="D4188" s="142"/>
    </row>
    <row r="4189" spans="4:4" x14ac:dyDescent="0.25">
      <c r="D4189" s="142"/>
    </row>
    <row r="4190" spans="4:4" x14ac:dyDescent="0.25">
      <c r="D4190" s="142"/>
    </row>
    <row r="4191" spans="4:4" x14ac:dyDescent="0.25">
      <c r="D4191" s="142"/>
    </row>
    <row r="4192" spans="4:4" x14ac:dyDescent="0.25">
      <c r="D4192" s="142"/>
    </row>
    <row r="4193" spans="4:4" x14ac:dyDescent="0.25">
      <c r="D4193" s="142"/>
    </row>
    <row r="4194" spans="4:4" x14ac:dyDescent="0.25">
      <c r="D4194" s="142"/>
    </row>
    <row r="4195" spans="4:4" x14ac:dyDescent="0.25">
      <c r="D4195" s="142"/>
    </row>
    <row r="4196" spans="4:4" x14ac:dyDescent="0.25">
      <c r="D4196" s="142"/>
    </row>
    <row r="4197" spans="4:4" x14ac:dyDescent="0.25">
      <c r="D4197" s="142"/>
    </row>
    <row r="4198" spans="4:4" x14ac:dyDescent="0.25">
      <c r="D4198" s="142"/>
    </row>
    <row r="4199" spans="4:4" x14ac:dyDescent="0.25">
      <c r="D4199" s="142"/>
    </row>
    <row r="4200" spans="4:4" x14ac:dyDescent="0.25">
      <c r="D4200" s="142"/>
    </row>
    <row r="4201" spans="4:4" x14ac:dyDescent="0.25">
      <c r="D4201" s="142"/>
    </row>
    <row r="4202" spans="4:4" x14ac:dyDescent="0.25">
      <c r="D4202" s="142"/>
    </row>
    <row r="4203" spans="4:4" x14ac:dyDescent="0.25">
      <c r="D4203" s="142"/>
    </row>
    <row r="4204" spans="4:4" x14ac:dyDescent="0.25">
      <c r="D4204" s="142"/>
    </row>
    <row r="4205" spans="4:4" x14ac:dyDescent="0.25">
      <c r="D4205" s="142"/>
    </row>
    <row r="4206" spans="4:4" x14ac:dyDescent="0.25">
      <c r="D4206" s="142"/>
    </row>
    <row r="4207" spans="4:4" x14ac:dyDescent="0.25">
      <c r="D4207" s="142"/>
    </row>
    <row r="4208" spans="4:4" x14ac:dyDescent="0.25">
      <c r="D4208" s="142"/>
    </row>
    <row r="4209" spans="4:4" x14ac:dyDescent="0.25">
      <c r="D4209" s="142"/>
    </row>
    <row r="4210" spans="4:4" x14ac:dyDescent="0.25">
      <c r="D4210" s="142"/>
    </row>
    <row r="4211" spans="4:4" x14ac:dyDescent="0.25">
      <c r="D4211" s="142"/>
    </row>
    <row r="4212" spans="4:4" x14ac:dyDescent="0.25">
      <c r="D4212" s="142"/>
    </row>
    <row r="4213" spans="4:4" x14ac:dyDescent="0.25">
      <c r="D4213" s="142"/>
    </row>
    <row r="4214" spans="4:4" x14ac:dyDescent="0.25">
      <c r="D4214" s="142"/>
    </row>
    <row r="4215" spans="4:4" x14ac:dyDescent="0.25">
      <c r="D4215" s="142"/>
    </row>
    <row r="4216" spans="4:4" x14ac:dyDescent="0.25">
      <c r="D4216" s="142"/>
    </row>
    <row r="4217" spans="4:4" x14ac:dyDescent="0.25">
      <c r="D4217" s="142"/>
    </row>
    <row r="4218" spans="4:4" x14ac:dyDescent="0.25">
      <c r="D4218" s="142"/>
    </row>
    <row r="4219" spans="4:4" x14ac:dyDescent="0.25">
      <c r="D4219" s="142"/>
    </row>
    <row r="4220" spans="4:4" x14ac:dyDescent="0.25">
      <c r="D4220" s="142"/>
    </row>
    <row r="4221" spans="4:4" x14ac:dyDescent="0.25">
      <c r="D4221" s="142"/>
    </row>
    <row r="4222" spans="4:4" x14ac:dyDescent="0.25">
      <c r="D4222" s="142"/>
    </row>
    <row r="4223" spans="4:4" x14ac:dyDescent="0.25">
      <c r="D4223" s="142"/>
    </row>
    <row r="4224" spans="4:4" x14ac:dyDescent="0.25">
      <c r="D4224" s="142"/>
    </row>
    <row r="4225" spans="4:4" x14ac:dyDescent="0.25">
      <c r="D4225" s="142"/>
    </row>
    <row r="4226" spans="4:4" x14ac:dyDescent="0.25">
      <c r="D4226" s="142"/>
    </row>
    <row r="4227" spans="4:4" x14ac:dyDescent="0.25">
      <c r="D4227" s="142"/>
    </row>
    <row r="4228" spans="4:4" x14ac:dyDescent="0.25">
      <c r="D4228" s="142"/>
    </row>
    <row r="4229" spans="4:4" x14ac:dyDescent="0.25">
      <c r="D4229" s="142"/>
    </row>
    <row r="4230" spans="4:4" x14ac:dyDescent="0.25">
      <c r="D4230" s="142"/>
    </row>
    <row r="4231" spans="4:4" x14ac:dyDescent="0.25">
      <c r="D4231" s="142"/>
    </row>
    <row r="4232" spans="4:4" x14ac:dyDescent="0.25">
      <c r="D4232" s="142"/>
    </row>
    <row r="4233" spans="4:4" x14ac:dyDescent="0.25">
      <c r="D4233" s="142"/>
    </row>
    <row r="4234" spans="4:4" x14ac:dyDescent="0.25">
      <c r="D4234" s="142"/>
    </row>
    <row r="4235" spans="4:4" x14ac:dyDescent="0.25">
      <c r="D4235" s="142"/>
    </row>
    <row r="4236" spans="4:4" x14ac:dyDescent="0.25">
      <c r="D4236" s="142"/>
    </row>
    <row r="4237" spans="4:4" x14ac:dyDescent="0.25">
      <c r="D4237" s="142"/>
    </row>
    <row r="4238" spans="4:4" x14ac:dyDescent="0.25">
      <c r="D4238" s="142"/>
    </row>
    <row r="4239" spans="4:4" x14ac:dyDescent="0.25">
      <c r="D4239" s="142"/>
    </row>
    <row r="4240" spans="4:4" x14ac:dyDescent="0.25">
      <c r="D4240" s="142"/>
    </row>
    <row r="4241" spans="4:4" x14ac:dyDescent="0.25">
      <c r="D4241" s="142"/>
    </row>
    <row r="4242" spans="4:4" x14ac:dyDescent="0.25">
      <c r="D4242" s="142"/>
    </row>
    <row r="4243" spans="4:4" x14ac:dyDescent="0.25">
      <c r="D4243" s="142"/>
    </row>
    <row r="4244" spans="4:4" x14ac:dyDescent="0.25">
      <c r="D4244" s="142"/>
    </row>
    <row r="4245" spans="4:4" x14ac:dyDescent="0.25">
      <c r="D4245" s="142"/>
    </row>
    <row r="4246" spans="4:4" x14ac:dyDescent="0.25">
      <c r="D4246" s="142"/>
    </row>
    <row r="4247" spans="4:4" x14ac:dyDescent="0.25">
      <c r="D4247" s="142"/>
    </row>
    <row r="4248" spans="4:4" x14ac:dyDescent="0.25">
      <c r="D4248" s="142"/>
    </row>
    <row r="4249" spans="4:4" x14ac:dyDescent="0.25">
      <c r="D4249" s="142"/>
    </row>
    <row r="4250" spans="4:4" x14ac:dyDescent="0.25">
      <c r="D4250" s="142"/>
    </row>
    <row r="4251" spans="4:4" x14ac:dyDescent="0.25">
      <c r="D4251" s="142"/>
    </row>
    <row r="4252" spans="4:4" x14ac:dyDescent="0.25">
      <c r="D4252" s="142"/>
    </row>
    <row r="4253" spans="4:4" x14ac:dyDescent="0.25">
      <c r="D4253" s="142"/>
    </row>
    <row r="4254" spans="4:4" x14ac:dyDescent="0.25">
      <c r="D4254" s="142"/>
    </row>
    <row r="4255" spans="4:4" x14ac:dyDescent="0.25">
      <c r="D4255" s="142"/>
    </row>
    <row r="4256" spans="4:4" x14ac:dyDescent="0.25">
      <c r="D4256" s="142"/>
    </row>
    <row r="4257" spans="4:4" x14ac:dyDescent="0.25">
      <c r="D4257" s="142"/>
    </row>
    <row r="4258" spans="4:4" x14ac:dyDescent="0.25">
      <c r="D4258" s="142"/>
    </row>
    <row r="4259" spans="4:4" x14ac:dyDescent="0.25">
      <c r="D4259" s="142"/>
    </row>
    <row r="4260" spans="4:4" x14ac:dyDescent="0.25">
      <c r="D4260" s="142"/>
    </row>
    <row r="4261" spans="4:4" x14ac:dyDescent="0.25">
      <c r="D4261" s="142"/>
    </row>
    <row r="4262" spans="4:4" x14ac:dyDescent="0.25">
      <c r="D4262" s="142"/>
    </row>
    <row r="4263" spans="4:4" x14ac:dyDescent="0.25">
      <c r="D4263" s="142"/>
    </row>
    <row r="4264" spans="4:4" x14ac:dyDescent="0.25">
      <c r="D4264" s="142"/>
    </row>
    <row r="4265" spans="4:4" x14ac:dyDescent="0.25">
      <c r="D4265" s="142"/>
    </row>
    <row r="4266" spans="4:4" x14ac:dyDescent="0.25">
      <c r="D4266" s="142"/>
    </row>
    <row r="4267" spans="4:4" x14ac:dyDescent="0.25">
      <c r="D4267" s="142"/>
    </row>
    <row r="4268" spans="4:4" x14ac:dyDescent="0.25">
      <c r="D4268" s="142"/>
    </row>
    <row r="4269" spans="4:4" x14ac:dyDescent="0.25">
      <c r="D4269" s="142"/>
    </row>
    <row r="4270" spans="4:4" x14ac:dyDescent="0.25">
      <c r="D4270" s="142"/>
    </row>
    <row r="4271" spans="4:4" x14ac:dyDescent="0.25">
      <c r="D4271" s="142"/>
    </row>
    <row r="4272" spans="4:4" x14ac:dyDescent="0.25">
      <c r="D4272" s="142"/>
    </row>
    <row r="4273" spans="4:4" x14ac:dyDescent="0.25">
      <c r="D4273" s="142"/>
    </row>
    <row r="4274" spans="4:4" x14ac:dyDescent="0.25">
      <c r="D4274" s="142"/>
    </row>
    <row r="4275" spans="4:4" x14ac:dyDescent="0.25">
      <c r="D4275" s="142"/>
    </row>
    <row r="4276" spans="4:4" x14ac:dyDescent="0.25">
      <c r="D4276" s="142"/>
    </row>
    <row r="4277" spans="4:4" x14ac:dyDescent="0.25">
      <c r="D4277" s="142"/>
    </row>
    <row r="4278" spans="4:4" x14ac:dyDescent="0.25">
      <c r="D4278" s="142"/>
    </row>
    <row r="4279" spans="4:4" x14ac:dyDescent="0.25">
      <c r="D4279" s="142"/>
    </row>
    <row r="4280" spans="4:4" x14ac:dyDescent="0.25">
      <c r="D4280" s="142"/>
    </row>
    <row r="4281" spans="4:4" x14ac:dyDescent="0.25">
      <c r="D4281" s="142"/>
    </row>
    <row r="4282" spans="4:4" x14ac:dyDescent="0.25">
      <c r="D4282" s="142"/>
    </row>
    <row r="4283" spans="4:4" x14ac:dyDescent="0.25">
      <c r="D4283" s="142"/>
    </row>
    <row r="4284" spans="4:4" x14ac:dyDescent="0.25">
      <c r="D4284" s="142"/>
    </row>
    <row r="4285" spans="4:4" x14ac:dyDescent="0.25">
      <c r="D4285" s="142"/>
    </row>
    <row r="4286" spans="4:4" x14ac:dyDescent="0.25">
      <c r="D4286" s="142"/>
    </row>
    <row r="4287" spans="4:4" x14ac:dyDescent="0.25">
      <c r="D4287" s="142"/>
    </row>
    <row r="4288" spans="4:4" x14ac:dyDescent="0.25">
      <c r="D4288" s="142"/>
    </row>
    <row r="4289" spans="4:4" x14ac:dyDescent="0.25">
      <c r="D4289" s="142"/>
    </row>
    <row r="4290" spans="4:4" x14ac:dyDescent="0.25">
      <c r="D4290" s="142"/>
    </row>
    <row r="4291" spans="4:4" x14ac:dyDescent="0.25">
      <c r="D4291" s="142"/>
    </row>
    <row r="4292" spans="4:4" x14ac:dyDescent="0.25">
      <c r="D4292" s="142"/>
    </row>
    <row r="4293" spans="4:4" x14ac:dyDescent="0.25">
      <c r="D4293" s="142"/>
    </row>
    <row r="4294" spans="4:4" x14ac:dyDescent="0.25">
      <c r="D4294" s="142"/>
    </row>
    <row r="4295" spans="4:4" x14ac:dyDescent="0.25">
      <c r="D4295" s="142"/>
    </row>
    <row r="4296" spans="4:4" x14ac:dyDescent="0.25">
      <c r="D4296" s="142"/>
    </row>
    <row r="4297" spans="4:4" x14ac:dyDescent="0.25">
      <c r="D4297" s="142"/>
    </row>
    <row r="4298" spans="4:4" x14ac:dyDescent="0.25">
      <c r="D4298" s="142"/>
    </row>
    <row r="4299" spans="4:4" x14ac:dyDescent="0.25">
      <c r="D4299" s="142"/>
    </row>
    <row r="4300" spans="4:4" x14ac:dyDescent="0.25">
      <c r="D4300" s="142"/>
    </row>
    <row r="4301" spans="4:4" x14ac:dyDescent="0.25">
      <c r="D4301" s="142"/>
    </row>
    <row r="4302" spans="4:4" x14ac:dyDescent="0.25">
      <c r="D4302" s="142"/>
    </row>
    <row r="4303" spans="4:4" x14ac:dyDescent="0.25">
      <c r="D4303" s="142"/>
    </row>
    <row r="4304" spans="4:4" x14ac:dyDescent="0.25">
      <c r="D4304" s="142"/>
    </row>
    <row r="4305" spans="4:4" x14ac:dyDescent="0.25">
      <c r="D4305" s="142"/>
    </row>
    <row r="4306" spans="4:4" x14ac:dyDescent="0.25">
      <c r="D4306" s="142"/>
    </row>
    <row r="4307" spans="4:4" x14ac:dyDescent="0.25">
      <c r="D4307" s="142"/>
    </row>
    <row r="4308" spans="4:4" x14ac:dyDescent="0.25">
      <c r="D4308" s="142"/>
    </row>
    <row r="4309" spans="4:4" x14ac:dyDescent="0.25">
      <c r="D4309" s="142"/>
    </row>
    <row r="4310" spans="4:4" x14ac:dyDescent="0.25">
      <c r="D4310" s="142"/>
    </row>
    <row r="4311" spans="4:4" x14ac:dyDescent="0.25">
      <c r="D4311" s="142"/>
    </row>
    <row r="4312" spans="4:4" x14ac:dyDescent="0.25">
      <c r="D4312" s="142"/>
    </row>
    <row r="4313" spans="4:4" x14ac:dyDescent="0.25">
      <c r="D4313" s="142"/>
    </row>
    <row r="4314" spans="4:4" x14ac:dyDescent="0.25">
      <c r="D4314" s="142"/>
    </row>
    <row r="4315" spans="4:4" x14ac:dyDescent="0.25">
      <c r="D4315" s="142"/>
    </row>
    <row r="4316" spans="4:4" x14ac:dyDescent="0.25">
      <c r="D4316" s="142"/>
    </row>
    <row r="4317" spans="4:4" x14ac:dyDescent="0.25">
      <c r="D4317" s="142"/>
    </row>
    <row r="4318" spans="4:4" x14ac:dyDescent="0.25">
      <c r="D4318" s="142"/>
    </row>
    <row r="4319" spans="4:4" x14ac:dyDescent="0.25">
      <c r="D4319" s="142"/>
    </row>
    <row r="4320" spans="4:4" x14ac:dyDescent="0.25">
      <c r="D4320" s="142"/>
    </row>
    <row r="4321" spans="4:4" x14ac:dyDescent="0.25">
      <c r="D4321" s="142"/>
    </row>
    <row r="4322" spans="4:4" x14ac:dyDescent="0.25">
      <c r="D4322" s="142"/>
    </row>
    <row r="4323" spans="4:4" x14ac:dyDescent="0.25">
      <c r="D4323" s="142"/>
    </row>
    <row r="4324" spans="4:4" x14ac:dyDescent="0.25">
      <c r="D4324" s="142"/>
    </row>
    <row r="4325" spans="4:4" x14ac:dyDescent="0.25">
      <c r="D4325" s="142"/>
    </row>
    <row r="4326" spans="4:4" x14ac:dyDescent="0.25">
      <c r="D4326" s="142"/>
    </row>
    <row r="4327" spans="4:4" x14ac:dyDescent="0.25">
      <c r="D4327" s="142"/>
    </row>
    <row r="4328" spans="4:4" x14ac:dyDescent="0.25">
      <c r="D4328" s="142"/>
    </row>
    <row r="4329" spans="4:4" x14ac:dyDescent="0.25">
      <c r="D4329" s="142"/>
    </row>
    <row r="4330" spans="4:4" x14ac:dyDescent="0.25">
      <c r="D4330" s="142"/>
    </row>
    <row r="4331" spans="4:4" x14ac:dyDescent="0.25">
      <c r="D4331" s="142"/>
    </row>
    <row r="4332" spans="4:4" x14ac:dyDescent="0.25">
      <c r="D4332" s="142"/>
    </row>
    <row r="4333" spans="4:4" x14ac:dyDescent="0.25">
      <c r="D4333" s="142"/>
    </row>
    <row r="4334" spans="4:4" x14ac:dyDescent="0.25">
      <c r="D4334" s="142"/>
    </row>
    <row r="4335" spans="4:4" x14ac:dyDescent="0.25">
      <c r="D4335" s="142"/>
    </row>
    <row r="4336" spans="4:4" x14ac:dyDescent="0.25">
      <c r="D4336" s="142"/>
    </row>
    <row r="4337" spans="4:4" x14ac:dyDescent="0.25">
      <c r="D4337" s="142"/>
    </row>
    <row r="4338" spans="4:4" x14ac:dyDescent="0.25">
      <c r="D4338" s="142"/>
    </row>
    <row r="4339" spans="4:4" x14ac:dyDescent="0.25">
      <c r="D4339" s="142"/>
    </row>
    <row r="4340" spans="4:4" x14ac:dyDescent="0.25">
      <c r="D4340" s="142"/>
    </row>
    <row r="4341" spans="4:4" x14ac:dyDescent="0.25">
      <c r="D4341" s="142"/>
    </row>
    <row r="4342" spans="4:4" x14ac:dyDescent="0.25">
      <c r="D4342" s="142"/>
    </row>
    <row r="4343" spans="4:4" x14ac:dyDescent="0.25">
      <c r="D4343" s="142"/>
    </row>
    <row r="4344" spans="4:4" x14ac:dyDescent="0.25">
      <c r="D4344" s="142"/>
    </row>
    <row r="4345" spans="4:4" x14ac:dyDescent="0.25">
      <c r="D4345" s="142"/>
    </row>
    <row r="4346" spans="4:4" x14ac:dyDescent="0.25">
      <c r="D4346" s="142"/>
    </row>
    <row r="4347" spans="4:4" x14ac:dyDescent="0.25">
      <c r="D4347" s="142"/>
    </row>
    <row r="4348" spans="4:4" x14ac:dyDescent="0.25">
      <c r="D4348" s="142"/>
    </row>
    <row r="4349" spans="4:4" x14ac:dyDescent="0.25">
      <c r="D4349" s="142"/>
    </row>
    <row r="4350" spans="4:4" x14ac:dyDescent="0.25">
      <c r="D4350" s="142"/>
    </row>
    <row r="4351" spans="4:4" x14ac:dyDescent="0.25">
      <c r="D4351" s="142"/>
    </row>
    <row r="4352" spans="4:4" x14ac:dyDescent="0.25">
      <c r="D4352" s="142"/>
    </row>
    <row r="4353" spans="4:4" x14ac:dyDescent="0.25">
      <c r="D4353" s="142"/>
    </row>
    <row r="4354" spans="4:4" x14ac:dyDescent="0.25">
      <c r="D4354" s="142"/>
    </row>
    <row r="4355" spans="4:4" x14ac:dyDescent="0.25">
      <c r="D4355" s="142"/>
    </row>
    <row r="4356" spans="4:4" x14ac:dyDescent="0.25">
      <c r="D4356" s="142"/>
    </row>
    <row r="4357" spans="4:4" x14ac:dyDescent="0.25">
      <c r="D4357" s="142"/>
    </row>
    <row r="4358" spans="4:4" x14ac:dyDescent="0.25">
      <c r="D4358" s="142"/>
    </row>
    <row r="4359" spans="4:4" x14ac:dyDescent="0.25">
      <c r="D4359" s="142"/>
    </row>
    <row r="4360" spans="4:4" x14ac:dyDescent="0.25">
      <c r="D4360" s="142"/>
    </row>
    <row r="4361" spans="4:4" x14ac:dyDescent="0.25">
      <c r="D4361" s="142"/>
    </row>
    <row r="4362" spans="4:4" x14ac:dyDescent="0.25">
      <c r="D4362" s="142"/>
    </row>
    <row r="4363" spans="4:4" x14ac:dyDescent="0.25">
      <c r="D4363" s="142"/>
    </row>
    <row r="4364" spans="4:4" x14ac:dyDescent="0.25">
      <c r="D4364" s="142"/>
    </row>
    <row r="4365" spans="4:4" x14ac:dyDescent="0.25">
      <c r="D4365" s="142"/>
    </row>
    <row r="4366" spans="4:4" x14ac:dyDescent="0.25">
      <c r="D4366" s="142"/>
    </row>
    <row r="4367" spans="4:4" x14ac:dyDescent="0.25">
      <c r="D4367" s="142"/>
    </row>
    <row r="4368" spans="4:4" x14ac:dyDescent="0.25">
      <c r="D4368" s="142"/>
    </row>
    <row r="4369" spans="4:4" x14ac:dyDescent="0.25">
      <c r="D4369" s="142"/>
    </row>
    <row r="4370" spans="4:4" x14ac:dyDescent="0.25">
      <c r="D4370" s="142"/>
    </row>
    <row r="4371" spans="4:4" x14ac:dyDescent="0.25">
      <c r="D4371" s="142"/>
    </row>
    <row r="4372" spans="4:4" x14ac:dyDescent="0.25">
      <c r="D4372" s="142"/>
    </row>
    <row r="4373" spans="4:4" x14ac:dyDescent="0.25">
      <c r="D4373" s="142"/>
    </row>
    <row r="4374" spans="4:4" x14ac:dyDescent="0.25">
      <c r="D4374" s="142"/>
    </row>
    <row r="4375" spans="4:4" x14ac:dyDescent="0.25">
      <c r="D4375" s="142"/>
    </row>
    <row r="4376" spans="4:4" x14ac:dyDescent="0.25">
      <c r="D4376" s="142"/>
    </row>
    <row r="4377" spans="4:4" x14ac:dyDescent="0.25">
      <c r="D4377" s="142"/>
    </row>
    <row r="4378" spans="4:4" x14ac:dyDescent="0.25">
      <c r="D4378" s="142"/>
    </row>
    <row r="4379" spans="4:4" x14ac:dyDescent="0.25">
      <c r="D4379" s="142"/>
    </row>
    <row r="4380" spans="4:4" x14ac:dyDescent="0.25">
      <c r="D4380" s="142"/>
    </row>
    <row r="4381" spans="4:4" x14ac:dyDescent="0.25">
      <c r="D4381" s="142"/>
    </row>
    <row r="4382" spans="4:4" x14ac:dyDescent="0.25">
      <c r="D4382" s="142"/>
    </row>
    <row r="4383" spans="4:4" x14ac:dyDescent="0.25">
      <c r="D4383" s="142"/>
    </row>
    <row r="4384" spans="4:4" x14ac:dyDescent="0.25">
      <c r="D4384" s="142"/>
    </row>
    <row r="4385" spans="4:4" x14ac:dyDescent="0.25">
      <c r="D4385" s="142"/>
    </row>
    <row r="4386" spans="4:4" x14ac:dyDescent="0.25">
      <c r="D4386" s="142"/>
    </row>
    <row r="4387" spans="4:4" x14ac:dyDescent="0.25">
      <c r="D4387" s="142"/>
    </row>
    <row r="4388" spans="4:4" x14ac:dyDescent="0.25">
      <c r="D4388" s="142"/>
    </row>
    <row r="4389" spans="4:4" x14ac:dyDescent="0.25">
      <c r="D4389" s="142"/>
    </row>
    <row r="4390" spans="4:4" x14ac:dyDescent="0.25">
      <c r="D4390" s="142"/>
    </row>
    <row r="4391" spans="4:4" x14ac:dyDescent="0.25">
      <c r="D4391" s="142"/>
    </row>
    <row r="4392" spans="4:4" x14ac:dyDescent="0.25">
      <c r="D4392" s="142"/>
    </row>
    <row r="4393" spans="4:4" x14ac:dyDescent="0.25">
      <c r="D4393" s="142"/>
    </row>
    <row r="4394" spans="4:4" x14ac:dyDescent="0.25">
      <c r="D4394" s="142"/>
    </row>
    <row r="4395" spans="4:4" x14ac:dyDescent="0.25">
      <c r="D4395" s="142"/>
    </row>
    <row r="4396" spans="4:4" x14ac:dyDescent="0.25">
      <c r="D4396" s="142"/>
    </row>
    <row r="4397" spans="4:4" x14ac:dyDescent="0.25">
      <c r="D4397" s="142"/>
    </row>
    <row r="4398" spans="4:4" x14ac:dyDescent="0.25">
      <c r="D4398" s="142"/>
    </row>
    <row r="4399" spans="4:4" x14ac:dyDescent="0.25">
      <c r="D4399" s="142"/>
    </row>
    <row r="4400" spans="4:4" x14ac:dyDescent="0.25">
      <c r="D4400" s="142"/>
    </row>
    <row r="4401" spans="4:4" x14ac:dyDescent="0.25">
      <c r="D4401" s="142"/>
    </row>
    <row r="4402" spans="4:4" x14ac:dyDescent="0.25">
      <c r="D4402" s="142"/>
    </row>
    <row r="4403" spans="4:4" x14ac:dyDescent="0.25">
      <c r="D4403" s="142"/>
    </row>
    <row r="4404" spans="4:4" x14ac:dyDescent="0.25">
      <c r="D4404" s="142"/>
    </row>
    <row r="4405" spans="4:4" x14ac:dyDescent="0.25">
      <c r="D4405" s="142"/>
    </row>
    <row r="4406" spans="4:4" x14ac:dyDescent="0.25">
      <c r="D4406" s="142"/>
    </row>
    <row r="4407" spans="4:4" x14ac:dyDescent="0.25">
      <c r="D4407" s="142"/>
    </row>
    <row r="4408" spans="4:4" x14ac:dyDescent="0.25">
      <c r="D4408" s="142"/>
    </row>
    <row r="4409" spans="4:4" x14ac:dyDescent="0.25">
      <c r="D4409" s="142"/>
    </row>
    <row r="4410" spans="4:4" x14ac:dyDescent="0.25">
      <c r="D4410" s="142"/>
    </row>
    <row r="4411" spans="4:4" x14ac:dyDescent="0.25">
      <c r="D4411" s="142"/>
    </row>
    <row r="4412" spans="4:4" x14ac:dyDescent="0.25">
      <c r="D4412" s="142"/>
    </row>
    <row r="4413" spans="4:4" x14ac:dyDescent="0.25">
      <c r="D4413" s="142"/>
    </row>
    <row r="4414" spans="4:4" x14ac:dyDescent="0.25">
      <c r="D4414" s="142"/>
    </row>
    <row r="4415" spans="4:4" x14ac:dyDescent="0.25">
      <c r="D4415" s="142"/>
    </row>
    <row r="4416" spans="4:4" x14ac:dyDescent="0.25">
      <c r="D4416" s="142"/>
    </row>
    <row r="4417" spans="4:4" x14ac:dyDescent="0.25">
      <c r="D4417" s="142"/>
    </row>
    <row r="4418" spans="4:4" x14ac:dyDescent="0.25">
      <c r="D4418" s="142"/>
    </row>
    <row r="4419" spans="4:4" x14ac:dyDescent="0.25">
      <c r="D4419" s="142"/>
    </row>
    <row r="4420" spans="4:4" x14ac:dyDescent="0.25">
      <c r="D4420" s="142"/>
    </row>
    <row r="4421" spans="4:4" x14ac:dyDescent="0.25">
      <c r="D4421" s="142"/>
    </row>
    <row r="4422" spans="4:4" x14ac:dyDescent="0.25">
      <c r="D4422" s="142"/>
    </row>
    <row r="4423" spans="4:4" x14ac:dyDescent="0.25">
      <c r="D4423" s="142"/>
    </row>
    <row r="4424" spans="4:4" x14ac:dyDescent="0.25">
      <c r="D4424" s="142"/>
    </row>
    <row r="4425" spans="4:4" x14ac:dyDescent="0.25">
      <c r="D4425" s="142"/>
    </row>
    <row r="4426" spans="4:4" x14ac:dyDescent="0.25">
      <c r="D4426" s="142"/>
    </row>
    <row r="4427" spans="4:4" x14ac:dyDescent="0.25">
      <c r="D4427" s="142"/>
    </row>
    <row r="4428" spans="4:4" x14ac:dyDescent="0.25">
      <c r="D4428" s="142"/>
    </row>
    <row r="4429" spans="4:4" x14ac:dyDescent="0.25">
      <c r="D4429" s="142"/>
    </row>
    <row r="4430" spans="4:4" x14ac:dyDescent="0.25">
      <c r="D4430" s="142"/>
    </row>
    <row r="4431" spans="4:4" x14ac:dyDescent="0.25">
      <c r="D4431" s="142"/>
    </row>
    <row r="4432" spans="4:4" x14ac:dyDescent="0.25">
      <c r="D4432" s="142"/>
    </row>
    <row r="4433" spans="4:4" x14ac:dyDescent="0.25">
      <c r="D4433" s="142"/>
    </row>
    <row r="4434" spans="4:4" x14ac:dyDescent="0.25">
      <c r="D4434" s="142"/>
    </row>
    <row r="4435" spans="4:4" x14ac:dyDescent="0.25">
      <c r="D4435" s="142"/>
    </row>
    <row r="4436" spans="4:4" x14ac:dyDescent="0.25">
      <c r="D4436" s="142"/>
    </row>
    <row r="4437" spans="4:4" x14ac:dyDescent="0.25">
      <c r="D4437" s="142"/>
    </row>
    <row r="4438" spans="4:4" x14ac:dyDescent="0.25">
      <c r="D4438" s="142"/>
    </row>
    <row r="4439" spans="4:4" x14ac:dyDescent="0.25">
      <c r="D4439" s="142"/>
    </row>
    <row r="4440" spans="4:4" x14ac:dyDescent="0.25">
      <c r="D4440" s="142"/>
    </row>
    <row r="4441" spans="4:4" x14ac:dyDescent="0.25">
      <c r="D4441" s="142"/>
    </row>
    <row r="4442" spans="4:4" x14ac:dyDescent="0.25">
      <c r="D4442" s="142"/>
    </row>
    <row r="4443" spans="4:4" x14ac:dyDescent="0.25">
      <c r="D4443" s="142"/>
    </row>
    <row r="4444" spans="4:4" x14ac:dyDescent="0.25">
      <c r="D4444" s="142"/>
    </row>
    <row r="4445" spans="4:4" x14ac:dyDescent="0.25">
      <c r="D4445" s="142"/>
    </row>
    <row r="4446" spans="4:4" x14ac:dyDescent="0.25">
      <c r="D4446" s="142"/>
    </row>
    <row r="4447" spans="4:4" x14ac:dyDescent="0.25">
      <c r="D4447" s="142"/>
    </row>
    <row r="4448" spans="4:4" x14ac:dyDescent="0.25">
      <c r="D4448" s="142"/>
    </row>
    <row r="4449" spans="4:4" x14ac:dyDescent="0.25">
      <c r="D4449" s="142"/>
    </row>
    <row r="4450" spans="4:4" x14ac:dyDescent="0.25">
      <c r="D4450" s="142"/>
    </row>
    <row r="4451" spans="4:4" x14ac:dyDescent="0.25">
      <c r="D4451" s="142"/>
    </row>
    <row r="4452" spans="4:4" x14ac:dyDescent="0.25">
      <c r="D4452" s="142"/>
    </row>
    <row r="4453" spans="4:4" x14ac:dyDescent="0.25">
      <c r="D4453" s="142"/>
    </row>
    <row r="4454" spans="4:4" x14ac:dyDescent="0.25">
      <c r="D4454" s="142"/>
    </row>
    <row r="4455" spans="4:4" x14ac:dyDescent="0.25">
      <c r="D4455" s="142"/>
    </row>
    <row r="4456" spans="4:4" x14ac:dyDescent="0.25">
      <c r="D4456" s="142"/>
    </row>
    <row r="4457" spans="4:4" x14ac:dyDescent="0.25">
      <c r="D4457" s="142"/>
    </row>
    <row r="4458" spans="4:4" x14ac:dyDescent="0.25">
      <c r="D4458" s="142"/>
    </row>
    <row r="4459" spans="4:4" x14ac:dyDescent="0.25">
      <c r="D4459" s="142"/>
    </row>
    <row r="4460" spans="4:4" x14ac:dyDescent="0.25">
      <c r="D4460" s="142"/>
    </row>
    <row r="4461" spans="4:4" x14ac:dyDescent="0.25">
      <c r="D4461" s="142"/>
    </row>
    <row r="4462" spans="4:4" x14ac:dyDescent="0.25">
      <c r="D4462" s="142"/>
    </row>
    <row r="4463" spans="4:4" x14ac:dyDescent="0.25">
      <c r="D4463" s="142"/>
    </row>
    <row r="4464" spans="4:4" x14ac:dyDescent="0.25">
      <c r="D4464" s="142"/>
    </row>
    <row r="4465" spans="4:4" x14ac:dyDescent="0.25">
      <c r="D4465" s="142"/>
    </row>
    <row r="4466" spans="4:4" x14ac:dyDescent="0.25">
      <c r="D4466" s="142"/>
    </row>
    <row r="4467" spans="4:4" x14ac:dyDescent="0.25">
      <c r="D4467" s="142"/>
    </row>
    <row r="4468" spans="4:4" x14ac:dyDescent="0.25">
      <c r="D4468" s="142"/>
    </row>
    <row r="4469" spans="4:4" x14ac:dyDescent="0.25">
      <c r="D4469" s="142"/>
    </row>
    <row r="4470" spans="4:4" x14ac:dyDescent="0.25">
      <c r="D4470" s="142"/>
    </row>
    <row r="4471" spans="4:4" x14ac:dyDescent="0.25">
      <c r="D4471" s="142"/>
    </row>
    <row r="4472" spans="4:4" x14ac:dyDescent="0.25">
      <c r="D4472" s="142"/>
    </row>
    <row r="4473" spans="4:4" x14ac:dyDescent="0.25">
      <c r="D4473" s="142"/>
    </row>
    <row r="4474" spans="4:4" x14ac:dyDescent="0.25">
      <c r="D4474" s="142"/>
    </row>
    <row r="4475" spans="4:4" x14ac:dyDescent="0.25">
      <c r="D4475" s="142"/>
    </row>
    <row r="4476" spans="4:4" x14ac:dyDescent="0.25">
      <c r="D4476" s="142"/>
    </row>
    <row r="4477" spans="4:4" x14ac:dyDescent="0.25">
      <c r="D4477" s="142"/>
    </row>
    <row r="4478" spans="4:4" x14ac:dyDescent="0.25">
      <c r="D4478" s="142"/>
    </row>
    <row r="4479" spans="4:4" x14ac:dyDescent="0.25">
      <c r="D4479" s="142"/>
    </row>
    <row r="4480" spans="4:4" x14ac:dyDescent="0.25">
      <c r="D4480" s="142"/>
    </row>
    <row r="4481" spans="4:4" x14ac:dyDescent="0.25">
      <c r="D4481" s="142"/>
    </row>
    <row r="4482" spans="4:4" x14ac:dyDescent="0.25">
      <c r="D4482" s="142"/>
    </row>
    <row r="4483" spans="4:4" x14ac:dyDescent="0.25">
      <c r="D4483" s="142"/>
    </row>
    <row r="4484" spans="4:4" x14ac:dyDescent="0.25">
      <c r="D4484" s="142"/>
    </row>
    <row r="4485" spans="4:4" x14ac:dyDescent="0.25">
      <c r="D4485" s="142"/>
    </row>
    <row r="4486" spans="4:4" x14ac:dyDescent="0.25">
      <c r="D4486" s="142"/>
    </row>
    <row r="4487" spans="4:4" x14ac:dyDescent="0.25">
      <c r="D4487" s="142"/>
    </row>
    <row r="4488" spans="4:4" x14ac:dyDescent="0.25">
      <c r="D4488" s="142"/>
    </row>
    <row r="4489" spans="4:4" x14ac:dyDescent="0.25">
      <c r="D4489" s="142"/>
    </row>
    <row r="4490" spans="4:4" x14ac:dyDescent="0.25">
      <c r="D4490" s="142"/>
    </row>
    <row r="4491" spans="4:4" x14ac:dyDescent="0.25">
      <c r="D4491" s="142"/>
    </row>
    <row r="4492" spans="4:4" x14ac:dyDescent="0.25">
      <c r="D4492" s="142"/>
    </row>
    <row r="4493" spans="4:4" x14ac:dyDescent="0.25">
      <c r="D4493" s="142"/>
    </row>
    <row r="4494" spans="4:4" x14ac:dyDescent="0.25">
      <c r="D4494" s="142"/>
    </row>
    <row r="4495" spans="4:4" x14ac:dyDescent="0.25">
      <c r="D4495" s="142"/>
    </row>
    <row r="4496" spans="4:4" x14ac:dyDescent="0.25">
      <c r="D4496" s="142"/>
    </row>
    <row r="4497" spans="4:4" x14ac:dyDescent="0.25">
      <c r="D4497" s="142"/>
    </row>
    <row r="4498" spans="4:4" x14ac:dyDescent="0.25">
      <c r="D4498" s="142"/>
    </row>
    <row r="4499" spans="4:4" x14ac:dyDescent="0.25">
      <c r="D4499" s="142"/>
    </row>
    <row r="4500" spans="4:4" x14ac:dyDescent="0.25">
      <c r="D4500" s="142"/>
    </row>
    <row r="4501" spans="4:4" x14ac:dyDescent="0.25">
      <c r="D4501" s="142"/>
    </row>
    <row r="4502" spans="4:4" x14ac:dyDescent="0.25">
      <c r="D4502" s="142"/>
    </row>
    <row r="4503" spans="4:4" x14ac:dyDescent="0.25">
      <c r="D4503" s="142"/>
    </row>
    <row r="4504" spans="4:4" x14ac:dyDescent="0.25">
      <c r="D4504" s="142"/>
    </row>
    <row r="4505" spans="4:4" x14ac:dyDescent="0.25">
      <c r="D4505" s="142"/>
    </row>
    <row r="4506" spans="4:4" x14ac:dyDescent="0.25">
      <c r="D4506" s="142"/>
    </row>
    <row r="4507" spans="4:4" x14ac:dyDescent="0.25">
      <c r="D4507" s="142"/>
    </row>
    <row r="4508" spans="4:4" x14ac:dyDescent="0.25">
      <c r="D4508" s="142"/>
    </row>
    <row r="4509" spans="4:4" x14ac:dyDescent="0.25">
      <c r="D4509" s="142"/>
    </row>
    <row r="4510" spans="4:4" x14ac:dyDescent="0.25">
      <c r="D4510" s="142"/>
    </row>
    <row r="4511" spans="4:4" x14ac:dyDescent="0.25">
      <c r="D4511" s="142"/>
    </row>
    <row r="4512" spans="4:4" x14ac:dyDescent="0.25">
      <c r="D4512" s="142"/>
    </row>
    <row r="4513" spans="4:4" x14ac:dyDescent="0.25">
      <c r="D4513" s="142"/>
    </row>
    <row r="4514" spans="4:4" x14ac:dyDescent="0.25">
      <c r="D4514" s="142"/>
    </row>
    <row r="4515" spans="4:4" x14ac:dyDescent="0.25">
      <c r="D4515" s="142"/>
    </row>
    <row r="4516" spans="4:4" x14ac:dyDescent="0.25">
      <c r="D4516" s="142"/>
    </row>
    <row r="4517" spans="4:4" x14ac:dyDescent="0.25">
      <c r="D4517" s="142"/>
    </row>
    <row r="4518" spans="4:4" x14ac:dyDescent="0.25">
      <c r="D4518" s="142"/>
    </row>
    <row r="4519" spans="4:4" x14ac:dyDescent="0.25">
      <c r="D4519" s="142"/>
    </row>
    <row r="4520" spans="4:4" x14ac:dyDescent="0.25">
      <c r="D4520" s="142"/>
    </row>
    <row r="4521" spans="4:4" x14ac:dyDescent="0.25">
      <c r="D4521" s="142"/>
    </row>
    <row r="4522" spans="4:4" x14ac:dyDescent="0.25">
      <c r="D4522" s="142"/>
    </row>
    <row r="4523" spans="4:4" x14ac:dyDescent="0.25">
      <c r="D4523" s="142"/>
    </row>
    <row r="4524" spans="4:4" x14ac:dyDescent="0.25">
      <c r="D4524" s="142"/>
    </row>
    <row r="4525" spans="4:4" x14ac:dyDescent="0.25">
      <c r="D4525" s="142"/>
    </row>
    <row r="4526" spans="4:4" x14ac:dyDescent="0.25">
      <c r="D4526" s="142"/>
    </row>
    <row r="4527" spans="4:4" x14ac:dyDescent="0.25">
      <c r="D4527" s="142"/>
    </row>
    <row r="4528" spans="4:4" x14ac:dyDescent="0.25">
      <c r="D4528" s="142"/>
    </row>
    <row r="4529" spans="4:4" x14ac:dyDescent="0.25">
      <c r="D4529" s="142"/>
    </row>
    <row r="4530" spans="4:4" x14ac:dyDescent="0.25">
      <c r="D4530" s="142"/>
    </row>
    <row r="4531" spans="4:4" x14ac:dyDescent="0.25">
      <c r="D4531" s="142"/>
    </row>
    <row r="4532" spans="4:4" x14ac:dyDescent="0.25">
      <c r="D4532" s="142"/>
    </row>
    <row r="4533" spans="4:4" x14ac:dyDescent="0.25">
      <c r="D4533" s="142"/>
    </row>
    <row r="4534" spans="4:4" x14ac:dyDescent="0.25">
      <c r="D4534" s="142"/>
    </row>
    <row r="4535" spans="4:4" x14ac:dyDescent="0.25">
      <c r="D4535" s="142"/>
    </row>
    <row r="4536" spans="4:4" x14ac:dyDescent="0.25">
      <c r="D4536" s="142"/>
    </row>
    <row r="4537" spans="4:4" x14ac:dyDescent="0.25">
      <c r="D4537" s="142"/>
    </row>
    <row r="4538" spans="4:4" x14ac:dyDescent="0.25">
      <c r="D4538" s="142"/>
    </row>
    <row r="4539" spans="4:4" x14ac:dyDescent="0.25">
      <c r="D4539" s="142"/>
    </row>
    <row r="4540" spans="4:4" x14ac:dyDescent="0.25">
      <c r="D4540" s="142"/>
    </row>
    <row r="4541" spans="4:4" x14ac:dyDescent="0.25">
      <c r="D4541" s="142"/>
    </row>
    <row r="4542" spans="4:4" x14ac:dyDescent="0.25">
      <c r="D4542" s="142"/>
    </row>
    <row r="4543" spans="4:4" x14ac:dyDescent="0.25">
      <c r="D4543" s="142"/>
    </row>
    <row r="4544" spans="4:4" x14ac:dyDescent="0.25">
      <c r="D4544" s="142"/>
    </row>
    <row r="4545" spans="4:4" x14ac:dyDescent="0.25">
      <c r="D4545" s="142"/>
    </row>
    <row r="4546" spans="4:4" x14ac:dyDescent="0.25">
      <c r="D4546" s="142"/>
    </row>
    <row r="4547" spans="4:4" x14ac:dyDescent="0.25">
      <c r="D4547" s="142"/>
    </row>
    <row r="4548" spans="4:4" x14ac:dyDescent="0.25">
      <c r="D4548" s="142"/>
    </row>
    <row r="4549" spans="4:4" x14ac:dyDescent="0.25">
      <c r="D4549" s="142"/>
    </row>
    <row r="4550" spans="4:4" x14ac:dyDescent="0.25">
      <c r="D4550" s="142"/>
    </row>
    <row r="4551" spans="4:4" x14ac:dyDescent="0.25">
      <c r="D4551" s="142"/>
    </row>
    <row r="4552" spans="4:4" x14ac:dyDescent="0.25">
      <c r="D4552" s="142"/>
    </row>
    <row r="4553" spans="4:4" x14ac:dyDescent="0.25">
      <c r="D4553" s="142"/>
    </row>
    <row r="4554" spans="4:4" x14ac:dyDescent="0.25">
      <c r="D4554" s="142"/>
    </row>
    <row r="4555" spans="4:4" x14ac:dyDescent="0.25">
      <c r="D4555" s="142"/>
    </row>
    <row r="4556" spans="4:4" x14ac:dyDescent="0.25">
      <c r="D4556" s="142"/>
    </row>
    <row r="4557" spans="4:4" x14ac:dyDescent="0.25">
      <c r="D4557" s="142"/>
    </row>
    <row r="4558" spans="4:4" x14ac:dyDescent="0.25">
      <c r="D4558" s="142"/>
    </row>
    <row r="4559" spans="4:4" x14ac:dyDescent="0.25">
      <c r="D4559" s="142"/>
    </row>
    <row r="4560" spans="4:4" x14ac:dyDescent="0.25">
      <c r="D4560" s="142"/>
    </row>
    <row r="4561" spans="4:4" x14ac:dyDescent="0.25">
      <c r="D4561" s="142"/>
    </row>
    <row r="4562" spans="4:4" x14ac:dyDescent="0.25">
      <c r="D4562" s="142"/>
    </row>
    <row r="4563" spans="4:4" x14ac:dyDescent="0.25">
      <c r="D4563" s="142"/>
    </row>
    <row r="4564" spans="4:4" x14ac:dyDescent="0.25">
      <c r="D4564" s="142"/>
    </row>
    <row r="4565" spans="4:4" x14ac:dyDescent="0.25">
      <c r="D4565" s="142"/>
    </row>
    <row r="4566" spans="4:4" x14ac:dyDescent="0.25">
      <c r="D4566" s="142"/>
    </row>
    <row r="4567" spans="4:4" x14ac:dyDescent="0.25">
      <c r="D4567" s="142"/>
    </row>
    <row r="4568" spans="4:4" x14ac:dyDescent="0.25">
      <c r="D4568" s="142"/>
    </row>
    <row r="4569" spans="4:4" x14ac:dyDescent="0.25">
      <c r="D4569" s="142"/>
    </row>
    <row r="4570" spans="4:4" x14ac:dyDescent="0.25">
      <c r="D4570" s="142"/>
    </row>
    <row r="4571" spans="4:4" x14ac:dyDescent="0.25">
      <c r="D4571" s="142"/>
    </row>
    <row r="4572" spans="4:4" x14ac:dyDescent="0.25">
      <c r="D4572" s="142"/>
    </row>
    <row r="4573" spans="4:4" x14ac:dyDescent="0.25">
      <c r="D4573" s="142"/>
    </row>
    <row r="4574" spans="4:4" x14ac:dyDescent="0.25">
      <c r="D4574" s="142"/>
    </row>
    <row r="4575" spans="4:4" x14ac:dyDescent="0.25">
      <c r="D4575" s="142"/>
    </row>
    <row r="4576" spans="4:4" x14ac:dyDescent="0.25">
      <c r="D4576" s="142"/>
    </row>
    <row r="4577" spans="4:4" x14ac:dyDescent="0.25">
      <c r="D4577" s="142"/>
    </row>
    <row r="4578" spans="4:4" x14ac:dyDescent="0.25">
      <c r="D4578" s="142"/>
    </row>
    <row r="4579" spans="4:4" x14ac:dyDescent="0.25">
      <c r="D4579" s="142"/>
    </row>
    <row r="4580" spans="4:4" x14ac:dyDescent="0.25">
      <c r="D4580" s="142"/>
    </row>
    <row r="4581" spans="4:4" x14ac:dyDescent="0.25">
      <c r="D4581" s="142"/>
    </row>
    <row r="4582" spans="4:4" x14ac:dyDescent="0.25">
      <c r="D4582" s="142"/>
    </row>
    <row r="4583" spans="4:4" x14ac:dyDescent="0.25">
      <c r="D4583" s="142"/>
    </row>
    <row r="4584" spans="4:4" x14ac:dyDescent="0.25">
      <c r="D4584" s="142"/>
    </row>
    <row r="4585" spans="4:4" x14ac:dyDescent="0.25">
      <c r="D4585" s="142"/>
    </row>
    <row r="4586" spans="4:4" x14ac:dyDescent="0.25">
      <c r="D4586" s="142"/>
    </row>
    <row r="4587" spans="4:4" x14ac:dyDescent="0.25">
      <c r="D4587" s="142"/>
    </row>
    <row r="4588" spans="4:4" x14ac:dyDescent="0.25">
      <c r="D4588" s="142"/>
    </row>
    <row r="4589" spans="4:4" x14ac:dyDescent="0.25">
      <c r="D4589" s="142"/>
    </row>
    <row r="4590" spans="4:4" x14ac:dyDescent="0.25">
      <c r="D4590" s="142"/>
    </row>
    <row r="4591" spans="4:4" x14ac:dyDescent="0.25">
      <c r="D4591" s="142"/>
    </row>
    <row r="4592" spans="4:4" x14ac:dyDescent="0.25">
      <c r="D4592" s="142"/>
    </row>
    <row r="4593" spans="4:4" x14ac:dyDescent="0.25">
      <c r="D4593" s="142"/>
    </row>
    <row r="4594" spans="4:4" x14ac:dyDescent="0.25">
      <c r="D4594" s="142"/>
    </row>
    <row r="4595" spans="4:4" x14ac:dyDescent="0.25">
      <c r="D4595" s="142"/>
    </row>
    <row r="4596" spans="4:4" x14ac:dyDescent="0.25">
      <c r="D4596" s="142"/>
    </row>
    <row r="4597" spans="4:4" x14ac:dyDescent="0.25">
      <c r="D4597" s="142"/>
    </row>
    <row r="4598" spans="4:4" x14ac:dyDescent="0.25">
      <c r="D4598" s="142"/>
    </row>
    <row r="4599" spans="4:4" x14ac:dyDescent="0.25">
      <c r="D4599" s="142"/>
    </row>
    <row r="4600" spans="4:4" x14ac:dyDescent="0.25">
      <c r="D4600" s="142"/>
    </row>
    <row r="4601" spans="4:4" x14ac:dyDescent="0.25">
      <c r="D4601" s="142"/>
    </row>
    <row r="4602" spans="4:4" x14ac:dyDescent="0.25">
      <c r="D4602" s="142"/>
    </row>
    <row r="4603" spans="4:4" x14ac:dyDescent="0.25">
      <c r="D4603" s="142"/>
    </row>
    <row r="4604" spans="4:4" x14ac:dyDescent="0.25">
      <c r="D4604" s="142"/>
    </row>
    <row r="4605" spans="4:4" x14ac:dyDescent="0.25">
      <c r="D4605" s="142"/>
    </row>
    <row r="4606" spans="4:4" x14ac:dyDescent="0.25">
      <c r="D4606" s="142"/>
    </row>
    <row r="4607" spans="4:4" x14ac:dyDescent="0.25">
      <c r="D4607" s="142"/>
    </row>
    <row r="4608" spans="4:4" x14ac:dyDescent="0.25">
      <c r="D4608" s="142"/>
    </row>
    <row r="4609" spans="4:4" x14ac:dyDescent="0.25">
      <c r="D4609" s="142"/>
    </row>
    <row r="4610" spans="4:4" x14ac:dyDescent="0.25">
      <c r="D4610" s="142"/>
    </row>
    <row r="4611" spans="4:4" x14ac:dyDescent="0.25">
      <c r="D4611" s="142"/>
    </row>
    <row r="4612" spans="4:4" x14ac:dyDescent="0.25">
      <c r="D4612" s="142"/>
    </row>
    <row r="4613" spans="4:4" x14ac:dyDescent="0.25">
      <c r="D4613" s="142"/>
    </row>
    <row r="4614" spans="4:4" x14ac:dyDescent="0.25">
      <c r="D4614" s="142"/>
    </row>
    <row r="4615" spans="4:4" x14ac:dyDescent="0.25">
      <c r="D4615" s="142"/>
    </row>
    <row r="4616" spans="4:4" x14ac:dyDescent="0.25">
      <c r="D4616" s="142"/>
    </row>
    <row r="4617" spans="4:4" x14ac:dyDescent="0.25">
      <c r="D4617" s="142"/>
    </row>
    <row r="4618" spans="4:4" x14ac:dyDescent="0.25">
      <c r="D4618" s="142"/>
    </row>
    <row r="4619" spans="4:4" x14ac:dyDescent="0.25">
      <c r="D4619" s="142"/>
    </row>
    <row r="4620" spans="4:4" x14ac:dyDescent="0.25">
      <c r="D4620" s="142"/>
    </row>
    <row r="4621" spans="4:4" x14ac:dyDescent="0.25">
      <c r="D4621" s="142"/>
    </row>
    <row r="4622" spans="4:4" x14ac:dyDescent="0.25">
      <c r="D4622" s="142"/>
    </row>
    <row r="4623" spans="4:4" x14ac:dyDescent="0.25">
      <c r="D4623" s="142"/>
    </row>
    <row r="4624" spans="4:4" x14ac:dyDescent="0.25">
      <c r="D4624" s="142"/>
    </row>
    <row r="4625" spans="4:4" x14ac:dyDescent="0.25">
      <c r="D4625" s="142"/>
    </row>
    <row r="4626" spans="4:4" x14ac:dyDescent="0.25">
      <c r="D4626" s="142"/>
    </row>
    <row r="4627" spans="4:4" x14ac:dyDescent="0.25">
      <c r="D4627" s="142"/>
    </row>
    <row r="4628" spans="4:4" x14ac:dyDescent="0.25">
      <c r="D4628" s="142"/>
    </row>
    <row r="4629" spans="4:4" x14ac:dyDescent="0.25">
      <c r="D4629" s="142"/>
    </row>
    <row r="4630" spans="4:4" x14ac:dyDescent="0.25">
      <c r="D4630" s="142"/>
    </row>
    <row r="4631" spans="4:4" x14ac:dyDescent="0.25">
      <c r="D4631" s="142"/>
    </row>
    <row r="4632" spans="4:4" x14ac:dyDescent="0.25">
      <c r="D4632" s="142"/>
    </row>
    <row r="4633" spans="4:4" x14ac:dyDescent="0.25">
      <c r="D4633" s="142"/>
    </row>
    <row r="4634" spans="4:4" x14ac:dyDescent="0.25">
      <c r="D4634" s="142"/>
    </row>
    <row r="4635" spans="4:4" x14ac:dyDescent="0.25">
      <c r="D4635" s="142"/>
    </row>
    <row r="4636" spans="4:4" x14ac:dyDescent="0.25">
      <c r="D4636" s="142"/>
    </row>
    <row r="4637" spans="4:4" x14ac:dyDescent="0.25">
      <c r="D4637" s="142"/>
    </row>
    <row r="4638" spans="4:4" x14ac:dyDescent="0.25">
      <c r="D4638" s="142"/>
    </row>
    <row r="4639" spans="4:4" x14ac:dyDescent="0.25">
      <c r="D4639" s="142"/>
    </row>
    <row r="4640" spans="4:4" x14ac:dyDescent="0.25">
      <c r="D4640" s="142"/>
    </row>
    <row r="4641" spans="4:4" x14ac:dyDescent="0.25">
      <c r="D4641" s="142"/>
    </row>
    <row r="4642" spans="4:4" x14ac:dyDescent="0.25">
      <c r="D4642" s="142"/>
    </row>
    <row r="4643" spans="4:4" x14ac:dyDescent="0.25">
      <c r="D4643" s="142"/>
    </row>
    <row r="4644" spans="4:4" x14ac:dyDescent="0.25">
      <c r="D4644" s="142"/>
    </row>
    <row r="4645" spans="4:4" x14ac:dyDescent="0.25">
      <c r="D4645" s="142"/>
    </row>
    <row r="4646" spans="4:4" x14ac:dyDescent="0.25">
      <c r="D4646" s="142"/>
    </row>
    <row r="4647" spans="4:4" x14ac:dyDescent="0.25">
      <c r="D4647" s="142"/>
    </row>
    <row r="4648" spans="4:4" x14ac:dyDescent="0.25">
      <c r="D4648" s="142"/>
    </row>
    <row r="4649" spans="4:4" x14ac:dyDescent="0.25">
      <c r="D4649" s="142"/>
    </row>
    <row r="4650" spans="4:4" x14ac:dyDescent="0.25">
      <c r="D4650" s="142"/>
    </row>
    <row r="4651" spans="4:4" x14ac:dyDescent="0.25">
      <c r="D4651" s="142"/>
    </row>
    <row r="4652" spans="4:4" x14ac:dyDescent="0.25">
      <c r="D4652" s="142"/>
    </row>
    <row r="4653" spans="4:4" x14ac:dyDescent="0.25">
      <c r="D4653" s="142"/>
    </row>
    <row r="4654" spans="4:4" x14ac:dyDescent="0.25">
      <c r="D4654" s="142"/>
    </row>
    <row r="4655" spans="4:4" x14ac:dyDescent="0.25">
      <c r="D4655" s="142"/>
    </row>
    <row r="4656" spans="4:4" x14ac:dyDescent="0.25">
      <c r="D4656" s="142"/>
    </row>
    <row r="4657" spans="4:4" x14ac:dyDescent="0.25">
      <c r="D4657" s="142"/>
    </row>
    <row r="4658" spans="4:4" x14ac:dyDescent="0.25">
      <c r="D4658" s="142"/>
    </row>
    <row r="4659" spans="4:4" x14ac:dyDescent="0.25">
      <c r="D4659" s="142"/>
    </row>
    <row r="4660" spans="4:4" x14ac:dyDescent="0.25">
      <c r="D4660" s="142"/>
    </row>
    <row r="4661" spans="4:4" x14ac:dyDescent="0.25">
      <c r="D4661" s="142"/>
    </row>
    <row r="4662" spans="4:4" x14ac:dyDescent="0.25">
      <c r="D4662" s="142"/>
    </row>
    <row r="4663" spans="4:4" x14ac:dyDescent="0.25">
      <c r="D4663" s="142"/>
    </row>
    <row r="4664" spans="4:4" x14ac:dyDescent="0.25">
      <c r="D4664" s="142"/>
    </row>
    <row r="4665" spans="4:4" x14ac:dyDescent="0.25">
      <c r="D4665" s="142"/>
    </row>
    <row r="4666" spans="4:4" x14ac:dyDescent="0.25">
      <c r="D4666" s="142"/>
    </row>
    <row r="4667" spans="4:4" x14ac:dyDescent="0.25">
      <c r="D4667" s="142"/>
    </row>
    <row r="4668" spans="4:4" x14ac:dyDescent="0.25">
      <c r="D4668" s="142"/>
    </row>
    <row r="4669" spans="4:4" x14ac:dyDescent="0.25">
      <c r="D4669" s="142"/>
    </row>
    <row r="4670" spans="4:4" x14ac:dyDescent="0.25">
      <c r="D4670" s="142"/>
    </row>
    <row r="4671" spans="4:4" x14ac:dyDescent="0.25">
      <c r="D4671" s="142"/>
    </row>
    <row r="4672" spans="4:4" x14ac:dyDescent="0.25">
      <c r="D4672" s="142"/>
    </row>
    <row r="4673" spans="4:4" x14ac:dyDescent="0.25">
      <c r="D4673" s="142"/>
    </row>
    <row r="4674" spans="4:4" x14ac:dyDescent="0.25">
      <c r="D4674" s="142"/>
    </row>
    <row r="4675" spans="4:4" x14ac:dyDescent="0.25">
      <c r="D4675" s="142"/>
    </row>
    <row r="4676" spans="4:4" x14ac:dyDescent="0.25">
      <c r="D4676" s="142"/>
    </row>
    <row r="4677" spans="4:4" x14ac:dyDescent="0.25">
      <c r="D4677" s="142"/>
    </row>
    <row r="4678" spans="4:4" x14ac:dyDescent="0.25">
      <c r="D4678" s="142"/>
    </row>
    <row r="4679" spans="4:4" x14ac:dyDescent="0.25">
      <c r="D4679" s="142"/>
    </row>
    <row r="4680" spans="4:4" x14ac:dyDescent="0.25">
      <c r="D4680" s="142"/>
    </row>
    <row r="4681" spans="4:4" x14ac:dyDescent="0.25">
      <c r="D4681" s="142"/>
    </row>
    <row r="4682" spans="4:4" x14ac:dyDescent="0.25">
      <c r="D4682" s="142"/>
    </row>
    <row r="4683" spans="4:4" x14ac:dyDescent="0.25">
      <c r="D4683" s="142"/>
    </row>
    <row r="4684" spans="4:4" x14ac:dyDescent="0.25">
      <c r="D4684" s="142"/>
    </row>
    <row r="4685" spans="4:4" x14ac:dyDescent="0.25">
      <c r="D4685" s="142"/>
    </row>
    <row r="4686" spans="4:4" x14ac:dyDescent="0.25">
      <c r="D4686" s="142"/>
    </row>
    <row r="4687" spans="4:4" x14ac:dyDescent="0.25">
      <c r="D4687" s="142"/>
    </row>
    <row r="4688" spans="4:4" x14ac:dyDescent="0.25">
      <c r="D4688" s="142"/>
    </row>
    <row r="4689" spans="4:4" x14ac:dyDescent="0.25">
      <c r="D4689" s="142"/>
    </row>
    <row r="4690" spans="4:4" x14ac:dyDescent="0.25">
      <c r="D4690" s="142"/>
    </row>
    <row r="4691" spans="4:4" x14ac:dyDescent="0.25">
      <c r="D4691" s="142"/>
    </row>
    <row r="4692" spans="4:4" x14ac:dyDescent="0.25">
      <c r="D4692" s="142"/>
    </row>
    <row r="4693" spans="4:4" x14ac:dyDescent="0.25">
      <c r="D4693" s="142"/>
    </row>
    <row r="4694" spans="4:4" x14ac:dyDescent="0.25">
      <c r="D4694" s="142"/>
    </row>
    <row r="4695" spans="4:4" x14ac:dyDescent="0.25">
      <c r="D4695" s="142"/>
    </row>
    <row r="4696" spans="4:4" x14ac:dyDescent="0.25">
      <c r="D4696" s="142"/>
    </row>
    <row r="4697" spans="4:4" x14ac:dyDescent="0.25">
      <c r="D4697" s="142"/>
    </row>
    <row r="4698" spans="4:4" x14ac:dyDescent="0.25">
      <c r="D4698" s="142"/>
    </row>
    <row r="4699" spans="4:4" x14ac:dyDescent="0.25">
      <c r="D4699" s="142"/>
    </row>
    <row r="4700" spans="4:4" x14ac:dyDescent="0.25">
      <c r="D4700" s="142"/>
    </row>
    <row r="4701" spans="4:4" x14ac:dyDescent="0.25">
      <c r="D4701" s="142"/>
    </row>
    <row r="4702" spans="4:4" x14ac:dyDescent="0.25">
      <c r="D4702" s="142"/>
    </row>
    <row r="4703" spans="4:4" x14ac:dyDescent="0.25">
      <c r="D4703" s="142"/>
    </row>
    <row r="4704" spans="4:4" x14ac:dyDescent="0.25">
      <c r="D4704" s="142"/>
    </row>
    <row r="4705" spans="4:4" x14ac:dyDescent="0.25">
      <c r="D4705" s="142"/>
    </row>
    <row r="4706" spans="4:4" x14ac:dyDescent="0.25">
      <c r="D4706" s="142"/>
    </row>
    <row r="4707" spans="4:4" x14ac:dyDescent="0.25">
      <c r="D4707" s="142"/>
    </row>
    <row r="4708" spans="4:4" x14ac:dyDescent="0.25">
      <c r="D4708" s="142"/>
    </row>
    <row r="4709" spans="4:4" x14ac:dyDescent="0.25">
      <c r="D4709" s="142"/>
    </row>
    <row r="4710" spans="4:4" x14ac:dyDescent="0.25">
      <c r="D4710" s="142"/>
    </row>
    <row r="4711" spans="4:4" x14ac:dyDescent="0.25">
      <c r="D4711" s="142"/>
    </row>
    <row r="4712" spans="4:4" x14ac:dyDescent="0.25">
      <c r="D4712" s="142"/>
    </row>
    <row r="4713" spans="4:4" x14ac:dyDescent="0.25">
      <c r="D4713" s="142"/>
    </row>
    <row r="4714" spans="4:4" x14ac:dyDescent="0.25">
      <c r="D4714" s="142"/>
    </row>
    <row r="4715" spans="4:4" x14ac:dyDescent="0.25">
      <c r="D4715" s="142"/>
    </row>
    <row r="4716" spans="4:4" x14ac:dyDescent="0.25">
      <c r="D4716" s="142"/>
    </row>
    <row r="4717" spans="4:4" x14ac:dyDescent="0.25">
      <c r="D4717" s="142"/>
    </row>
    <row r="4718" spans="4:4" x14ac:dyDescent="0.25">
      <c r="D4718" s="142"/>
    </row>
    <row r="4719" spans="4:4" x14ac:dyDescent="0.25">
      <c r="D4719" s="142"/>
    </row>
    <row r="4720" spans="4:4" x14ac:dyDescent="0.25">
      <c r="D4720" s="142"/>
    </row>
    <row r="4721" spans="4:4" x14ac:dyDescent="0.25">
      <c r="D4721" s="142"/>
    </row>
    <row r="4722" spans="4:4" x14ac:dyDescent="0.25">
      <c r="D4722" s="142"/>
    </row>
    <row r="4723" spans="4:4" x14ac:dyDescent="0.25">
      <c r="D4723" s="142"/>
    </row>
    <row r="4724" spans="4:4" x14ac:dyDescent="0.25">
      <c r="D4724" s="142"/>
    </row>
    <row r="4725" spans="4:4" x14ac:dyDescent="0.25">
      <c r="D4725" s="142"/>
    </row>
    <row r="4726" spans="4:4" x14ac:dyDescent="0.25">
      <c r="D4726" s="142"/>
    </row>
    <row r="4727" spans="4:4" x14ac:dyDescent="0.25">
      <c r="D4727" s="142"/>
    </row>
    <row r="4728" spans="4:4" x14ac:dyDescent="0.25">
      <c r="D4728" s="142"/>
    </row>
    <row r="4729" spans="4:4" x14ac:dyDescent="0.25">
      <c r="D4729" s="142"/>
    </row>
    <row r="4730" spans="4:4" x14ac:dyDescent="0.25">
      <c r="D4730" s="142"/>
    </row>
    <row r="4731" spans="4:4" x14ac:dyDescent="0.25">
      <c r="D4731" s="142"/>
    </row>
    <row r="4732" spans="4:4" x14ac:dyDescent="0.25">
      <c r="D4732" s="142"/>
    </row>
    <row r="4733" spans="4:4" x14ac:dyDescent="0.25">
      <c r="D4733" s="142"/>
    </row>
    <row r="4734" spans="4:4" x14ac:dyDescent="0.25">
      <c r="D4734" s="142"/>
    </row>
    <row r="4735" spans="4:4" x14ac:dyDescent="0.25">
      <c r="D4735" s="142"/>
    </row>
    <row r="4736" spans="4:4" x14ac:dyDescent="0.25">
      <c r="D4736" s="142"/>
    </row>
    <row r="4737" spans="4:4" x14ac:dyDescent="0.25">
      <c r="D4737" s="142"/>
    </row>
    <row r="4738" spans="4:4" x14ac:dyDescent="0.25">
      <c r="D4738" s="142"/>
    </row>
    <row r="4739" spans="4:4" x14ac:dyDescent="0.25">
      <c r="D4739" s="142"/>
    </row>
    <row r="4740" spans="4:4" x14ac:dyDescent="0.25">
      <c r="D4740" s="142"/>
    </row>
    <row r="4741" spans="4:4" x14ac:dyDescent="0.25">
      <c r="D4741" s="142"/>
    </row>
    <row r="4742" spans="4:4" x14ac:dyDescent="0.25">
      <c r="D4742" s="142"/>
    </row>
    <row r="4743" spans="4:4" x14ac:dyDescent="0.25">
      <c r="D4743" s="142"/>
    </row>
    <row r="4744" spans="4:4" x14ac:dyDescent="0.25">
      <c r="D4744" s="142"/>
    </row>
    <row r="4745" spans="4:4" x14ac:dyDescent="0.25">
      <c r="D4745" s="142"/>
    </row>
    <row r="4746" spans="4:4" x14ac:dyDescent="0.25">
      <c r="D4746" s="142"/>
    </row>
    <row r="4747" spans="4:4" x14ac:dyDescent="0.25">
      <c r="D4747" s="142"/>
    </row>
    <row r="4748" spans="4:4" x14ac:dyDescent="0.25">
      <c r="D4748" s="142"/>
    </row>
    <row r="4749" spans="4:4" x14ac:dyDescent="0.25">
      <c r="D4749" s="142"/>
    </row>
    <row r="4750" spans="4:4" x14ac:dyDescent="0.25">
      <c r="D4750" s="142"/>
    </row>
    <row r="4751" spans="4:4" x14ac:dyDescent="0.25">
      <c r="D4751" s="142"/>
    </row>
    <row r="4752" spans="4:4" x14ac:dyDescent="0.25">
      <c r="D4752" s="142"/>
    </row>
    <row r="4753" spans="4:4" x14ac:dyDescent="0.25">
      <c r="D4753" s="142"/>
    </row>
    <row r="4754" spans="4:4" x14ac:dyDescent="0.25">
      <c r="D4754" s="142"/>
    </row>
    <row r="4755" spans="4:4" x14ac:dyDescent="0.25">
      <c r="D4755" s="142"/>
    </row>
    <row r="4756" spans="4:4" x14ac:dyDescent="0.25">
      <c r="D4756" s="142"/>
    </row>
    <row r="4757" spans="4:4" x14ac:dyDescent="0.25">
      <c r="D4757" s="142"/>
    </row>
    <row r="4758" spans="4:4" x14ac:dyDescent="0.25">
      <c r="D4758" s="142"/>
    </row>
    <row r="4759" spans="4:4" x14ac:dyDescent="0.25">
      <c r="D4759" s="142"/>
    </row>
    <row r="4760" spans="4:4" x14ac:dyDescent="0.25">
      <c r="D4760" s="142"/>
    </row>
    <row r="4761" spans="4:4" x14ac:dyDescent="0.25">
      <c r="D4761" s="142"/>
    </row>
    <row r="4762" spans="4:4" x14ac:dyDescent="0.25">
      <c r="D4762" s="142"/>
    </row>
    <row r="4763" spans="4:4" x14ac:dyDescent="0.25">
      <c r="D4763" s="142"/>
    </row>
    <row r="4764" spans="4:4" x14ac:dyDescent="0.25">
      <c r="D4764" s="142"/>
    </row>
    <row r="4765" spans="4:4" x14ac:dyDescent="0.25">
      <c r="D4765" s="142"/>
    </row>
    <row r="4766" spans="4:4" x14ac:dyDescent="0.25">
      <c r="D4766" s="142"/>
    </row>
    <row r="4767" spans="4:4" x14ac:dyDescent="0.25">
      <c r="D4767" s="142"/>
    </row>
    <row r="4768" spans="4:4" x14ac:dyDescent="0.25">
      <c r="D4768" s="142"/>
    </row>
    <row r="4769" spans="4:4" x14ac:dyDescent="0.25">
      <c r="D4769" s="142"/>
    </row>
    <row r="4770" spans="4:4" x14ac:dyDescent="0.25">
      <c r="D4770" s="142"/>
    </row>
    <row r="4771" spans="4:4" x14ac:dyDescent="0.25">
      <c r="D4771" s="142"/>
    </row>
    <row r="4772" spans="4:4" x14ac:dyDescent="0.25">
      <c r="D4772" s="142"/>
    </row>
    <row r="4773" spans="4:4" x14ac:dyDescent="0.25">
      <c r="D4773" s="142"/>
    </row>
    <row r="4774" spans="4:4" x14ac:dyDescent="0.25">
      <c r="D4774" s="142"/>
    </row>
    <row r="4775" spans="4:4" x14ac:dyDescent="0.25">
      <c r="D4775" s="142"/>
    </row>
    <row r="4776" spans="4:4" x14ac:dyDescent="0.25">
      <c r="D4776" s="142"/>
    </row>
    <row r="4777" spans="4:4" x14ac:dyDescent="0.25">
      <c r="D4777" s="142"/>
    </row>
    <row r="4778" spans="4:4" x14ac:dyDescent="0.25">
      <c r="D4778" s="142"/>
    </row>
    <row r="4779" spans="4:4" x14ac:dyDescent="0.25">
      <c r="D4779" s="142"/>
    </row>
    <row r="4780" spans="4:4" x14ac:dyDescent="0.25">
      <c r="D4780" s="142"/>
    </row>
    <row r="4781" spans="4:4" x14ac:dyDescent="0.25">
      <c r="D4781" s="142"/>
    </row>
    <row r="4782" spans="4:4" x14ac:dyDescent="0.25">
      <c r="D4782" s="142"/>
    </row>
    <row r="4783" spans="4:4" x14ac:dyDescent="0.25">
      <c r="D4783" s="142"/>
    </row>
    <row r="4784" spans="4:4" x14ac:dyDescent="0.25">
      <c r="D4784" s="142"/>
    </row>
    <row r="4785" spans="4:4" x14ac:dyDescent="0.25">
      <c r="D4785" s="142"/>
    </row>
    <row r="4786" spans="4:4" x14ac:dyDescent="0.25">
      <c r="D4786" s="142"/>
    </row>
    <row r="4787" spans="4:4" x14ac:dyDescent="0.25">
      <c r="D4787" s="142"/>
    </row>
    <row r="4788" spans="4:4" x14ac:dyDescent="0.25">
      <c r="D4788" s="142"/>
    </row>
    <row r="4789" spans="4:4" x14ac:dyDescent="0.25">
      <c r="D4789" s="142"/>
    </row>
    <row r="4790" spans="4:4" x14ac:dyDescent="0.25">
      <c r="D4790" s="142"/>
    </row>
    <row r="4791" spans="4:4" x14ac:dyDescent="0.25">
      <c r="D4791" s="142"/>
    </row>
    <row r="4792" spans="4:4" x14ac:dyDescent="0.25">
      <c r="D4792" s="142"/>
    </row>
    <row r="4793" spans="4:4" x14ac:dyDescent="0.25">
      <c r="D4793" s="142"/>
    </row>
    <row r="4794" spans="4:4" x14ac:dyDescent="0.25">
      <c r="D4794" s="142"/>
    </row>
    <row r="4795" spans="4:4" x14ac:dyDescent="0.25">
      <c r="D4795" s="142"/>
    </row>
    <row r="4796" spans="4:4" x14ac:dyDescent="0.25">
      <c r="D4796" s="142"/>
    </row>
    <row r="4797" spans="4:4" x14ac:dyDescent="0.25">
      <c r="D4797" s="142"/>
    </row>
    <row r="4798" spans="4:4" x14ac:dyDescent="0.25">
      <c r="D4798" s="142"/>
    </row>
    <row r="4799" spans="4:4" x14ac:dyDescent="0.25">
      <c r="D4799" s="142"/>
    </row>
    <row r="4800" spans="4:4" x14ac:dyDescent="0.25">
      <c r="D4800" s="142"/>
    </row>
    <row r="4801" spans="4:4" x14ac:dyDescent="0.25">
      <c r="D4801" s="142"/>
    </row>
    <row r="4802" spans="4:4" x14ac:dyDescent="0.25">
      <c r="D4802" s="142"/>
    </row>
    <row r="4803" spans="4:4" x14ac:dyDescent="0.25">
      <c r="D4803" s="142"/>
    </row>
    <row r="4804" spans="4:4" x14ac:dyDescent="0.25">
      <c r="D4804" s="142"/>
    </row>
    <row r="4805" spans="4:4" x14ac:dyDescent="0.25">
      <c r="D4805" s="142"/>
    </row>
    <row r="4806" spans="4:4" x14ac:dyDescent="0.25">
      <c r="D4806" s="142"/>
    </row>
    <row r="4807" spans="4:4" x14ac:dyDescent="0.25">
      <c r="D4807" s="142"/>
    </row>
    <row r="4808" spans="4:4" x14ac:dyDescent="0.25">
      <c r="D4808" s="142"/>
    </row>
    <row r="4809" spans="4:4" x14ac:dyDescent="0.25">
      <c r="D4809" s="142"/>
    </row>
    <row r="4810" spans="4:4" x14ac:dyDescent="0.25">
      <c r="D4810" s="142"/>
    </row>
    <row r="4811" spans="4:4" x14ac:dyDescent="0.25">
      <c r="D4811" s="142"/>
    </row>
    <row r="4812" spans="4:4" x14ac:dyDescent="0.25">
      <c r="D4812" s="142"/>
    </row>
    <row r="4813" spans="4:4" x14ac:dyDescent="0.25">
      <c r="D4813" s="142"/>
    </row>
    <row r="4814" spans="4:4" x14ac:dyDescent="0.25">
      <c r="D4814" s="142"/>
    </row>
    <row r="4815" spans="4:4" x14ac:dyDescent="0.25">
      <c r="D4815" s="142"/>
    </row>
    <row r="4816" spans="4:4" x14ac:dyDescent="0.25">
      <c r="D4816" s="142"/>
    </row>
    <row r="4817" spans="4:4" x14ac:dyDescent="0.25">
      <c r="D4817" s="142"/>
    </row>
    <row r="4818" spans="4:4" x14ac:dyDescent="0.25">
      <c r="D4818" s="142"/>
    </row>
    <row r="4819" spans="4:4" x14ac:dyDescent="0.25">
      <c r="D4819" s="142"/>
    </row>
    <row r="4820" spans="4:4" x14ac:dyDescent="0.25">
      <c r="D4820" s="142"/>
    </row>
    <row r="4821" spans="4:4" x14ac:dyDescent="0.25">
      <c r="D4821" s="142"/>
    </row>
    <row r="4822" spans="4:4" x14ac:dyDescent="0.25">
      <c r="D4822" s="142"/>
    </row>
    <row r="4823" spans="4:4" x14ac:dyDescent="0.25">
      <c r="D4823" s="142"/>
    </row>
    <row r="4824" spans="4:4" x14ac:dyDescent="0.25">
      <c r="D4824" s="142"/>
    </row>
    <row r="4825" spans="4:4" x14ac:dyDescent="0.25">
      <c r="D4825" s="142"/>
    </row>
    <row r="4826" spans="4:4" x14ac:dyDescent="0.25">
      <c r="D4826" s="142"/>
    </row>
    <row r="4827" spans="4:4" x14ac:dyDescent="0.25">
      <c r="D4827" s="142"/>
    </row>
    <row r="4828" spans="4:4" x14ac:dyDescent="0.25">
      <c r="D4828" s="142"/>
    </row>
    <row r="4829" spans="4:4" x14ac:dyDescent="0.25">
      <c r="D4829" s="142"/>
    </row>
    <row r="4830" spans="4:4" x14ac:dyDescent="0.25">
      <c r="D4830" s="142"/>
    </row>
    <row r="4831" spans="4:4" x14ac:dyDescent="0.25">
      <c r="D4831" s="142"/>
    </row>
    <row r="4832" spans="4:4" x14ac:dyDescent="0.25">
      <c r="D4832" s="142"/>
    </row>
    <row r="4833" spans="4:4" x14ac:dyDescent="0.25">
      <c r="D4833" s="142"/>
    </row>
    <row r="4834" spans="4:4" x14ac:dyDescent="0.25">
      <c r="D4834" s="142"/>
    </row>
    <row r="4835" spans="4:4" x14ac:dyDescent="0.25">
      <c r="D4835" s="142"/>
    </row>
    <row r="4836" spans="4:4" x14ac:dyDescent="0.25">
      <c r="D4836" s="142"/>
    </row>
    <row r="4837" spans="4:4" x14ac:dyDescent="0.25">
      <c r="D4837" s="142"/>
    </row>
    <row r="4838" spans="4:4" x14ac:dyDescent="0.25">
      <c r="D4838" s="142"/>
    </row>
    <row r="4839" spans="4:4" x14ac:dyDescent="0.25">
      <c r="D4839" s="142"/>
    </row>
    <row r="4840" spans="4:4" x14ac:dyDescent="0.25">
      <c r="D4840" s="142"/>
    </row>
    <row r="4841" spans="4:4" x14ac:dyDescent="0.25">
      <c r="D4841" s="142"/>
    </row>
    <row r="4842" spans="4:4" x14ac:dyDescent="0.25">
      <c r="D4842" s="142"/>
    </row>
    <row r="4843" spans="4:4" x14ac:dyDescent="0.25">
      <c r="D4843" s="142"/>
    </row>
    <row r="4844" spans="4:4" x14ac:dyDescent="0.25">
      <c r="D4844" s="142"/>
    </row>
    <row r="4845" spans="4:4" x14ac:dyDescent="0.25">
      <c r="D4845" s="142"/>
    </row>
    <row r="4846" spans="4:4" x14ac:dyDescent="0.25">
      <c r="D4846" s="142"/>
    </row>
    <row r="4847" spans="4:4" x14ac:dyDescent="0.25">
      <c r="D4847" s="142"/>
    </row>
    <row r="4848" spans="4:4" x14ac:dyDescent="0.25">
      <c r="D4848" s="142"/>
    </row>
    <row r="4849" spans="4:4" x14ac:dyDescent="0.25">
      <c r="D4849" s="142"/>
    </row>
    <row r="4850" spans="4:4" x14ac:dyDescent="0.25">
      <c r="D4850" s="142"/>
    </row>
    <row r="4851" spans="4:4" x14ac:dyDescent="0.25">
      <c r="D4851" s="142"/>
    </row>
    <row r="4852" spans="4:4" x14ac:dyDescent="0.25">
      <c r="D4852" s="142"/>
    </row>
    <row r="4853" spans="4:4" x14ac:dyDescent="0.25">
      <c r="D4853" s="142"/>
    </row>
    <row r="4854" spans="4:4" x14ac:dyDescent="0.25">
      <c r="D4854" s="142"/>
    </row>
    <row r="4855" spans="4:4" x14ac:dyDescent="0.25">
      <c r="D4855" s="142"/>
    </row>
    <row r="4856" spans="4:4" x14ac:dyDescent="0.25">
      <c r="D4856" s="142"/>
    </row>
    <row r="4857" spans="4:4" x14ac:dyDescent="0.25">
      <c r="D4857" s="142"/>
    </row>
    <row r="4858" spans="4:4" x14ac:dyDescent="0.25">
      <c r="D4858" s="142"/>
    </row>
    <row r="4859" spans="4:4" x14ac:dyDescent="0.25">
      <c r="D4859" s="142"/>
    </row>
    <row r="4860" spans="4:4" x14ac:dyDescent="0.25">
      <c r="D4860" s="142"/>
    </row>
    <row r="4861" spans="4:4" x14ac:dyDescent="0.25">
      <c r="D4861" s="142"/>
    </row>
    <row r="4862" spans="4:4" x14ac:dyDescent="0.25">
      <c r="D4862" s="142"/>
    </row>
    <row r="4863" spans="4:4" x14ac:dyDescent="0.25">
      <c r="D4863" s="142"/>
    </row>
    <row r="4864" spans="4:4" x14ac:dyDescent="0.25">
      <c r="D4864" s="142"/>
    </row>
    <row r="4865" spans="4:4" x14ac:dyDescent="0.25">
      <c r="D4865" s="142"/>
    </row>
    <row r="4866" spans="4:4" x14ac:dyDescent="0.25">
      <c r="D4866" s="142"/>
    </row>
    <row r="4867" spans="4:4" x14ac:dyDescent="0.25">
      <c r="D4867" s="142"/>
    </row>
    <row r="4868" spans="4:4" x14ac:dyDescent="0.25">
      <c r="D4868" s="142"/>
    </row>
    <row r="4869" spans="4:4" x14ac:dyDescent="0.25">
      <c r="D4869" s="142"/>
    </row>
    <row r="4870" spans="4:4" x14ac:dyDescent="0.25">
      <c r="D4870" s="142"/>
    </row>
    <row r="4871" spans="4:4" x14ac:dyDescent="0.25">
      <c r="D4871" s="142"/>
    </row>
    <row r="4872" spans="4:4" x14ac:dyDescent="0.25">
      <c r="D4872" s="142"/>
    </row>
    <row r="4873" spans="4:4" x14ac:dyDescent="0.25">
      <c r="D4873" s="142"/>
    </row>
    <row r="4874" spans="4:4" x14ac:dyDescent="0.25">
      <c r="D4874" s="142"/>
    </row>
    <row r="4875" spans="4:4" x14ac:dyDescent="0.25">
      <c r="D4875" s="142"/>
    </row>
    <row r="4876" spans="4:4" x14ac:dyDescent="0.25">
      <c r="D4876" s="142"/>
    </row>
    <row r="4877" spans="4:4" x14ac:dyDescent="0.25">
      <c r="D4877" s="142"/>
    </row>
    <row r="4878" spans="4:4" x14ac:dyDescent="0.25">
      <c r="D4878" s="142"/>
    </row>
    <row r="4879" spans="4:4" x14ac:dyDescent="0.25">
      <c r="D4879" s="142"/>
    </row>
    <row r="4880" spans="4:4" x14ac:dyDescent="0.25">
      <c r="D4880" s="142"/>
    </row>
    <row r="4881" spans="4:4" x14ac:dyDescent="0.25">
      <c r="D4881" s="142"/>
    </row>
    <row r="4882" spans="4:4" x14ac:dyDescent="0.25">
      <c r="D4882" s="142"/>
    </row>
    <row r="4883" spans="4:4" x14ac:dyDescent="0.25">
      <c r="D4883" s="142"/>
    </row>
    <row r="4884" spans="4:4" x14ac:dyDescent="0.25">
      <c r="D4884" s="142"/>
    </row>
    <row r="4885" spans="4:4" x14ac:dyDescent="0.25">
      <c r="D4885" s="142"/>
    </row>
    <row r="4886" spans="4:4" x14ac:dyDescent="0.25">
      <c r="D4886" s="142"/>
    </row>
    <row r="4887" spans="4:4" x14ac:dyDescent="0.25">
      <c r="D4887" s="142"/>
    </row>
    <row r="4888" spans="4:4" x14ac:dyDescent="0.25">
      <c r="D4888" s="142"/>
    </row>
    <row r="4889" spans="4:4" x14ac:dyDescent="0.25">
      <c r="D4889" s="142"/>
    </row>
    <row r="4890" spans="4:4" x14ac:dyDescent="0.25">
      <c r="D4890" s="142"/>
    </row>
    <row r="4891" spans="4:4" x14ac:dyDescent="0.25">
      <c r="D4891" s="142"/>
    </row>
    <row r="4892" spans="4:4" x14ac:dyDescent="0.25">
      <c r="D4892" s="142"/>
    </row>
    <row r="4893" spans="4:4" x14ac:dyDescent="0.25">
      <c r="D4893" s="142"/>
    </row>
    <row r="4894" spans="4:4" x14ac:dyDescent="0.25">
      <c r="D4894" s="142"/>
    </row>
    <row r="4895" spans="4:4" x14ac:dyDescent="0.25">
      <c r="D4895" s="142"/>
    </row>
    <row r="4896" spans="4:4" x14ac:dyDescent="0.25">
      <c r="D4896" s="142"/>
    </row>
    <row r="4897" spans="4:4" x14ac:dyDescent="0.25">
      <c r="D4897" s="142"/>
    </row>
    <row r="4898" spans="4:4" x14ac:dyDescent="0.25">
      <c r="D4898" s="142"/>
    </row>
    <row r="4899" spans="4:4" x14ac:dyDescent="0.25">
      <c r="D4899" s="142"/>
    </row>
    <row r="4900" spans="4:4" x14ac:dyDescent="0.25">
      <c r="D4900" s="142"/>
    </row>
    <row r="4901" spans="4:4" x14ac:dyDescent="0.25">
      <c r="D4901" s="142"/>
    </row>
    <row r="4902" spans="4:4" x14ac:dyDescent="0.25">
      <c r="D4902" s="142"/>
    </row>
    <row r="4903" spans="4:4" x14ac:dyDescent="0.25">
      <c r="D4903" s="142"/>
    </row>
    <row r="4904" spans="4:4" x14ac:dyDescent="0.25">
      <c r="D4904" s="142"/>
    </row>
    <row r="4905" spans="4:4" x14ac:dyDescent="0.25">
      <c r="D4905" s="142"/>
    </row>
    <row r="4906" spans="4:4" x14ac:dyDescent="0.25">
      <c r="D4906" s="142"/>
    </row>
    <row r="4907" spans="4:4" x14ac:dyDescent="0.25">
      <c r="D4907" s="142"/>
    </row>
    <row r="4908" spans="4:4" x14ac:dyDescent="0.25">
      <c r="D4908" s="142"/>
    </row>
    <row r="4909" spans="4:4" x14ac:dyDescent="0.25">
      <c r="D4909" s="142"/>
    </row>
    <row r="4910" spans="4:4" x14ac:dyDescent="0.25">
      <c r="D4910" s="142"/>
    </row>
    <row r="4911" spans="4:4" x14ac:dyDescent="0.25">
      <c r="D4911" s="142"/>
    </row>
    <row r="4912" spans="4:4" x14ac:dyDescent="0.25">
      <c r="D4912" s="142"/>
    </row>
    <row r="4913" spans="4:4" x14ac:dyDescent="0.25">
      <c r="D4913" s="142"/>
    </row>
    <row r="4914" spans="4:4" x14ac:dyDescent="0.25">
      <c r="D4914" s="142"/>
    </row>
    <row r="4915" spans="4:4" x14ac:dyDescent="0.25">
      <c r="D4915" s="142"/>
    </row>
    <row r="4916" spans="4:4" x14ac:dyDescent="0.25">
      <c r="D4916" s="142"/>
    </row>
    <row r="4917" spans="4:4" x14ac:dyDescent="0.25">
      <c r="D4917" s="142"/>
    </row>
    <row r="4918" spans="4:4" x14ac:dyDescent="0.25">
      <c r="D4918" s="142"/>
    </row>
    <row r="4919" spans="4:4" x14ac:dyDescent="0.25">
      <c r="D4919" s="142"/>
    </row>
    <row r="4920" spans="4:4" x14ac:dyDescent="0.25">
      <c r="D4920" s="142"/>
    </row>
    <row r="4921" spans="4:4" x14ac:dyDescent="0.25">
      <c r="D4921" s="142"/>
    </row>
    <row r="4922" spans="4:4" x14ac:dyDescent="0.25">
      <c r="D4922" s="142"/>
    </row>
    <row r="4923" spans="4:4" x14ac:dyDescent="0.25">
      <c r="D4923" s="142"/>
    </row>
    <row r="4924" spans="4:4" x14ac:dyDescent="0.25">
      <c r="D4924" s="142"/>
    </row>
    <row r="4925" spans="4:4" x14ac:dyDescent="0.25">
      <c r="D4925" s="142"/>
    </row>
    <row r="4926" spans="4:4" x14ac:dyDescent="0.25">
      <c r="D4926" s="142"/>
    </row>
    <row r="4927" spans="4:4" x14ac:dyDescent="0.25">
      <c r="D4927" s="142"/>
    </row>
    <row r="4928" spans="4:4" x14ac:dyDescent="0.25">
      <c r="D4928" s="142"/>
    </row>
    <row r="4929" spans="4:4" x14ac:dyDescent="0.25">
      <c r="D4929" s="142"/>
    </row>
    <row r="4930" spans="4:4" x14ac:dyDescent="0.25">
      <c r="D4930" s="142"/>
    </row>
    <row r="4931" spans="4:4" x14ac:dyDescent="0.25">
      <c r="D4931" s="142"/>
    </row>
    <row r="4932" spans="4:4" x14ac:dyDescent="0.25">
      <c r="D4932" s="142"/>
    </row>
    <row r="4933" spans="4:4" x14ac:dyDescent="0.25">
      <c r="D4933" s="142"/>
    </row>
    <row r="4934" spans="4:4" x14ac:dyDescent="0.25">
      <c r="D4934" s="142"/>
    </row>
    <row r="4935" spans="4:4" x14ac:dyDescent="0.25">
      <c r="D4935" s="142"/>
    </row>
    <row r="4936" spans="4:4" x14ac:dyDescent="0.25">
      <c r="D4936" s="142"/>
    </row>
    <row r="4937" spans="4:4" x14ac:dyDescent="0.25">
      <c r="D4937" s="142"/>
    </row>
    <row r="4938" spans="4:4" x14ac:dyDescent="0.25">
      <c r="D4938" s="142"/>
    </row>
    <row r="4939" spans="4:4" x14ac:dyDescent="0.25">
      <c r="D4939" s="142"/>
    </row>
    <row r="4940" spans="4:4" x14ac:dyDescent="0.25">
      <c r="D4940" s="142"/>
    </row>
    <row r="4941" spans="4:4" x14ac:dyDescent="0.25">
      <c r="D4941" s="142"/>
    </row>
    <row r="4942" spans="4:4" x14ac:dyDescent="0.25">
      <c r="D4942" s="142"/>
    </row>
    <row r="4943" spans="4:4" x14ac:dyDescent="0.25">
      <c r="D4943" s="142"/>
    </row>
    <row r="4944" spans="4:4" x14ac:dyDescent="0.25">
      <c r="D4944" s="142"/>
    </row>
    <row r="4945" spans="4:4" x14ac:dyDescent="0.25">
      <c r="D4945" s="142"/>
    </row>
    <row r="4946" spans="4:4" x14ac:dyDescent="0.25">
      <c r="D4946" s="142"/>
    </row>
    <row r="4947" spans="4:4" x14ac:dyDescent="0.25">
      <c r="D4947" s="142"/>
    </row>
    <row r="4948" spans="4:4" x14ac:dyDescent="0.25">
      <c r="D4948" s="142"/>
    </row>
    <row r="4949" spans="4:4" x14ac:dyDescent="0.25">
      <c r="D4949" s="142"/>
    </row>
    <row r="4950" spans="4:4" x14ac:dyDescent="0.25">
      <c r="D4950" s="142"/>
    </row>
    <row r="4951" spans="4:4" x14ac:dyDescent="0.25">
      <c r="D4951" s="142"/>
    </row>
    <row r="4952" spans="4:4" x14ac:dyDescent="0.25">
      <c r="D4952" s="142"/>
    </row>
    <row r="4953" spans="4:4" x14ac:dyDescent="0.25">
      <c r="D4953" s="142"/>
    </row>
    <row r="4954" spans="4:4" x14ac:dyDescent="0.25">
      <c r="D4954" s="142"/>
    </row>
    <row r="4955" spans="4:4" x14ac:dyDescent="0.25">
      <c r="D4955" s="142"/>
    </row>
    <row r="4956" spans="4:4" x14ac:dyDescent="0.25">
      <c r="D4956" s="142"/>
    </row>
    <row r="4957" spans="4:4" x14ac:dyDescent="0.25">
      <c r="D4957" s="142"/>
    </row>
    <row r="4958" spans="4:4" x14ac:dyDescent="0.25">
      <c r="D4958" s="142"/>
    </row>
    <row r="4959" spans="4:4" x14ac:dyDescent="0.25">
      <c r="D4959" s="142"/>
    </row>
    <row r="4960" spans="4:4" x14ac:dyDescent="0.25">
      <c r="D4960" s="142"/>
    </row>
    <row r="4961" spans="4:4" x14ac:dyDescent="0.25">
      <c r="D4961" s="142"/>
    </row>
    <row r="4962" spans="4:4" x14ac:dyDescent="0.25">
      <c r="D4962" s="142"/>
    </row>
    <row r="4963" spans="4:4" x14ac:dyDescent="0.25">
      <c r="D4963" s="142"/>
    </row>
    <row r="4964" spans="4:4" x14ac:dyDescent="0.25">
      <c r="D4964" s="142"/>
    </row>
    <row r="4965" spans="4:4" x14ac:dyDescent="0.25">
      <c r="D4965" s="142"/>
    </row>
    <row r="4966" spans="4:4" x14ac:dyDescent="0.25">
      <c r="D4966" s="142"/>
    </row>
    <row r="4967" spans="4:4" x14ac:dyDescent="0.25">
      <c r="D4967" s="142"/>
    </row>
    <row r="4968" spans="4:4" x14ac:dyDescent="0.25">
      <c r="D4968" s="142"/>
    </row>
    <row r="4969" spans="4:4" x14ac:dyDescent="0.25">
      <c r="D4969" s="142"/>
    </row>
    <row r="4970" spans="4:4" x14ac:dyDescent="0.25">
      <c r="D4970" s="142"/>
    </row>
    <row r="4971" spans="4:4" x14ac:dyDescent="0.25">
      <c r="D4971" s="142"/>
    </row>
    <row r="4972" spans="4:4" x14ac:dyDescent="0.25">
      <c r="D4972" s="142"/>
    </row>
    <row r="4973" spans="4:4" x14ac:dyDescent="0.25">
      <c r="D4973" s="142"/>
    </row>
    <row r="4974" spans="4:4" x14ac:dyDescent="0.25">
      <c r="D4974" s="142"/>
    </row>
    <row r="4975" spans="4:4" x14ac:dyDescent="0.25">
      <c r="D4975" s="142"/>
    </row>
    <row r="4976" spans="4:4" x14ac:dyDescent="0.25">
      <c r="D4976" s="142"/>
    </row>
    <row r="4977" spans="4:4" x14ac:dyDescent="0.25">
      <c r="D4977" s="142"/>
    </row>
    <row r="4978" spans="4:4" x14ac:dyDescent="0.25">
      <c r="D4978" s="142"/>
    </row>
    <row r="4979" spans="4:4" x14ac:dyDescent="0.25">
      <c r="D4979" s="142"/>
    </row>
    <row r="4980" spans="4:4" x14ac:dyDescent="0.25">
      <c r="D4980" s="142"/>
    </row>
    <row r="4981" spans="4:4" x14ac:dyDescent="0.25">
      <c r="D4981" s="142"/>
    </row>
    <row r="4982" spans="4:4" x14ac:dyDescent="0.25">
      <c r="D4982" s="142"/>
    </row>
    <row r="4983" spans="4:4" x14ac:dyDescent="0.25">
      <c r="D4983" s="142"/>
    </row>
    <row r="4984" spans="4:4" x14ac:dyDescent="0.25">
      <c r="D4984" s="142"/>
    </row>
    <row r="4985" spans="4:4" x14ac:dyDescent="0.25">
      <c r="D4985" s="142"/>
    </row>
    <row r="4986" spans="4:4" x14ac:dyDescent="0.25">
      <c r="D4986" s="142"/>
    </row>
    <row r="4987" spans="4:4" x14ac:dyDescent="0.25">
      <c r="D4987" s="142"/>
    </row>
    <row r="4988" spans="4:4" x14ac:dyDescent="0.25">
      <c r="D4988" s="142"/>
    </row>
    <row r="4989" spans="4:4" x14ac:dyDescent="0.25">
      <c r="D4989" s="142"/>
    </row>
    <row r="4990" spans="4:4" x14ac:dyDescent="0.25">
      <c r="D4990" s="142"/>
    </row>
    <row r="4991" spans="4:4" x14ac:dyDescent="0.25">
      <c r="D4991" s="142"/>
    </row>
    <row r="4992" spans="4:4" x14ac:dyDescent="0.25">
      <c r="D4992" s="142"/>
    </row>
    <row r="4993" spans="4:4" x14ac:dyDescent="0.25">
      <c r="D4993" s="142"/>
    </row>
    <row r="4994" spans="4:4" x14ac:dyDescent="0.25">
      <c r="D4994" s="142"/>
    </row>
    <row r="4995" spans="4:4" x14ac:dyDescent="0.25">
      <c r="D4995" s="142"/>
    </row>
    <row r="4996" spans="4:4" x14ac:dyDescent="0.25">
      <c r="D4996" s="142"/>
    </row>
    <row r="4997" spans="4:4" x14ac:dyDescent="0.25">
      <c r="D4997" s="142"/>
    </row>
    <row r="4998" spans="4:4" x14ac:dyDescent="0.25">
      <c r="D4998" s="142"/>
    </row>
    <row r="4999" spans="4:4" x14ac:dyDescent="0.25">
      <c r="D4999" s="142"/>
    </row>
    <row r="5000" spans="4:4" x14ac:dyDescent="0.25">
      <c r="D5000" s="142"/>
    </row>
  </sheetData>
  <sheetProtection algorithmName="SHA-512" hashValue="JU1aqxA6l8nhgaYba6ojdSFwY20cwhR9PhDAPKLxExEDcNTZG/dtrYS04ma0butxMJZplL9k/qFST2CCK4d2sQ==" saltValue="IHeyeKCTFtR5kogKxZFvyg==" spinCount="100000" sheet="1"/>
  <mergeCells count="134">
    <mergeCell ref="A193:B193"/>
    <mergeCell ref="C10:G10"/>
    <mergeCell ref="C12:G12"/>
    <mergeCell ref="C15:G15"/>
    <mergeCell ref="C17:G17"/>
    <mergeCell ref="C19:G19"/>
    <mergeCell ref="C21:G21"/>
    <mergeCell ref="C23:G23"/>
    <mergeCell ref="C25:G25"/>
    <mergeCell ref="C26:G26"/>
    <mergeCell ref="C29:G29"/>
    <mergeCell ref="C31:G31"/>
    <mergeCell ref="A1:G1"/>
    <mergeCell ref="C2:G2"/>
    <mergeCell ref="C3:G3"/>
    <mergeCell ref="C4:G4"/>
    <mergeCell ref="C41:G41"/>
    <mergeCell ref="C43:G43"/>
    <mergeCell ref="C45:G45"/>
    <mergeCell ref="C47:G47"/>
    <mergeCell ref="C49:G49"/>
    <mergeCell ref="C50:G50"/>
    <mergeCell ref="C32:G32"/>
    <mergeCell ref="C34:G34"/>
    <mergeCell ref="C35:G35"/>
    <mergeCell ref="C37:G37"/>
    <mergeCell ref="C38:G38"/>
    <mergeCell ref="C40:G40"/>
    <mergeCell ref="C65:G65"/>
    <mergeCell ref="C67:G67"/>
    <mergeCell ref="C69:G69"/>
    <mergeCell ref="C71:G71"/>
    <mergeCell ref="C74:G74"/>
    <mergeCell ref="C76:G76"/>
    <mergeCell ref="C52:G52"/>
    <mergeCell ref="C54:G54"/>
    <mergeCell ref="C57:G57"/>
    <mergeCell ref="C59:G59"/>
    <mergeCell ref="C61:G61"/>
    <mergeCell ref="C63:G63"/>
    <mergeCell ref="C84:G84"/>
    <mergeCell ref="C85:G85"/>
    <mergeCell ref="C86:G86"/>
    <mergeCell ref="C87:G87"/>
    <mergeCell ref="C88:G88"/>
    <mergeCell ref="C90:G90"/>
    <mergeCell ref="C77:G77"/>
    <mergeCell ref="C78:G78"/>
    <mergeCell ref="C79:G79"/>
    <mergeCell ref="C80:G80"/>
    <mergeCell ref="C81:G81"/>
    <mergeCell ref="C83:G83"/>
    <mergeCell ref="C98:G98"/>
    <mergeCell ref="C99:G99"/>
    <mergeCell ref="C100:G100"/>
    <mergeCell ref="C101:G101"/>
    <mergeCell ref="C102:G102"/>
    <mergeCell ref="C104:G104"/>
    <mergeCell ref="C91:G91"/>
    <mergeCell ref="C92:G92"/>
    <mergeCell ref="C93:G93"/>
    <mergeCell ref="C94:G94"/>
    <mergeCell ref="C95:G95"/>
    <mergeCell ref="C97:G97"/>
    <mergeCell ref="C112:G112"/>
    <mergeCell ref="C113:G113"/>
    <mergeCell ref="C114:G114"/>
    <mergeCell ref="C115:G115"/>
    <mergeCell ref="C116:G116"/>
    <mergeCell ref="C118:G118"/>
    <mergeCell ref="C105:G105"/>
    <mergeCell ref="C106:G106"/>
    <mergeCell ref="C107:G107"/>
    <mergeCell ref="C108:G108"/>
    <mergeCell ref="C109:G109"/>
    <mergeCell ref="C111:G111"/>
    <mergeCell ref="C126:G126"/>
    <mergeCell ref="C127:G127"/>
    <mergeCell ref="C128:G128"/>
    <mergeCell ref="C129:G129"/>
    <mergeCell ref="C130:G130"/>
    <mergeCell ref="C132:G132"/>
    <mergeCell ref="C119:G119"/>
    <mergeCell ref="C120:G120"/>
    <mergeCell ref="C121:G121"/>
    <mergeCell ref="C122:G122"/>
    <mergeCell ref="C123:G123"/>
    <mergeCell ref="C125:G125"/>
    <mergeCell ref="C140:G140"/>
    <mergeCell ref="C141:G141"/>
    <mergeCell ref="C142:G142"/>
    <mergeCell ref="C143:G143"/>
    <mergeCell ref="C144:G144"/>
    <mergeCell ref="C146:G146"/>
    <mergeCell ref="C133:G133"/>
    <mergeCell ref="C134:G134"/>
    <mergeCell ref="C135:G135"/>
    <mergeCell ref="C136:G136"/>
    <mergeCell ref="C137:G137"/>
    <mergeCell ref="C139:G139"/>
    <mergeCell ref="C154:G154"/>
    <mergeCell ref="C155:G155"/>
    <mergeCell ref="C156:G156"/>
    <mergeCell ref="C157:G157"/>
    <mergeCell ref="C158:G158"/>
    <mergeCell ref="C160:G160"/>
    <mergeCell ref="C147:G147"/>
    <mergeCell ref="C148:G148"/>
    <mergeCell ref="C149:G149"/>
    <mergeCell ref="C150:G150"/>
    <mergeCell ref="C151:G151"/>
    <mergeCell ref="C153:G153"/>
    <mergeCell ref="C168:G168"/>
    <mergeCell ref="C169:G169"/>
    <mergeCell ref="C170:G170"/>
    <mergeCell ref="C171:G171"/>
    <mergeCell ref="C172:G172"/>
    <mergeCell ref="C174:G174"/>
    <mergeCell ref="C161:G161"/>
    <mergeCell ref="C162:G162"/>
    <mergeCell ref="C163:G163"/>
    <mergeCell ref="C164:G164"/>
    <mergeCell ref="C165:G165"/>
    <mergeCell ref="C167:G167"/>
    <mergeCell ref="C183:G183"/>
    <mergeCell ref="C185:G185"/>
    <mergeCell ref="C188:G188"/>
    <mergeCell ref="C190:G190"/>
    <mergeCell ref="C175:G175"/>
    <mergeCell ref="C176:G176"/>
    <mergeCell ref="C177:G177"/>
    <mergeCell ref="C178:G178"/>
    <mergeCell ref="C179:G179"/>
    <mergeCell ref="C181:G181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120"/>
  <sheetViews>
    <sheetView showGridLines="0" topLeftCell="B20" zoomScaleNormal="100" zoomScaleSheetLayoutView="75" workbookViewId="0">
      <selection activeCell="C40" sqref="C40:E53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3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68" t="s">
        <v>36</v>
      </c>
      <c r="B1" s="205" t="s">
        <v>41</v>
      </c>
      <c r="C1" s="206"/>
      <c r="D1" s="206"/>
      <c r="E1" s="206"/>
      <c r="F1" s="206"/>
      <c r="G1" s="206"/>
      <c r="H1" s="206"/>
      <c r="I1" s="206"/>
      <c r="J1" s="207"/>
    </row>
    <row r="2" spans="1:15" ht="36" customHeight="1" x14ac:dyDescent="0.25">
      <c r="A2" s="3"/>
      <c r="B2" s="74" t="s">
        <v>22</v>
      </c>
      <c r="C2" s="75"/>
      <c r="D2" s="76" t="s">
        <v>43</v>
      </c>
      <c r="E2" s="214" t="s">
        <v>44</v>
      </c>
      <c r="F2" s="215"/>
      <c r="G2" s="215"/>
      <c r="H2" s="215"/>
      <c r="I2" s="215"/>
      <c r="J2" s="216"/>
      <c r="O2" s="2"/>
    </row>
    <row r="3" spans="1:15" ht="27" hidden="1" customHeight="1" x14ac:dyDescent="0.25">
      <c r="A3" s="3"/>
      <c r="B3" s="77"/>
      <c r="C3" s="75"/>
      <c r="D3" s="78"/>
      <c r="E3" s="217"/>
      <c r="F3" s="218"/>
      <c r="G3" s="218"/>
      <c r="H3" s="218"/>
      <c r="I3" s="218"/>
      <c r="J3" s="219"/>
    </row>
    <row r="4" spans="1:15" ht="23.25" customHeight="1" x14ac:dyDescent="0.25">
      <c r="A4" s="3"/>
      <c r="B4" s="79"/>
      <c r="C4" s="80"/>
      <c r="D4" s="81"/>
      <c r="E4" s="227"/>
      <c r="F4" s="227"/>
      <c r="G4" s="227"/>
      <c r="H4" s="227"/>
      <c r="I4" s="227"/>
      <c r="J4" s="228"/>
    </row>
    <row r="5" spans="1:15" ht="24" customHeight="1" x14ac:dyDescent="0.25">
      <c r="A5" s="3"/>
      <c r="B5" s="42" t="s">
        <v>42</v>
      </c>
      <c r="C5" s="4"/>
      <c r="D5" s="82" t="s">
        <v>45</v>
      </c>
      <c r="E5" s="24"/>
      <c r="F5" s="24"/>
      <c r="G5" s="24"/>
      <c r="H5" s="26" t="s">
        <v>40</v>
      </c>
      <c r="I5" s="82" t="s">
        <v>49</v>
      </c>
      <c r="J5" s="10"/>
    </row>
    <row r="6" spans="1:15" ht="15.75" customHeight="1" x14ac:dyDescent="0.25">
      <c r="A6" s="3"/>
      <c r="B6" s="37"/>
      <c r="C6" s="24"/>
      <c r="D6" s="82" t="s">
        <v>46</v>
      </c>
      <c r="E6" s="24"/>
      <c r="F6" s="24"/>
      <c r="G6" s="24"/>
      <c r="H6" s="26" t="s">
        <v>34</v>
      </c>
      <c r="I6" s="82" t="s">
        <v>50</v>
      </c>
      <c r="J6" s="10"/>
    </row>
    <row r="7" spans="1:15" ht="15.75" customHeight="1" x14ac:dyDescent="0.25">
      <c r="A7" s="3"/>
      <c r="B7" s="38"/>
      <c r="C7" s="25"/>
      <c r="D7" s="84" t="s">
        <v>48</v>
      </c>
      <c r="E7" s="83" t="s">
        <v>47</v>
      </c>
      <c r="F7" s="31"/>
      <c r="G7" s="31"/>
      <c r="H7" s="32"/>
      <c r="I7" s="31"/>
      <c r="J7" s="46"/>
    </row>
    <row r="8" spans="1:15" ht="24" hidden="1" customHeight="1" x14ac:dyDescent="0.25">
      <c r="A8" s="3"/>
      <c r="B8" s="42" t="s">
        <v>20</v>
      </c>
      <c r="C8" s="4"/>
      <c r="D8" s="85" t="s">
        <v>51</v>
      </c>
      <c r="E8" s="4"/>
      <c r="F8" s="4"/>
      <c r="G8" s="41"/>
      <c r="H8" s="26" t="s">
        <v>40</v>
      </c>
      <c r="I8" s="82" t="s">
        <v>55</v>
      </c>
      <c r="J8" s="10"/>
    </row>
    <row r="9" spans="1:15" ht="15.75" hidden="1" customHeight="1" x14ac:dyDescent="0.25">
      <c r="A9" s="3"/>
      <c r="B9" s="3"/>
      <c r="C9" s="4"/>
      <c r="D9" s="85" t="s">
        <v>52</v>
      </c>
      <c r="E9" s="4"/>
      <c r="F9" s="4"/>
      <c r="G9" s="41"/>
      <c r="H9" s="26" t="s">
        <v>34</v>
      </c>
      <c r="I9" s="30"/>
      <c r="J9" s="10"/>
    </row>
    <row r="10" spans="1:15" ht="15.75" hidden="1" customHeight="1" x14ac:dyDescent="0.25">
      <c r="A10" s="3"/>
      <c r="B10" s="47"/>
      <c r="C10" s="25"/>
      <c r="D10" s="87" t="s">
        <v>54</v>
      </c>
      <c r="E10" s="86" t="s">
        <v>53</v>
      </c>
      <c r="F10" s="50"/>
      <c r="G10" s="48"/>
      <c r="H10" s="48"/>
      <c r="I10" s="49"/>
      <c r="J10" s="46"/>
    </row>
    <row r="11" spans="1:15" ht="24" customHeight="1" x14ac:dyDescent="0.25">
      <c r="A11" s="3"/>
      <c r="B11" s="42" t="s">
        <v>19</v>
      </c>
      <c r="C11" s="4"/>
      <c r="D11" s="221"/>
      <c r="E11" s="221"/>
      <c r="F11" s="221"/>
      <c r="G11" s="221"/>
      <c r="H11" s="26" t="s">
        <v>40</v>
      </c>
      <c r="I11" s="89"/>
      <c r="J11" s="10"/>
    </row>
    <row r="12" spans="1:15" ht="15.75" customHeight="1" x14ac:dyDescent="0.25">
      <c r="A12" s="3"/>
      <c r="B12" s="37"/>
      <c r="C12" s="24"/>
      <c r="D12" s="226"/>
      <c r="E12" s="226"/>
      <c r="F12" s="226"/>
      <c r="G12" s="226"/>
      <c r="H12" s="26" t="s">
        <v>34</v>
      </c>
      <c r="I12" s="89"/>
      <c r="J12" s="10"/>
    </row>
    <row r="13" spans="1:15" ht="15.75" customHeight="1" x14ac:dyDescent="0.25">
      <c r="A13" s="3"/>
      <c r="B13" s="38"/>
      <c r="C13" s="25"/>
      <c r="D13" s="88"/>
      <c r="E13" s="229"/>
      <c r="F13" s="230"/>
      <c r="G13" s="230"/>
      <c r="H13" s="27"/>
      <c r="I13" s="31"/>
      <c r="J13" s="46"/>
    </row>
    <row r="14" spans="1:15" ht="24" customHeight="1" x14ac:dyDescent="0.25">
      <c r="A14" s="3"/>
      <c r="B14" s="61" t="s">
        <v>21</v>
      </c>
      <c r="C14" s="62"/>
      <c r="D14" s="63"/>
      <c r="E14" s="64"/>
      <c r="F14" s="64"/>
      <c r="G14" s="64"/>
      <c r="H14" s="65"/>
      <c r="I14" s="64"/>
      <c r="J14" s="66"/>
    </row>
    <row r="15" spans="1:15" ht="32.25" customHeight="1" x14ac:dyDescent="0.25">
      <c r="A15" s="3"/>
      <c r="B15" s="47" t="s">
        <v>32</v>
      </c>
      <c r="C15" s="67"/>
      <c r="D15" s="48"/>
      <c r="E15" s="220"/>
      <c r="F15" s="220"/>
      <c r="G15" s="222"/>
      <c r="H15" s="222"/>
      <c r="I15" s="222" t="s">
        <v>29</v>
      </c>
      <c r="J15" s="223"/>
    </row>
    <row r="16" spans="1:15" ht="23.25" customHeight="1" x14ac:dyDescent="0.25">
      <c r="A16" s="141" t="s">
        <v>24</v>
      </c>
      <c r="B16" s="52" t="s">
        <v>24</v>
      </c>
      <c r="C16" s="53"/>
      <c r="D16" s="54"/>
      <c r="E16" s="211"/>
      <c r="F16" s="212"/>
      <c r="G16" s="211"/>
      <c r="H16" s="212"/>
      <c r="I16" s="211">
        <f>SUMIF(F61:F116,A16,I61:I116)+SUMIF(F61:F116,"PSU",I61:I116)</f>
        <v>0</v>
      </c>
      <c r="J16" s="213"/>
    </row>
    <row r="17" spans="1:10" ht="23.25" customHeight="1" x14ac:dyDescent="0.25">
      <c r="A17" s="141" t="s">
        <v>25</v>
      </c>
      <c r="B17" s="52" t="s">
        <v>25</v>
      </c>
      <c r="C17" s="53"/>
      <c r="D17" s="54"/>
      <c r="E17" s="211"/>
      <c r="F17" s="212"/>
      <c r="G17" s="211"/>
      <c r="H17" s="212"/>
      <c r="I17" s="211">
        <f>SUMIF(F61:F116,A17,I61:I116)</f>
        <v>0</v>
      </c>
      <c r="J17" s="213"/>
    </row>
    <row r="18" spans="1:10" ht="23.25" customHeight="1" x14ac:dyDescent="0.25">
      <c r="A18" s="141" t="s">
        <v>26</v>
      </c>
      <c r="B18" s="52" t="s">
        <v>26</v>
      </c>
      <c r="C18" s="53"/>
      <c r="D18" s="54"/>
      <c r="E18" s="211"/>
      <c r="F18" s="212"/>
      <c r="G18" s="211"/>
      <c r="H18" s="212"/>
      <c r="I18" s="211">
        <f>SUMIF(F61:F116,A18,I61:I116)</f>
        <v>0</v>
      </c>
      <c r="J18" s="213"/>
    </row>
    <row r="19" spans="1:10" ht="23.25" customHeight="1" x14ac:dyDescent="0.25">
      <c r="A19" s="141" t="s">
        <v>172</v>
      </c>
      <c r="B19" s="52" t="s">
        <v>27</v>
      </c>
      <c r="C19" s="53"/>
      <c r="D19" s="54"/>
      <c r="E19" s="211"/>
      <c r="F19" s="212"/>
      <c r="G19" s="211"/>
      <c r="H19" s="212"/>
      <c r="I19" s="211">
        <f>SUMIF(F61:F116,A19,I61:I116)</f>
        <v>0</v>
      </c>
      <c r="J19" s="213"/>
    </row>
    <row r="20" spans="1:10" ht="23.25" customHeight="1" x14ac:dyDescent="0.25">
      <c r="A20" s="141" t="s">
        <v>173</v>
      </c>
      <c r="B20" s="52" t="s">
        <v>28</v>
      </c>
      <c r="C20" s="53"/>
      <c r="D20" s="54"/>
      <c r="E20" s="211"/>
      <c r="F20" s="212"/>
      <c r="G20" s="211"/>
      <c r="H20" s="212"/>
      <c r="I20" s="211">
        <f>SUMIF(F61:F116,A20,I61:I116)</f>
        <v>0</v>
      </c>
      <c r="J20" s="213"/>
    </row>
    <row r="21" spans="1:10" ht="23.25" customHeight="1" x14ac:dyDescent="0.25">
      <c r="A21" s="3"/>
      <c r="B21" s="69" t="s">
        <v>29</v>
      </c>
      <c r="C21" s="70"/>
      <c r="D21" s="71"/>
      <c r="E21" s="224"/>
      <c r="F21" s="225"/>
      <c r="G21" s="224"/>
      <c r="H21" s="225"/>
      <c r="I21" s="224">
        <f>SUM(I16:J20)</f>
        <v>0</v>
      </c>
      <c r="J21" s="236"/>
    </row>
    <row r="22" spans="1:10" ht="33" customHeight="1" x14ac:dyDescent="0.25">
      <c r="A22" s="3"/>
      <c r="B22" s="60" t="s">
        <v>33</v>
      </c>
      <c r="C22" s="53"/>
      <c r="D22" s="54"/>
      <c r="E22" s="59"/>
      <c r="F22" s="56"/>
      <c r="G22" s="45"/>
      <c r="H22" s="45"/>
      <c r="I22" s="45"/>
      <c r="J22" s="57"/>
    </row>
    <row r="23" spans="1:10" ht="23.25" customHeight="1" x14ac:dyDescent="0.25">
      <c r="A23" s="3">
        <f>ZakladDPHSni*SazbaDPH1/100</f>
        <v>0</v>
      </c>
      <c r="B23" s="52" t="s">
        <v>12</v>
      </c>
      <c r="C23" s="53"/>
      <c r="D23" s="54"/>
      <c r="E23" s="55">
        <v>15</v>
      </c>
      <c r="F23" s="56" t="s">
        <v>0</v>
      </c>
      <c r="G23" s="234">
        <f>ZakladDPHSniVypocet</f>
        <v>0</v>
      </c>
      <c r="H23" s="235"/>
      <c r="I23" s="235"/>
      <c r="J23" s="57" t="str">
        <f t="shared" ref="J23:J28" si="0">Mena</f>
        <v>CZK</v>
      </c>
    </row>
    <row r="24" spans="1:10" ht="23.25" customHeight="1" x14ac:dyDescent="0.25">
      <c r="A24" s="3">
        <f>(A23-INT(A23))*100</f>
        <v>0</v>
      </c>
      <c r="B24" s="52" t="s">
        <v>13</v>
      </c>
      <c r="C24" s="53"/>
      <c r="D24" s="54"/>
      <c r="E24" s="55">
        <f>SazbaDPH1</f>
        <v>15</v>
      </c>
      <c r="F24" s="56" t="s">
        <v>0</v>
      </c>
      <c r="G24" s="232">
        <f>IF(A24&gt;50, ROUNDUP(A23, 0), ROUNDDOWN(A23, 0))</f>
        <v>0</v>
      </c>
      <c r="H24" s="233"/>
      <c r="I24" s="233"/>
      <c r="J24" s="57" t="str">
        <f t="shared" si="0"/>
        <v>CZK</v>
      </c>
    </row>
    <row r="25" spans="1:10" ht="23.25" customHeight="1" x14ac:dyDescent="0.25">
      <c r="A25" s="3">
        <f>ZakladDPHZakl*SazbaDPH2/100</f>
        <v>0</v>
      </c>
      <c r="B25" s="52" t="s">
        <v>14</v>
      </c>
      <c r="C25" s="53"/>
      <c r="D25" s="54"/>
      <c r="E25" s="55">
        <v>21</v>
      </c>
      <c r="F25" s="56" t="s">
        <v>0</v>
      </c>
      <c r="G25" s="234">
        <f>ZakladDPHZaklVypocet</f>
        <v>0</v>
      </c>
      <c r="H25" s="235"/>
      <c r="I25" s="235"/>
      <c r="J25" s="57" t="str">
        <f t="shared" si="0"/>
        <v>CZK</v>
      </c>
    </row>
    <row r="26" spans="1:10" ht="23.25" customHeight="1" x14ac:dyDescent="0.25">
      <c r="A26" s="3">
        <f>(A25-INT(A25))*100</f>
        <v>0</v>
      </c>
      <c r="B26" s="44" t="s">
        <v>15</v>
      </c>
      <c r="C26" s="21"/>
      <c r="D26" s="17"/>
      <c r="E26" s="39">
        <f>SazbaDPH2</f>
        <v>21</v>
      </c>
      <c r="F26" s="40" t="s">
        <v>0</v>
      </c>
      <c r="G26" s="208">
        <f>IF(A26&gt;50, ROUNDUP(A25, 0), ROUNDDOWN(A25, 0))</f>
        <v>0</v>
      </c>
      <c r="H26" s="209"/>
      <c r="I26" s="209"/>
      <c r="J26" s="51" t="str">
        <f t="shared" si="0"/>
        <v>CZK</v>
      </c>
    </row>
    <row r="27" spans="1:10" ht="23.25" customHeight="1" thickBot="1" x14ac:dyDescent="0.3">
      <c r="A27" s="3">
        <f>ZakladDPHSni+DPHSni+ZakladDPHZakl+DPHZakl</f>
        <v>0</v>
      </c>
      <c r="B27" s="43" t="s">
        <v>4</v>
      </c>
      <c r="C27" s="19"/>
      <c r="D27" s="22"/>
      <c r="E27" s="19"/>
      <c r="F27" s="20"/>
      <c r="G27" s="210">
        <f>CenaCelkem-(ZakladDPHSni+DPHSni+ZakladDPHZakl+DPHZakl)</f>
        <v>0</v>
      </c>
      <c r="H27" s="210"/>
      <c r="I27" s="210"/>
      <c r="J27" s="58" t="str">
        <f t="shared" si="0"/>
        <v>CZK</v>
      </c>
    </row>
    <row r="28" spans="1:10" ht="27.75" hidden="1" customHeight="1" thickBot="1" x14ac:dyDescent="0.3">
      <c r="A28" s="3"/>
      <c r="B28" s="118" t="s">
        <v>23</v>
      </c>
      <c r="C28" s="119"/>
      <c r="D28" s="119"/>
      <c r="E28" s="120"/>
      <c r="F28" s="121"/>
      <c r="G28" s="238">
        <f>ZakladDPHSniVypocet+ZakladDPHZaklVypocet</f>
        <v>0</v>
      </c>
      <c r="H28" s="238"/>
      <c r="I28" s="238"/>
      <c r="J28" s="122" t="str">
        <f t="shared" si="0"/>
        <v>CZK</v>
      </c>
    </row>
    <row r="29" spans="1:10" ht="27.75" customHeight="1" thickBot="1" x14ac:dyDescent="0.3">
      <c r="A29" s="3">
        <f>(A27-INT(A27))*100</f>
        <v>0</v>
      </c>
      <c r="B29" s="118" t="s">
        <v>35</v>
      </c>
      <c r="C29" s="123"/>
      <c r="D29" s="123"/>
      <c r="E29" s="123"/>
      <c r="F29" s="123"/>
      <c r="G29" s="237">
        <f>IF(A29&gt;50, ROUNDUP(A27, 0), ROUNDDOWN(A27, 0))</f>
        <v>0</v>
      </c>
      <c r="H29" s="237"/>
      <c r="I29" s="237"/>
      <c r="J29" s="124" t="s">
        <v>72</v>
      </c>
    </row>
    <row r="30" spans="1:10" ht="12.75" customHeight="1" x14ac:dyDescent="0.25">
      <c r="A30" s="3"/>
      <c r="B30" s="3"/>
      <c r="C30" s="4"/>
      <c r="D30" s="4"/>
      <c r="E30" s="4"/>
      <c r="F30" s="4"/>
      <c r="G30" s="41"/>
      <c r="H30" s="4"/>
      <c r="I30" s="41"/>
      <c r="J30" s="11"/>
    </row>
    <row r="31" spans="1:10" ht="30" customHeight="1" x14ac:dyDescent="0.25">
      <c r="A31" s="3"/>
      <c r="B31" s="3"/>
      <c r="C31" s="4"/>
      <c r="D31" s="4"/>
      <c r="E31" s="4"/>
      <c r="F31" s="4"/>
      <c r="G31" s="41"/>
      <c r="H31" s="4"/>
      <c r="I31" s="41"/>
      <c r="J31" s="11"/>
    </row>
    <row r="32" spans="1:10" ht="18.75" customHeight="1" x14ac:dyDescent="0.25">
      <c r="A32" s="3"/>
      <c r="B32" s="23"/>
      <c r="C32" s="18" t="s">
        <v>11</v>
      </c>
      <c r="D32" s="35"/>
      <c r="E32" s="35"/>
      <c r="F32" s="18" t="s">
        <v>10</v>
      </c>
      <c r="G32" s="35"/>
      <c r="H32" s="36"/>
      <c r="I32" s="35"/>
      <c r="J32" s="11"/>
    </row>
    <row r="33" spans="1:10" ht="47.25" customHeight="1" x14ac:dyDescent="0.25">
      <c r="A33" s="3"/>
      <c r="B33" s="3"/>
      <c r="C33" s="4"/>
      <c r="D33" s="4"/>
      <c r="E33" s="4"/>
      <c r="F33" s="4"/>
      <c r="G33" s="41"/>
      <c r="H33" s="4"/>
      <c r="I33" s="41"/>
      <c r="J33" s="11"/>
    </row>
    <row r="34" spans="1:10" s="33" customFormat="1" ht="18.75" customHeight="1" x14ac:dyDescent="0.25">
      <c r="A34" s="28"/>
      <c r="B34" s="28"/>
      <c r="C34" s="29"/>
      <c r="D34" s="239"/>
      <c r="E34" s="240"/>
      <c r="F34" s="29"/>
      <c r="G34" s="239"/>
      <c r="H34" s="240"/>
      <c r="I34" s="240"/>
      <c r="J34" s="34"/>
    </row>
    <row r="35" spans="1:10" ht="12.75" customHeight="1" x14ac:dyDescent="0.25">
      <c r="A35" s="3"/>
      <c r="B35" s="3"/>
      <c r="C35" s="4"/>
      <c r="D35" s="231" t="s">
        <v>2</v>
      </c>
      <c r="E35" s="231"/>
      <c r="F35" s="4"/>
      <c r="G35" s="41"/>
      <c r="H35" s="12" t="s">
        <v>3</v>
      </c>
      <c r="I35" s="41"/>
      <c r="J35" s="11"/>
    </row>
    <row r="36" spans="1:10" ht="13.5" customHeight="1" thickBot="1" x14ac:dyDescent="0.3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5">
      <c r="B37" s="95" t="s">
        <v>16</v>
      </c>
      <c r="C37" s="96"/>
      <c r="D37" s="96"/>
      <c r="E37" s="96"/>
      <c r="F37" s="97"/>
      <c r="G37" s="97"/>
      <c r="H37" s="97"/>
      <c r="I37" s="97"/>
      <c r="J37" s="96"/>
    </row>
    <row r="38" spans="1:10" ht="25.5" customHeight="1" x14ac:dyDescent="0.25">
      <c r="A38" s="94" t="s">
        <v>37</v>
      </c>
      <c r="B38" s="98" t="s">
        <v>17</v>
      </c>
      <c r="C38" s="99" t="s">
        <v>5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18</v>
      </c>
      <c r="I38" s="102" t="s">
        <v>1</v>
      </c>
      <c r="J38" s="103" t="s">
        <v>0</v>
      </c>
    </row>
    <row r="39" spans="1:10" ht="25.5" hidden="1" customHeight="1" x14ac:dyDescent="0.25">
      <c r="A39" s="94">
        <v>1</v>
      </c>
      <c r="B39" s="104" t="s">
        <v>56</v>
      </c>
      <c r="C39" s="204"/>
      <c r="D39" s="202"/>
      <c r="E39" s="202"/>
      <c r="F39" s="105">
        <f>'1 1 Stavební část'!AE838+'2 1 ZTI'!AE219+'3 1 Slaboproud'!AE154+'4 1 Silnoproud '!AE311+'5 1 VZT'!AE40+'6 1 Vytápění'!AE192+'7 1 Naklady'!AE35</f>
        <v>0</v>
      </c>
      <c r="G39" s="106">
        <f>'1 1 Stavební část'!AF838+'2 1 ZTI'!AF219+'3 1 Slaboproud'!AF154+'4 1 Silnoproud '!AF311+'5 1 VZT'!AF40+'6 1 Vytápění'!AF192+'7 1 Naklady'!AF35</f>
        <v>0</v>
      </c>
      <c r="H39" s="107">
        <f t="shared" ref="H39:H53" si="1">(F39*SazbaDPH1/100)+(G39*SazbaDPH2/100)</f>
        <v>0</v>
      </c>
      <c r="I39" s="107">
        <f t="shared" ref="I39:I53" si="2">F39+G39+H39</f>
        <v>0</v>
      </c>
      <c r="J39" s="108" t="str">
        <f t="shared" ref="J39:J53" si="3">IF(CenaCelkemVypocet=0,"",I39/CenaCelkemVypocet*100)</f>
        <v/>
      </c>
    </row>
    <row r="40" spans="1:10" ht="25.5" customHeight="1" x14ac:dyDescent="0.25">
      <c r="A40" s="94">
        <v>2</v>
      </c>
      <c r="B40" s="109" t="s">
        <v>57</v>
      </c>
      <c r="C40" s="203" t="s">
        <v>58</v>
      </c>
      <c r="D40" s="203"/>
      <c r="E40" s="203"/>
      <c r="F40" s="110">
        <f>'1 1 Stavební část'!AE838</f>
        <v>0</v>
      </c>
      <c r="G40" s="111">
        <f>'1 1 Stavební část'!AF838</f>
        <v>0</v>
      </c>
      <c r="H40" s="111">
        <f t="shared" si="1"/>
        <v>0</v>
      </c>
      <c r="I40" s="111">
        <f t="shared" si="2"/>
        <v>0</v>
      </c>
      <c r="J40" s="112" t="str">
        <f t="shared" si="3"/>
        <v/>
      </c>
    </row>
    <row r="41" spans="1:10" ht="25.5" customHeight="1" x14ac:dyDescent="0.25">
      <c r="A41" s="94">
        <v>3</v>
      </c>
      <c r="B41" s="113" t="s">
        <v>57</v>
      </c>
      <c r="C41" s="202" t="s">
        <v>58</v>
      </c>
      <c r="D41" s="202"/>
      <c r="E41" s="202"/>
      <c r="F41" s="114">
        <f>'1 1 Stavební část'!AE838</f>
        <v>0</v>
      </c>
      <c r="G41" s="107">
        <f>'1 1 Stavební část'!AF838</f>
        <v>0</v>
      </c>
      <c r="H41" s="107">
        <f t="shared" si="1"/>
        <v>0</v>
      </c>
      <c r="I41" s="107">
        <f t="shared" si="2"/>
        <v>0</v>
      </c>
      <c r="J41" s="108" t="str">
        <f t="shared" si="3"/>
        <v/>
      </c>
    </row>
    <row r="42" spans="1:10" ht="25.5" customHeight="1" x14ac:dyDescent="0.25">
      <c r="A42" s="94">
        <v>2</v>
      </c>
      <c r="B42" s="109" t="s">
        <v>59</v>
      </c>
      <c r="C42" s="203" t="s">
        <v>60</v>
      </c>
      <c r="D42" s="203"/>
      <c r="E42" s="203"/>
      <c r="F42" s="110">
        <f>'2 1 ZTI'!AE219</f>
        <v>0</v>
      </c>
      <c r="G42" s="111">
        <f>'2 1 ZTI'!AF219</f>
        <v>0</v>
      </c>
      <c r="H42" s="111">
        <f t="shared" si="1"/>
        <v>0</v>
      </c>
      <c r="I42" s="111">
        <f t="shared" si="2"/>
        <v>0</v>
      </c>
      <c r="J42" s="112" t="str">
        <f t="shared" si="3"/>
        <v/>
      </c>
    </row>
    <row r="43" spans="1:10" ht="25.5" customHeight="1" x14ac:dyDescent="0.25">
      <c r="A43" s="94">
        <v>3</v>
      </c>
      <c r="B43" s="113" t="s">
        <v>57</v>
      </c>
      <c r="C43" s="202" t="s">
        <v>60</v>
      </c>
      <c r="D43" s="202"/>
      <c r="E43" s="202"/>
      <c r="F43" s="114">
        <f>'2 1 ZTI'!AE219</f>
        <v>0</v>
      </c>
      <c r="G43" s="107">
        <f>'2 1 ZTI'!AF219</f>
        <v>0</v>
      </c>
      <c r="H43" s="107">
        <f t="shared" si="1"/>
        <v>0</v>
      </c>
      <c r="I43" s="107">
        <f t="shared" si="2"/>
        <v>0</v>
      </c>
      <c r="J43" s="108" t="str">
        <f t="shared" si="3"/>
        <v/>
      </c>
    </row>
    <row r="44" spans="1:10" ht="25.5" customHeight="1" x14ac:dyDescent="0.25">
      <c r="A44" s="94">
        <v>2</v>
      </c>
      <c r="B44" s="109" t="s">
        <v>61</v>
      </c>
      <c r="C44" s="203" t="s">
        <v>62</v>
      </c>
      <c r="D44" s="203"/>
      <c r="E44" s="203"/>
      <c r="F44" s="110">
        <f>'3 1 Slaboproud'!AE154</f>
        <v>0</v>
      </c>
      <c r="G44" s="111">
        <f>'3 1 Slaboproud'!AF154</f>
        <v>0</v>
      </c>
      <c r="H44" s="111">
        <f t="shared" si="1"/>
        <v>0</v>
      </c>
      <c r="I44" s="111">
        <f t="shared" si="2"/>
        <v>0</v>
      </c>
      <c r="J44" s="112" t="str">
        <f t="shared" si="3"/>
        <v/>
      </c>
    </row>
    <row r="45" spans="1:10" ht="25.5" customHeight="1" x14ac:dyDescent="0.25">
      <c r="A45" s="94">
        <v>3</v>
      </c>
      <c r="B45" s="113" t="s">
        <v>57</v>
      </c>
      <c r="C45" s="202" t="s">
        <v>62</v>
      </c>
      <c r="D45" s="202"/>
      <c r="E45" s="202"/>
      <c r="F45" s="114">
        <f>'3 1 Slaboproud'!AE154</f>
        <v>0</v>
      </c>
      <c r="G45" s="107">
        <f>'3 1 Slaboproud'!AF154</f>
        <v>0</v>
      </c>
      <c r="H45" s="107">
        <f t="shared" si="1"/>
        <v>0</v>
      </c>
      <c r="I45" s="107">
        <f t="shared" si="2"/>
        <v>0</v>
      </c>
      <c r="J45" s="108" t="str">
        <f t="shared" si="3"/>
        <v/>
      </c>
    </row>
    <row r="46" spans="1:10" ht="25.5" customHeight="1" x14ac:dyDescent="0.25">
      <c r="A46" s="94">
        <v>2</v>
      </c>
      <c r="B46" s="109" t="s">
        <v>63</v>
      </c>
      <c r="C46" s="203" t="s">
        <v>64</v>
      </c>
      <c r="D46" s="203"/>
      <c r="E46" s="203"/>
      <c r="F46" s="110">
        <f>'4 1 Silnoproud '!AE311</f>
        <v>0</v>
      </c>
      <c r="G46" s="111">
        <f>'4 1 Silnoproud '!AF311</f>
        <v>0</v>
      </c>
      <c r="H46" s="111">
        <f t="shared" si="1"/>
        <v>0</v>
      </c>
      <c r="I46" s="111">
        <f t="shared" si="2"/>
        <v>0</v>
      </c>
      <c r="J46" s="112" t="str">
        <f t="shared" si="3"/>
        <v/>
      </c>
    </row>
    <row r="47" spans="1:10" ht="25.5" customHeight="1" x14ac:dyDescent="0.25">
      <c r="A47" s="94">
        <v>3</v>
      </c>
      <c r="B47" s="113" t="s">
        <v>57</v>
      </c>
      <c r="C47" s="202" t="s">
        <v>64</v>
      </c>
      <c r="D47" s="202"/>
      <c r="E47" s="202"/>
      <c r="F47" s="114">
        <f>'4 1 Silnoproud '!AE311</f>
        <v>0</v>
      </c>
      <c r="G47" s="107">
        <f>'4 1 Silnoproud '!AF311</f>
        <v>0</v>
      </c>
      <c r="H47" s="107">
        <f t="shared" si="1"/>
        <v>0</v>
      </c>
      <c r="I47" s="107">
        <f t="shared" si="2"/>
        <v>0</v>
      </c>
      <c r="J47" s="108" t="str">
        <f t="shared" si="3"/>
        <v/>
      </c>
    </row>
    <row r="48" spans="1:10" ht="25.5" customHeight="1" x14ac:dyDescent="0.25">
      <c r="A48" s="94">
        <v>2</v>
      </c>
      <c r="B48" s="109" t="s">
        <v>65</v>
      </c>
      <c r="C48" s="203" t="s">
        <v>66</v>
      </c>
      <c r="D48" s="203"/>
      <c r="E48" s="203"/>
      <c r="F48" s="110">
        <f>'5 1 VZT'!AE40</f>
        <v>0</v>
      </c>
      <c r="G48" s="111">
        <f>'5 1 VZT'!AF40</f>
        <v>0</v>
      </c>
      <c r="H48" s="111">
        <f t="shared" si="1"/>
        <v>0</v>
      </c>
      <c r="I48" s="111">
        <f t="shared" si="2"/>
        <v>0</v>
      </c>
      <c r="J48" s="112" t="str">
        <f t="shared" si="3"/>
        <v/>
      </c>
    </row>
    <row r="49" spans="1:10" ht="25.5" customHeight="1" x14ac:dyDescent="0.25">
      <c r="A49" s="94">
        <v>3</v>
      </c>
      <c r="B49" s="113" t="s">
        <v>57</v>
      </c>
      <c r="C49" s="202" t="s">
        <v>66</v>
      </c>
      <c r="D49" s="202"/>
      <c r="E49" s="202"/>
      <c r="F49" s="114">
        <f>'5 1 VZT'!AE40</f>
        <v>0</v>
      </c>
      <c r="G49" s="107">
        <f>'5 1 VZT'!AF40</f>
        <v>0</v>
      </c>
      <c r="H49" s="107">
        <f t="shared" si="1"/>
        <v>0</v>
      </c>
      <c r="I49" s="107">
        <f t="shared" si="2"/>
        <v>0</v>
      </c>
      <c r="J49" s="108" t="str">
        <f t="shared" si="3"/>
        <v/>
      </c>
    </row>
    <row r="50" spans="1:10" ht="25.5" customHeight="1" x14ac:dyDescent="0.25">
      <c r="A50" s="94">
        <v>2</v>
      </c>
      <c r="B50" s="109" t="s">
        <v>67</v>
      </c>
      <c r="C50" s="203" t="s">
        <v>68</v>
      </c>
      <c r="D50" s="203"/>
      <c r="E50" s="203"/>
      <c r="F50" s="110">
        <f>'6 1 Vytápění'!AE192</f>
        <v>0</v>
      </c>
      <c r="G50" s="111">
        <f>'6 1 Vytápění'!AF192</f>
        <v>0</v>
      </c>
      <c r="H50" s="111">
        <f t="shared" si="1"/>
        <v>0</v>
      </c>
      <c r="I50" s="111">
        <f t="shared" si="2"/>
        <v>0</v>
      </c>
      <c r="J50" s="112" t="str">
        <f t="shared" si="3"/>
        <v/>
      </c>
    </row>
    <row r="51" spans="1:10" ht="25.5" customHeight="1" x14ac:dyDescent="0.25">
      <c r="A51" s="94">
        <v>3</v>
      </c>
      <c r="B51" s="113" t="s">
        <v>57</v>
      </c>
      <c r="C51" s="202" t="s">
        <v>68</v>
      </c>
      <c r="D51" s="202"/>
      <c r="E51" s="202"/>
      <c r="F51" s="114">
        <f>'6 1 Vytápění'!AE192</f>
        <v>0</v>
      </c>
      <c r="G51" s="107">
        <f>'6 1 Vytápění'!AF192</f>
        <v>0</v>
      </c>
      <c r="H51" s="107">
        <f t="shared" si="1"/>
        <v>0</v>
      </c>
      <c r="I51" s="107">
        <f t="shared" si="2"/>
        <v>0</v>
      </c>
      <c r="J51" s="108" t="str">
        <f t="shared" si="3"/>
        <v/>
      </c>
    </row>
    <row r="52" spans="1:10" ht="25.5" customHeight="1" x14ac:dyDescent="0.25">
      <c r="A52" s="94">
        <v>2</v>
      </c>
      <c r="B52" s="109" t="s">
        <v>69</v>
      </c>
      <c r="C52" s="203" t="s">
        <v>70</v>
      </c>
      <c r="D52" s="203"/>
      <c r="E52" s="203"/>
      <c r="F52" s="110">
        <f>'7 1 Naklady'!AE35</f>
        <v>0</v>
      </c>
      <c r="G52" s="111">
        <f>'7 1 Naklady'!AF35</f>
        <v>0</v>
      </c>
      <c r="H52" s="111">
        <f t="shared" si="1"/>
        <v>0</v>
      </c>
      <c r="I52" s="111">
        <f t="shared" si="2"/>
        <v>0</v>
      </c>
      <c r="J52" s="112" t="str">
        <f t="shared" si="3"/>
        <v/>
      </c>
    </row>
    <row r="53" spans="1:10" ht="25.5" customHeight="1" x14ac:dyDescent="0.25">
      <c r="A53" s="94">
        <v>3</v>
      </c>
      <c r="B53" s="113" t="s">
        <v>57</v>
      </c>
      <c r="C53" s="202" t="s">
        <v>70</v>
      </c>
      <c r="D53" s="202"/>
      <c r="E53" s="202"/>
      <c r="F53" s="114">
        <f>'7 1 Naklady'!AE35</f>
        <v>0</v>
      </c>
      <c r="G53" s="107">
        <f>'7 1 Naklady'!AF35</f>
        <v>0</v>
      </c>
      <c r="H53" s="107">
        <f t="shared" si="1"/>
        <v>0</v>
      </c>
      <c r="I53" s="107">
        <f t="shared" si="2"/>
        <v>0</v>
      </c>
      <c r="J53" s="108" t="str">
        <f t="shared" si="3"/>
        <v/>
      </c>
    </row>
    <row r="54" spans="1:10" ht="25.5" customHeight="1" x14ac:dyDescent="0.25">
      <c r="A54" s="94"/>
      <c r="B54" s="199" t="s">
        <v>71</v>
      </c>
      <c r="C54" s="200"/>
      <c r="D54" s="200"/>
      <c r="E54" s="201"/>
      <c r="F54" s="115">
        <f>SUMIF(A39:A53,"=1",F39:F53)</f>
        <v>0</v>
      </c>
      <c r="G54" s="116">
        <f>SUMIF(A39:A53,"=1",G39:G53)</f>
        <v>0</v>
      </c>
      <c r="H54" s="116">
        <f>SUMIF(A39:A53,"=1",H39:H53)</f>
        <v>0</v>
      </c>
      <c r="I54" s="116">
        <f>SUMIF(A39:A53,"=1",I39:I53)</f>
        <v>0</v>
      </c>
      <c r="J54" s="117">
        <f>SUMIF(A39:A53,"=1",J39:J53)</f>
        <v>0</v>
      </c>
    </row>
    <row r="58" spans="1:10" ht="15.6" x14ac:dyDescent="0.3">
      <c r="B58" s="125" t="s">
        <v>73</v>
      </c>
    </row>
    <row r="60" spans="1:10" ht="25.5" customHeight="1" x14ac:dyDescent="0.25">
      <c r="A60" s="126"/>
      <c r="B60" s="129" t="s">
        <v>17</v>
      </c>
      <c r="C60" s="129" t="s">
        <v>5</v>
      </c>
      <c r="D60" s="130"/>
      <c r="E60" s="130"/>
      <c r="F60" s="131" t="s">
        <v>74</v>
      </c>
      <c r="G60" s="131"/>
      <c r="H60" s="131"/>
      <c r="I60" s="131" t="s">
        <v>29</v>
      </c>
      <c r="J60" s="131" t="s">
        <v>0</v>
      </c>
    </row>
    <row r="61" spans="1:10" ht="25.5" customHeight="1" x14ac:dyDescent="0.25">
      <c r="A61" s="127"/>
      <c r="B61" s="132" t="s">
        <v>57</v>
      </c>
      <c r="C61" s="197" t="s">
        <v>75</v>
      </c>
      <c r="D61" s="198"/>
      <c r="E61" s="198"/>
      <c r="F61" s="137" t="s">
        <v>24</v>
      </c>
      <c r="G61" s="138"/>
      <c r="H61" s="138"/>
      <c r="I61" s="138">
        <f>'2 1 ZTI'!G8</f>
        <v>0</v>
      </c>
      <c r="J61" s="135" t="str">
        <f>IF(I117=0,"",I61/I117*100)</f>
        <v/>
      </c>
    </row>
    <row r="62" spans="1:10" ht="25.5" customHeight="1" x14ac:dyDescent="0.25">
      <c r="A62" s="127"/>
      <c r="B62" s="132" t="s">
        <v>59</v>
      </c>
      <c r="C62" s="197" t="s">
        <v>76</v>
      </c>
      <c r="D62" s="198"/>
      <c r="E62" s="198"/>
      <c r="F62" s="137" t="s">
        <v>24</v>
      </c>
      <c r="G62" s="138"/>
      <c r="H62" s="138"/>
      <c r="I62" s="138">
        <f>'1 1 Stavební část'!G8</f>
        <v>0</v>
      </c>
      <c r="J62" s="135" t="str">
        <f>IF(I117=0,"",I62/I117*100)</f>
        <v/>
      </c>
    </row>
    <row r="63" spans="1:10" ht="25.5" customHeight="1" x14ac:dyDescent="0.25">
      <c r="A63" s="127"/>
      <c r="B63" s="132" t="s">
        <v>61</v>
      </c>
      <c r="C63" s="197" t="s">
        <v>77</v>
      </c>
      <c r="D63" s="198"/>
      <c r="E63" s="198"/>
      <c r="F63" s="137" t="s">
        <v>24</v>
      </c>
      <c r="G63" s="138"/>
      <c r="H63" s="138"/>
      <c r="I63" s="138">
        <f>'1 1 Stavební část'!G27</f>
        <v>0</v>
      </c>
      <c r="J63" s="135" t="str">
        <f>IF(I117=0,"",I63/I117*100)</f>
        <v/>
      </c>
    </row>
    <row r="64" spans="1:10" ht="25.5" customHeight="1" x14ac:dyDescent="0.25">
      <c r="A64" s="127"/>
      <c r="B64" s="132" t="s">
        <v>63</v>
      </c>
      <c r="C64" s="197" t="s">
        <v>78</v>
      </c>
      <c r="D64" s="198"/>
      <c r="E64" s="198"/>
      <c r="F64" s="137" t="s">
        <v>24</v>
      </c>
      <c r="G64" s="138"/>
      <c r="H64" s="138"/>
      <c r="I64" s="138">
        <f>'1 1 Stavební část'!G79</f>
        <v>0</v>
      </c>
      <c r="J64" s="135" t="str">
        <f>IF(I117=0,"",I64/I117*100)</f>
        <v/>
      </c>
    </row>
    <row r="65" spans="1:10" ht="25.5" customHeight="1" x14ac:dyDescent="0.25">
      <c r="A65" s="127"/>
      <c r="B65" s="132" t="s">
        <v>65</v>
      </c>
      <c r="C65" s="197" t="s">
        <v>79</v>
      </c>
      <c r="D65" s="198"/>
      <c r="E65" s="198"/>
      <c r="F65" s="137" t="s">
        <v>24</v>
      </c>
      <c r="G65" s="138"/>
      <c r="H65" s="138"/>
      <c r="I65" s="138">
        <f>'1 1 Stavební část'!G108</f>
        <v>0</v>
      </c>
      <c r="J65" s="135" t="str">
        <f>IF(I117=0,"",I65/I117*100)</f>
        <v/>
      </c>
    </row>
    <row r="66" spans="1:10" ht="25.5" customHeight="1" x14ac:dyDescent="0.25">
      <c r="A66" s="127"/>
      <c r="B66" s="132" t="s">
        <v>67</v>
      </c>
      <c r="C66" s="197" t="s">
        <v>80</v>
      </c>
      <c r="D66" s="198"/>
      <c r="E66" s="198"/>
      <c r="F66" s="137" t="s">
        <v>24</v>
      </c>
      <c r="G66" s="138"/>
      <c r="H66" s="138"/>
      <c r="I66" s="138">
        <f>'1 1 Stavební část'!G112</f>
        <v>0</v>
      </c>
      <c r="J66" s="135" t="str">
        <f>IF(I117=0,"",I66/I117*100)</f>
        <v/>
      </c>
    </row>
    <row r="67" spans="1:10" ht="25.5" customHeight="1" x14ac:dyDescent="0.25">
      <c r="A67" s="127"/>
      <c r="B67" s="132" t="s">
        <v>81</v>
      </c>
      <c r="C67" s="197" t="s">
        <v>82</v>
      </c>
      <c r="D67" s="198"/>
      <c r="E67" s="198"/>
      <c r="F67" s="137" t="s">
        <v>24</v>
      </c>
      <c r="G67" s="138"/>
      <c r="H67" s="138"/>
      <c r="I67" s="138">
        <f>'1 1 Stavební část'!G126</f>
        <v>0</v>
      </c>
      <c r="J67" s="135" t="str">
        <f>IF(I117=0,"",I67/I117*100)</f>
        <v/>
      </c>
    </row>
    <row r="68" spans="1:10" ht="25.5" customHeight="1" x14ac:dyDescent="0.25">
      <c r="A68" s="127"/>
      <c r="B68" s="132" t="s">
        <v>83</v>
      </c>
      <c r="C68" s="197" t="s">
        <v>84</v>
      </c>
      <c r="D68" s="198"/>
      <c r="E68" s="198"/>
      <c r="F68" s="137" t="s">
        <v>24</v>
      </c>
      <c r="G68" s="138"/>
      <c r="H68" s="138"/>
      <c r="I68" s="138">
        <f>'1 1 Stavební část'!G159</f>
        <v>0</v>
      </c>
      <c r="J68" s="135" t="str">
        <f>IF(I117=0,"",I68/I117*100)</f>
        <v/>
      </c>
    </row>
    <row r="69" spans="1:10" ht="25.5" customHeight="1" x14ac:dyDescent="0.25">
      <c r="A69" s="127"/>
      <c r="B69" s="132" t="s">
        <v>85</v>
      </c>
      <c r="C69" s="197" t="s">
        <v>86</v>
      </c>
      <c r="D69" s="198"/>
      <c r="E69" s="198"/>
      <c r="F69" s="137" t="s">
        <v>24</v>
      </c>
      <c r="G69" s="138"/>
      <c r="H69" s="138"/>
      <c r="I69" s="138">
        <f>'1 1 Stavební část'!G202</f>
        <v>0</v>
      </c>
      <c r="J69" s="135" t="str">
        <f>IF(I117=0,"",I69/I117*100)</f>
        <v/>
      </c>
    </row>
    <row r="70" spans="1:10" ht="25.5" customHeight="1" x14ac:dyDescent="0.25">
      <c r="A70" s="127"/>
      <c r="B70" s="132" t="s">
        <v>87</v>
      </c>
      <c r="C70" s="197" t="s">
        <v>88</v>
      </c>
      <c r="D70" s="198"/>
      <c r="E70" s="198"/>
      <c r="F70" s="137" t="s">
        <v>24</v>
      </c>
      <c r="G70" s="138"/>
      <c r="H70" s="138"/>
      <c r="I70" s="138">
        <f>'1 1 Stavební část'!G230</f>
        <v>0</v>
      </c>
      <c r="J70" s="135" t="str">
        <f>IF(I117=0,"",I70/I117*100)</f>
        <v/>
      </c>
    </row>
    <row r="71" spans="1:10" ht="25.5" customHeight="1" x14ac:dyDescent="0.25">
      <c r="A71" s="127"/>
      <c r="B71" s="132" t="s">
        <v>89</v>
      </c>
      <c r="C71" s="197" t="s">
        <v>90</v>
      </c>
      <c r="D71" s="198"/>
      <c r="E71" s="198"/>
      <c r="F71" s="137" t="s">
        <v>24</v>
      </c>
      <c r="G71" s="138"/>
      <c r="H71" s="138"/>
      <c r="I71" s="138">
        <f>'3 1 Slaboproud'!G8</f>
        <v>0</v>
      </c>
      <c r="J71" s="135" t="str">
        <f>IF(I117=0,"",I71/I117*100)</f>
        <v/>
      </c>
    </row>
    <row r="72" spans="1:10" ht="25.5" customHeight="1" x14ac:dyDescent="0.25">
      <c r="A72" s="127"/>
      <c r="B72" s="132" t="s">
        <v>89</v>
      </c>
      <c r="C72" s="197" t="s">
        <v>91</v>
      </c>
      <c r="D72" s="198"/>
      <c r="E72" s="198"/>
      <c r="F72" s="137" t="s">
        <v>24</v>
      </c>
      <c r="G72" s="138"/>
      <c r="H72" s="138"/>
      <c r="I72" s="138">
        <f>'4 1 Silnoproud '!G8</f>
        <v>0</v>
      </c>
      <c r="J72" s="135" t="str">
        <f>IF(I117=0,"",I72/I117*100)</f>
        <v/>
      </c>
    </row>
    <row r="73" spans="1:10" ht="25.5" customHeight="1" x14ac:dyDescent="0.25">
      <c r="A73" s="127"/>
      <c r="B73" s="132" t="s">
        <v>92</v>
      </c>
      <c r="C73" s="197" t="s">
        <v>93</v>
      </c>
      <c r="D73" s="198"/>
      <c r="E73" s="198"/>
      <c r="F73" s="137" t="s">
        <v>24</v>
      </c>
      <c r="G73" s="138"/>
      <c r="H73" s="138"/>
      <c r="I73" s="138">
        <f>'3 1 Slaboproud'!G11+'4 1 Silnoproud '!G11</f>
        <v>0</v>
      </c>
      <c r="J73" s="135" t="str">
        <f>IF(I117=0,"",I73/I117*100)</f>
        <v/>
      </c>
    </row>
    <row r="74" spans="1:10" ht="25.5" customHeight="1" x14ac:dyDescent="0.25">
      <c r="A74" s="127"/>
      <c r="B74" s="132" t="s">
        <v>94</v>
      </c>
      <c r="C74" s="197" t="s">
        <v>95</v>
      </c>
      <c r="D74" s="198"/>
      <c r="E74" s="198"/>
      <c r="F74" s="137" t="s">
        <v>24</v>
      </c>
      <c r="G74" s="138"/>
      <c r="H74" s="138"/>
      <c r="I74" s="138">
        <f>'3 1 Slaboproud'!G18+'4 1 Silnoproud '!G34</f>
        <v>0</v>
      </c>
      <c r="J74" s="135" t="str">
        <f>IF(I117=0,"",I74/I117*100)</f>
        <v/>
      </c>
    </row>
    <row r="75" spans="1:10" ht="25.5" customHeight="1" x14ac:dyDescent="0.25">
      <c r="A75" s="127"/>
      <c r="B75" s="132" t="s">
        <v>96</v>
      </c>
      <c r="C75" s="197" t="s">
        <v>97</v>
      </c>
      <c r="D75" s="198"/>
      <c r="E75" s="198"/>
      <c r="F75" s="137" t="s">
        <v>24</v>
      </c>
      <c r="G75" s="138"/>
      <c r="H75" s="138"/>
      <c r="I75" s="138">
        <f>'4 1 Silnoproud '!G79</f>
        <v>0</v>
      </c>
      <c r="J75" s="135" t="str">
        <f>IF(I117=0,"",I75/I117*100)</f>
        <v/>
      </c>
    </row>
    <row r="76" spans="1:10" ht="25.5" customHeight="1" x14ac:dyDescent="0.25">
      <c r="A76" s="127"/>
      <c r="B76" s="132" t="s">
        <v>96</v>
      </c>
      <c r="C76" s="197" t="s">
        <v>98</v>
      </c>
      <c r="D76" s="198"/>
      <c r="E76" s="198"/>
      <c r="F76" s="137" t="s">
        <v>24</v>
      </c>
      <c r="G76" s="138"/>
      <c r="H76" s="138"/>
      <c r="I76" s="138">
        <f>'3 1 Slaboproud'!G43</f>
        <v>0</v>
      </c>
      <c r="J76" s="135" t="str">
        <f>IF(I117=0,"",I76/I117*100)</f>
        <v/>
      </c>
    </row>
    <row r="77" spans="1:10" ht="25.5" customHeight="1" x14ac:dyDescent="0.25">
      <c r="A77" s="127"/>
      <c r="B77" s="132" t="s">
        <v>99</v>
      </c>
      <c r="C77" s="197" t="s">
        <v>100</v>
      </c>
      <c r="D77" s="198"/>
      <c r="E77" s="198"/>
      <c r="F77" s="137" t="s">
        <v>24</v>
      </c>
      <c r="G77" s="138"/>
      <c r="H77" s="138"/>
      <c r="I77" s="138">
        <f>'3 1 Slaboproud'!G64+'4 1 Silnoproud '!G118</f>
        <v>0</v>
      </c>
      <c r="J77" s="135" t="str">
        <f>IF(I117=0,"",I77/I117*100)</f>
        <v/>
      </c>
    </row>
    <row r="78" spans="1:10" ht="25.5" customHeight="1" x14ac:dyDescent="0.25">
      <c r="A78" s="127"/>
      <c r="B78" s="132" t="s">
        <v>101</v>
      </c>
      <c r="C78" s="197" t="s">
        <v>102</v>
      </c>
      <c r="D78" s="198"/>
      <c r="E78" s="198"/>
      <c r="F78" s="137" t="s">
        <v>24</v>
      </c>
      <c r="G78" s="138"/>
      <c r="H78" s="138"/>
      <c r="I78" s="138">
        <f>'3 1 Slaboproud'!G71+'4 1 Silnoproud '!G135</f>
        <v>0</v>
      </c>
      <c r="J78" s="135" t="str">
        <f>IF(I117=0,"",I78/I117*100)</f>
        <v/>
      </c>
    </row>
    <row r="79" spans="1:10" ht="25.5" customHeight="1" x14ac:dyDescent="0.25">
      <c r="A79" s="127"/>
      <c r="B79" s="132" t="s">
        <v>103</v>
      </c>
      <c r="C79" s="197" t="s">
        <v>104</v>
      </c>
      <c r="D79" s="198"/>
      <c r="E79" s="198"/>
      <c r="F79" s="137" t="s">
        <v>24</v>
      </c>
      <c r="G79" s="138"/>
      <c r="H79" s="138"/>
      <c r="I79" s="138">
        <f>'4 1 Silnoproud '!G186</f>
        <v>0</v>
      </c>
      <c r="J79" s="135" t="str">
        <f>IF(I117=0,"",I79/I117*100)</f>
        <v/>
      </c>
    </row>
    <row r="80" spans="1:10" ht="25.5" customHeight="1" x14ac:dyDescent="0.25">
      <c r="A80" s="127"/>
      <c r="B80" s="132" t="s">
        <v>105</v>
      </c>
      <c r="C80" s="197" t="s">
        <v>106</v>
      </c>
      <c r="D80" s="198"/>
      <c r="E80" s="198"/>
      <c r="F80" s="137" t="s">
        <v>24</v>
      </c>
      <c r="G80" s="138"/>
      <c r="H80" s="138"/>
      <c r="I80" s="138">
        <f>'4 1 Silnoproud '!G213</f>
        <v>0</v>
      </c>
      <c r="J80" s="135" t="str">
        <f>IF(I117=0,"",I80/I117*100)</f>
        <v/>
      </c>
    </row>
    <row r="81" spans="1:10" ht="25.5" customHeight="1" x14ac:dyDescent="0.25">
      <c r="A81" s="127"/>
      <c r="B81" s="132" t="s">
        <v>107</v>
      </c>
      <c r="C81" s="197" t="s">
        <v>108</v>
      </c>
      <c r="D81" s="198"/>
      <c r="E81" s="198"/>
      <c r="F81" s="137" t="s">
        <v>24</v>
      </c>
      <c r="G81" s="138"/>
      <c r="H81" s="138"/>
      <c r="I81" s="138">
        <f>'2 1 ZTI'!G16</f>
        <v>0</v>
      </c>
      <c r="J81" s="135" t="str">
        <f>IF(I117=0,"",I81/I117*100)</f>
        <v/>
      </c>
    </row>
    <row r="82" spans="1:10" ht="25.5" customHeight="1" x14ac:dyDescent="0.25">
      <c r="A82" s="127"/>
      <c r="B82" s="132" t="s">
        <v>109</v>
      </c>
      <c r="C82" s="197" t="s">
        <v>110</v>
      </c>
      <c r="D82" s="198"/>
      <c r="E82" s="198"/>
      <c r="F82" s="137" t="s">
        <v>24</v>
      </c>
      <c r="G82" s="138"/>
      <c r="H82" s="138"/>
      <c r="I82" s="138">
        <f>'1 1 Stavební část'!G251</f>
        <v>0</v>
      </c>
      <c r="J82" s="135" t="str">
        <f>IF(I117=0,"",I82/I117*100)</f>
        <v/>
      </c>
    </row>
    <row r="83" spans="1:10" ht="25.5" customHeight="1" x14ac:dyDescent="0.25">
      <c r="A83" s="127"/>
      <c r="B83" s="132" t="s">
        <v>111</v>
      </c>
      <c r="C83" s="197" t="s">
        <v>112</v>
      </c>
      <c r="D83" s="198"/>
      <c r="E83" s="198"/>
      <c r="F83" s="137" t="s">
        <v>24</v>
      </c>
      <c r="G83" s="138"/>
      <c r="H83" s="138"/>
      <c r="I83" s="138">
        <f>'1 1 Stavební část'!G276</f>
        <v>0</v>
      </c>
      <c r="J83" s="135" t="str">
        <f>IF(I117=0,"",I83/I117*100)</f>
        <v/>
      </c>
    </row>
    <row r="84" spans="1:10" ht="25.5" customHeight="1" x14ac:dyDescent="0.25">
      <c r="A84" s="127"/>
      <c r="B84" s="132" t="s">
        <v>113</v>
      </c>
      <c r="C84" s="197" t="s">
        <v>114</v>
      </c>
      <c r="D84" s="198"/>
      <c r="E84" s="198"/>
      <c r="F84" s="137" t="s">
        <v>24</v>
      </c>
      <c r="G84" s="138"/>
      <c r="H84" s="138"/>
      <c r="I84" s="138">
        <f>'1 1 Stavební část'!G294+'3 1 Slaboproud'!G122+'4 1 Silnoproud '!G274</f>
        <v>0</v>
      </c>
      <c r="J84" s="135" t="str">
        <f>IF(I117=0,"",I84/I117*100)</f>
        <v/>
      </c>
    </row>
    <row r="85" spans="1:10" ht="25.5" customHeight="1" x14ac:dyDescent="0.25">
      <c r="A85" s="127"/>
      <c r="B85" s="132" t="s">
        <v>115</v>
      </c>
      <c r="C85" s="197" t="s">
        <v>116</v>
      </c>
      <c r="D85" s="198"/>
      <c r="E85" s="198"/>
      <c r="F85" s="137" t="s">
        <v>24</v>
      </c>
      <c r="G85" s="138"/>
      <c r="H85" s="138"/>
      <c r="I85" s="138">
        <f>'1 1 Stavební část'!G353</f>
        <v>0</v>
      </c>
      <c r="J85" s="135" t="str">
        <f>IF(I117=0,"",I85/I117*100)</f>
        <v/>
      </c>
    </row>
    <row r="86" spans="1:10" ht="25.5" customHeight="1" x14ac:dyDescent="0.25">
      <c r="A86" s="127"/>
      <c r="B86" s="132" t="s">
        <v>117</v>
      </c>
      <c r="C86" s="197" t="s">
        <v>118</v>
      </c>
      <c r="D86" s="198"/>
      <c r="E86" s="198"/>
      <c r="F86" s="137" t="s">
        <v>24</v>
      </c>
      <c r="G86" s="138"/>
      <c r="H86" s="138"/>
      <c r="I86" s="138">
        <f>'3 1 Slaboproud'!G138</f>
        <v>0</v>
      </c>
      <c r="J86" s="135" t="str">
        <f>IF(I117=0,"",I86/I117*100)</f>
        <v/>
      </c>
    </row>
    <row r="87" spans="1:10" ht="25.5" customHeight="1" x14ac:dyDescent="0.25">
      <c r="A87" s="127"/>
      <c r="B87" s="132" t="s">
        <v>119</v>
      </c>
      <c r="C87" s="197" t="s">
        <v>106</v>
      </c>
      <c r="D87" s="198"/>
      <c r="E87" s="198"/>
      <c r="F87" s="137" t="s">
        <v>24</v>
      </c>
      <c r="G87" s="138"/>
      <c r="H87" s="138"/>
      <c r="I87" s="138">
        <f>'4 1 Silnoproud '!G291</f>
        <v>0</v>
      </c>
      <c r="J87" s="135" t="str">
        <f>IF(I117=0,"",I87/I117*100)</f>
        <v/>
      </c>
    </row>
    <row r="88" spans="1:10" ht="25.5" customHeight="1" x14ac:dyDescent="0.25">
      <c r="A88" s="127"/>
      <c r="B88" s="132" t="s">
        <v>119</v>
      </c>
      <c r="C88" s="197" t="s">
        <v>120</v>
      </c>
      <c r="D88" s="198"/>
      <c r="E88" s="198"/>
      <c r="F88" s="137" t="s">
        <v>24</v>
      </c>
      <c r="G88" s="138"/>
      <c r="H88" s="138"/>
      <c r="I88" s="138">
        <f>'3 1 Slaboproud'!G141</f>
        <v>0</v>
      </c>
      <c r="J88" s="135" t="str">
        <f>IF(I117=0,"",I88/I117*100)</f>
        <v/>
      </c>
    </row>
    <row r="89" spans="1:10" ht="25.5" customHeight="1" x14ac:dyDescent="0.25">
      <c r="A89" s="127"/>
      <c r="B89" s="132" t="s">
        <v>121</v>
      </c>
      <c r="C89" s="197" t="s">
        <v>122</v>
      </c>
      <c r="D89" s="198"/>
      <c r="E89" s="198"/>
      <c r="F89" s="137" t="s">
        <v>25</v>
      </c>
      <c r="G89" s="138"/>
      <c r="H89" s="138"/>
      <c r="I89" s="138">
        <f>'1 1 Stavební část'!G376</f>
        <v>0</v>
      </c>
      <c r="J89" s="135" t="str">
        <f>IF(I117=0,"",I89/I117*100)</f>
        <v/>
      </c>
    </row>
    <row r="90" spans="1:10" ht="25.5" customHeight="1" x14ac:dyDescent="0.25">
      <c r="A90" s="127"/>
      <c r="B90" s="132" t="s">
        <v>123</v>
      </c>
      <c r="C90" s="197" t="s">
        <v>124</v>
      </c>
      <c r="D90" s="198"/>
      <c r="E90" s="198"/>
      <c r="F90" s="137" t="s">
        <v>25</v>
      </c>
      <c r="G90" s="138"/>
      <c r="H90" s="138"/>
      <c r="I90" s="138">
        <f>'1 1 Stavební část'!G381</f>
        <v>0</v>
      </c>
      <c r="J90" s="135" t="str">
        <f>IF(I117=0,"",I90/I117*100)</f>
        <v/>
      </c>
    </row>
    <row r="91" spans="1:10" ht="25.5" customHeight="1" x14ac:dyDescent="0.25">
      <c r="A91" s="127"/>
      <c r="B91" s="132" t="s">
        <v>125</v>
      </c>
      <c r="C91" s="197" t="s">
        <v>126</v>
      </c>
      <c r="D91" s="198"/>
      <c r="E91" s="198"/>
      <c r="F91" s="137" t="s">
        <v>25</v>
      </c>
      <c r="G91" s="138"/>
      <c r="H91" s="138"/>
      <c r="I91" s="138">
        <f>'2 1 ZTI'!G19</f>
        <v>0</v>
      </c>
      <c r="J91" s="135" t="str">
        <f>IF(I117=0,"",I91/I117*100)</f>
        <v/>
      </c>
    </row>
    <row r="92" spans="1:10" ht="25.5" customHeight="1" x14ac:dyDescent="0.25">
      <c r="A92" s="127"/>
      <c r="B92" s="132" t="s">
        <v>127</v>
      </c>
      <c r="C92" s="197" t="s">
        <v>128</v>
      </c>
      <c r="D92" s="198"/>
      <c r="E92" s="198"/>
      <c r="F92" s="137" t="s">
        <v>25</v>
      </c>
      <c r="G92" s="138"/>
      <c r="H92" s="138"/>
      <c r="I92" s="138">
        <f>'2 1 ZTI'!G66</f>
        <v>0</v>
      </c>
      <c r="J92" s="135" t="str">
        <f>IF(I117=0,"",I92/I117*100)</f>
        <v/>
      </c>
    </row>
    <row r="93" spans="1:10" ht="25.5" customHeight="1" x14ac:dyDescent="0.25">
      <c r="A93" s="127"/>
      <c r="B93" s="132" t="s">
        <v>129</v>
      </c>
      <c r="C93" s="197" t="s">
        <v>130</v>
      </c>
      <c r="D93" s="198"/>
      <c r="E93" s="198"/>
      <c r="F93" s="137" t="s">
        <v>25</v>
      </c>
      <c r="G93" s="138"/>
      <c r="H93" s="138"/>
      <c r="I93" s="138">
        <f>'2 1 ZTI'!G110</f>
        <v>0</v>
      </c>
      <c r="J93" s="135" t="str">
        <f>IF(I117=0,"",I93/I117*100)</f>
        <v/>
      </c>
    </row>
    <row r="94" spans="1:10" ht="25.5" customHeight="1" x14ac:dyDescent="0.25">
      <c r="A94" s="127"/>
      <c r="B94" s="132" t="s">
        <v>131</v>
      </c>
      <c r="C94" s="197" t="s">
        <v>132</v>
      </c>
      <c r="D94" s="198"/>
      <c r="E94" s="198"/>
      <c r="F94" s="137" t="s">
        <v>25</v>
      </c>
      <c r="G94" s="138"/>
      <c r="H94" s="138"/>
      <c r="I94" s="138">
        <f>'2 1 ZTI'!G187</f>
        <v>0</v>
      </c>
      <c r="J94" s="135" t="str">
        <f>IF(I117=0,"",I94/I117*100)</f>
        <v/>
      </c>
    </row>
    <row r="95" spans="1:10" ht="25.5" customHeight="1" x14ac:dyDescent="0.25">
      <c r="A95" s="127"/>
      <c r="B95" s="132" t="s">
        <v>133</v>
      </c>
      <c r="C95" s="197" t="s">
        <v>134</v>
      </c>
      <c r="D95" s="198"/>
      <c r="E95" s="198"/>
      <c r="F95" s="137" t="s">
        <v>25</v>
      </c>
      <c r="G95" s="138"/>
      <c r="H95" s="138"/>
      <c r="I95" s="138">
        <f>'5 1 VZT'!G8</f>
        <v>0</v>
      </c>
      <c r="J95" s="135" t="str">
        <f>IF(I117=0,"",I95/I117*100)</f>
        <v/>
      </c>
    </row>
    <row r="96" spans="1:10" ht="25.5" customHeight="1" x14ac:dyDescent="0.25">
      <c r="A96" s="127"/>
      <c r="B96" s="132" t="s">
        <v>135</v>
      </c>
      <c r="C96" s="197" t="s">
        <v>136</v>
      </c>
      <c r="D96" s="198"/>
      <c r="E96" s="198"/>
      <c r="F96" s="137" t="s">
        <v>25</v>
      </c>
      <c r="G96" s="138"/>
      <c r="H96" s="138"/>
      <c r="I96" s="138">
        <f>'6 1 Vytápění'!G8</f>
        <v>0</v>
      </c>
      <c r="J96" s="135" t="str">
        <f>IF(I117=0,"",I96/I117*100)</f>
        <v/>
      </c>
    </row>
    <row r="97" spans="1:10" ht="25.5" customHeight="1" x14ac:dyDescent="0.25">
      <c r="A97" s="127"/>
      <c r="B97" s="132" t="s">
        <v>137</v>
      </c>
      <c r="C97" s="197" t="s">
        <v>138</v>
      </c>
      <c r="D97" s="198"/>
      <c r="E97" s="198"/>
      <c r="F97" s="137" t="s">
        <v>25</v>
      </c>
      <c r="G97" s="138"/>
      <c r="H97" s="138"/>
      <c r="I97" s="138">
        <f>'1 1 Stavební část'!G385+'6 1 Vytápění'!G13</f>
        <v>0</v>
      </c>
      <c r="J97" s="135" t="str">
        <f>IF(I117=0,"",I97/I117*100)</f>
        <v/>
      </c>
    </row>
    <row r="98" spans="1:10" ht="25.5" customHeight="1" x14ac:dyDescent="0.25">
      <c r="A98" s="127"/>
      <c r="B98" s="132" t="s">
        <v>139</v>
      </c>
      <c r="C98" s="197" t="s">
        <v>140</v>
      </c>
      <c r="D98" s="198"/>
      <c r="E98" s="198"/>
      <c r="F98" s="137" t="s">
        <v>25</v>
      </c>
      <c r="G98" s="138"/>
      <c r="H98" s="138"/>
      <c r="I98" s="138">
        <f>'6 1 Vytápění'!G27</f>
        <v>0</v>
      </c>
      <c r="J98" s="135" t="str">
        <f>IF(I117=0,"",I98/I117*100)</f>
        <v/>
      </c>
    </row>
    <row r="99" spans="1:10" ht="25.5" customHeight="1" x14ac:dyDescent="0.25">
      <c r="A99" s="127"/>
      <c r="B99" s="132" t="s">
        <v>141</v>
      </c>
      <c r="C99" s="197" t="s">
        <v>142</v>
      </c>
      <c r="D99" s="198"/>
      <c r="E99" s="198"/>
      <c r="F99" s="137" t="s">
        <v>25</v>
      </c>
      <c r="G99" s="138"/>
      <c r="H99" s="138"/>
      <c r="I99" s="138">
        <f>'6 1 Vytápění'!G55</f>
        <v>0</v>
      </c>
      <c r="J99" s="135" t="str">
        <f>IF(I117=0,"",I99/I117*100)</f>
        <v/>
      </c>
    </row>
    <row r="100" spans="1:10" ht="25.5" customHeight="1" x14ac:dyDescent="0.25">
      <c r="A100" s="127"/>
      <c r="B100" s="132" t="s">
        <v>143</v>
      </c>
      <c r="C100" s="197" t="s">
        <v>144</v>
      </c>
      <c r="D100" s="198"/>
      <c r="E100" s="198"/>
      <c r="F100" s="137" t="s">
        <v>25</v>
      </c>
      <c r="G100" s="138"/>
      <c r="H100" s="138"/>
      <c r="I100" s="138">
        <f>'6 1 Vytápění'!G72</f>
        <v>0</v>
      </c>
      <c r="J100" s="135" t="str">
        <f>IF(I117=0,"",I100/I117*100)</f>
        <v/>
      </c>
    </row>
    <row r="101" spans="1:10" ht="25.5" customHeight="1" x14ac:dyDescent="0.25">
      <c r="A101" s="127"/>
      <c r="B101" s="132" t="s">
        <v>145</v>
      </c>
      <c r="C101" s="197" t="s">
        <v>146</v>
      </c>
      <c r="D101" s="198"/>
      <c r="E101" s="198"/>
      <c r="F101" s="137" t="s">
        <v>25</v>
      </c>
      <c r="G101" s="138"/>
      <c r="H101" s="138"/>
      <c r="I101" s="138">
        <f>'1 1 Stavební část'!G388</f>
        <v>0</v>
      </c>
      <c r="J101" s="135" t="str">
        <f>IF(I117=0,"",I101/I117*100)</f>
        <v/>
      </c>
    </row>
    <row r="102" spans="1:10" ht="25.5" customHeight="1" x14ac:dyDescent="0.25">
      <c r="A102" s="127"/>
      <c r="B102" s="132" t="s">
        <v>147</v>
      </c>
      <c r="C102" s="197" t="s">
        <v>148</v>
      </c>
      <c r="D102" s="198"/>
      <c r="E102" s="198"/>
      <c r="F102" s="137" t="s">
        <v>25</v>
      </c>
      <c r="G102" s="138"/>
      <c r="H102" s="138"/>
      <c r="I102" s="138">
        <f>'1 1 Stavební část'!G427</f>
        <v>0</v>
      </c>
      <c r="J102" s="135" t="str">
        <f>IF(I117=0,"",I102/I117*100)</f>
        <v/>
      </c>
    </row>
    <row r="103" spans="1:10" ht="25.5" customHeight="1" x14ac:dyDescent="0.25">
      <c r="A103" s="127"/>
      <c r="B103" s="132" t="s">
        <v>149</v>
      </c>
      <c r="C103" s="197" t="s">
        <v>150</v>
      </c>
      <c r="D103" s="198"/>
      <c r="E103" s="198"/>
      <c r="F103" s="137" t="s">
        <v>25</v>
      </c>
      <c r="G103" s="138"/>
      <c r="H103" s="138"/>
      <c r="I103" s="138">
        <f>'1 1 Stavební část'!G515</f>
        <v>0</v>
      </c>
      <c r="J103" s="135" t="str">
        <f>IF(I117=0,"",I103/I117*100)</f>
        <v/>
      </c>
    </row>
    <row r="104" spans="1:10" ht="25.5" customHeight="1" x14ac:dyDescent="0.25">
      <c r="A104" s="127"/>
      <c r="B104" s="132" t="s">
        <v>151</v>
      </c>
      <c r="C104" s="197" t="s">
        <v>152</v>
      </c>
      <c r="D104" s="198"/>
      <c r="E104" s="198"/>
      <c r="F104" s="137" t="s">
        <v>25</v>
      </c>
      <c r="G104" s="138"/>
      <c r="H104" s="138"/>
      <c r="I104" s="138">
        <f>'1 1 Stavební část'!G599</f>
        <v>0</v>
      </c>
      <c r="J104" s="135" t="str">
        <f>IF(I117=0,"",I104/I117*100)</f>
        <v/>
      </c>
    </row>
    <row r="105" spans="1:10" ht="25.5" customHeight="1" x14ac:dyDescent="0.25">
      <c r="A105" s="127"/>
      <c r="B105" s="132" t="s">
        <v>153</v>
      </c>
      <c r="C105" s="197" t="s">
        <v>154</v>
      </c>
      <c r="D105" s="198"/>
      <c r="E105" s="198"/>
      <c r="F105" s="137" t="s">
        <v>25</v>
      </c>
      <c r="G105" s="138"/>
      <c r="H105" s="138"/>
      <c r="I105" s="138">
        <f>'1 1 Stavební část'!G608</f>
        <v>0</v>
      </c>
      <c r="J105" s="135" t="str">
        <f>IF(I117=0,"",I105/I117*100)</f>
        <v/>
      </c>
    </row>
    <row r="106" spans="1:10" ht="25.5" customHeight="1" x14ac:dyDescent="0.25">
      <c r="A106" s="127"/>
      <c r="B106" s="132" t="s">
        <v>155</v>
      </c>
      <c r="C106" s="197" t="s">
        <v>156</v>
      </c>
      <c r="D106" s="198"/>
      <c r="E106" s="198"/>
      <c r="F106" s="137" t="s">
        <v>25</v>
      </c>
      <c r="G106" s="138"/>
      <c r="H106" s="138"/>
      <c r="I106" s="138">
        <f>'1 1 Stavební část'!G642</f>
        <v>0</v>
      </c>
      <c r="J106" s="135" t="str">
        <f>IF(I117=0,"",I106/I117*100)</f>
        <v/>
      </c>
    </row>
    <row r="107" spans="1:10" ht="25.5" customHeight="1" x14ac:dyDescent="0.25">
      <c r="A107" s="127"/>
      <c r="B107" s="132" t="s">
        <v>157</v>
      </c>
      <c r="C107" s="197" t="s">
        <v>158</v>
      </c>
      <c r="D107" s="198"/>
      <c r="E107" s="198"/>
      <c r="F107" s="137" t="s">
        <v>25</v>
      </c>
      <c r="G107" s="138"/>
      <c r="H107" s="138"/>
      <c r="I107" s="138">
        <f>'1 1 Stavební část'!G648</f>
        <v>0</v>
      </c>
      <c r="J107" s="135" t="str">
        <f>IF(I117=0,"",I107/I117*100)</f>
        <v/>
      </c>
    </row>
    <row r="108" spans="1:10" ht="25.5" customHeight="1" x14ac:dyDescent="0.25">
      <c r="A108" s="127"/>
      <c r="B108" s="132" t="s">
        <v>159</v>
      </c>
      <c r="C108" s="197" t="s">
        <v>160</v>
      </c>
      <c r="D108" s="198"/>
      <c r="E108" s="198"/>
      <c r="F108" s="137" t="s">
        <v>25</v>
      </c>
      <c r="G108" s="138"/>
      <c r="H108" s="138"/>
      <c r="I108" s="138">
        <f>'1 1 Stavební část'!G703</f>
        <v>0</v>
      </c>
      <c r="J108" s="135" t="str">
        <f>IF(I117=0,"",I108/I117*100)</f>
        <v/>
      </c>
    </row>
    <row r="109" spans="1:10" ht="25.5" customHeight="1" x14ac:dyDescent="0.25">
      <c r="A109" s="127"/>
      <c r="B109" s="132" t="s">
        <v>161</v>
      </c>
      <c r="C109" s="197" t="s">
        <v>162</v>
      </c>
      <c r="D109" s="198"/>
      <c r="E109" s="198"/>
      <c r="F109" s="137" t="s">
        <v>25</v>
      </c>
      <c r="G109" s="138"/>
      <c r="H109" s="138"/>
      <c r="I109" s="138">
        <f>'1 1 Stavební část'!G724</f>
        <v>0</v>
      </c>
      <c r="J109" s="135" t="str">
        <f>IF(I117=0,"",I109/I117*100)</f>
        <v/>
      </c>
    </row>
    <row r="110" spans="1:10" ht="25.5" customHeight="1" x14ac:dyDescent="0.25">
      <c r="A110" s="127"/>
      <c r="B110" s="132" t="s">
        <v>163</v>
      </c>
      <c r="C110" s="197" t="s">
        <v>164</v>
      </c>
      <c r="D110" s="198"/>
      <c r="E110" s="198"/>
      <c r="F110" s="137" t="s">
        <v>25</v>
      </c>
      <c r="G110" s="138"/>
      <c r="H110" s="138"/>
      <c r="I110" s="138">
        <f>'1 1 Stavební část'!G770</f>
        <v>0</v>
      </c>
      <c r="J110" s="135" t="str">
        <f>IF(I117=0,"",I110/I117*100)</f>
        <v/>
      </c>
    </row>
    <row r="111" spans="1:10" ht="25.5" customHeight="1" x14ac:dyDescent="0.25">
      <c r="A111" s="127"/>
      <c r="B111" s="132" t="s">
        <v>165</v>
      </c>
      <c r="C111" s="197" t="s">
        <v>166</v>
      </c>
      <c r="D111" s="198"/>
      <c r="E111" s="198"/>
      <c r="F111" s="137" t="s">
        <v>25</v>
      </c>
      <c r="G111" s="138"/>
      <c r="H111" s="138"/>
      <c r="I111" s="138">
        <f>'1 1 Stavební část'!G782</f>
        <v>0</v>
      </c>
      <c r="J111" s="135" t="str">
        <f>IF(I117=0,"",I111/I117*100)</f>
        <v/>
      </c>
    </row>
    <row r="112" spans="1:10" ht="25.5" customHeight="1" x14ac:dyDescent="0.25">
      <c r="A112" s="127"/>
      <c r="B112" s="132" t="s">
        <v>165</v>
      </c>
      <c r="C112" s="197" t="s">
        <v>167</v>
      </c>
      <c r="D112" s="198"/>
      <c r="E112" s="198"/>
      <c r="F112" s="137" t="s">
        <v>25</v>
      </c>
      <c r="G112" s="138"/>
      <c r="H112" s="138"/>
      <c r="I112" s="138">
        <f>'6 1 Vytápění'!G186</f>
        <v>0</v>
      </c>
      <c r="J112" s="135" t="str">
        <f>IF(I117=0,"",I112/I117*100)</f>
        <v/>
      </c>
    </row>
    <row r="113" spans="1:10" ht="25.5" customHeight="1" x14ac:dyDescent="0.25">
      <c r="A113" s="127"/>
      <c r="B113" s="132" t="s">
        <v>168</v>
      </c>
      <c r="C113" s="197" t="s">
        <v>169</v>
      </c>
      <c r="D113" s="198"/>
      <c r="E113" s="198"/>
      <c r="F113" s="137" t="s">
        <v>26</v>
      </c>
      <c r="G113" s="138"/>
      <c r="H113" s="138"/>
      <c r="I113" s="138">
        <f>'1 1 Stavební část'!G809</f>
        <v>0</v>
      </c>
      <c r="J113" s="135" t="str">
        <f>IF(I117=0,"",I113/I117*100)</f>
        <v/>
      </c>
    </row>
    <row r="114" spans="1:10" ht="25.5" customHeight="1" x14ac:dyDescent="0.25">
      <c r="A114" s="127"/>
      <c r="B114" s="132" t="s">
        <v>170</v>
      </c>
      <c r="C114" s="197" t="s">
        <v>116</v>
      </c>
      <c r="D114" s="198"/>
      <c r="E114" s="198"/>
      <c r="F114" s="137" t="s">
        <v>171</v>
      </c>
      <c r="G114" s="138"/>
      <c r="H114" s="138"/>
      <c r="I114" s="138">
        <f>'1 1 Stavební část'!G820</f>
        <v>0</v>
      </c>
      <c r="J114" s="135" t="str">
        <f>IF(I117=0,"",I114/I117*100)</f>
        <v/>
      </c>
    </row>
    <row r="115" spans="1:10" ht="25.5" customHeight="1" x14ac:dyDescent="0.25">
      <c r="A115" s="127"/>
      <c r="B115" s="132" t="s">
        <v>172</v>
      </c>
      <c r="C115" s="197" t="s">
        <v>27</v>
      </c>
      <c r="D115" s="198"/>
      <c r="E115" s="198"/>
      <c r="F115" s="137" t="s">
        <v>172</v>
      </c>
      <c r="G115" s="138"/>
      <c r="H115" s="138"/>
      <c r="I115" s="138">
        <f>'7 1 Naklady'!G8+'4 1 Silnoproud '!G294</f>
        <v>0</v>
      </c>
      <c r="J115" s="135" t="str">
        <f>IF(I117=0,"",I115/I117*100)</f>
        <v/>
      </c>
    </row>
    <row r="116" spans="1:10" ht="25.5" customHeight="1" x14ac:dyDescent="0.25">
      <c r="A116" s="127"/>
      <c r="B116" s="132" t="s">
        <v>173</v>
      </c>
      <c r="C116" s="197" t="s">
        <v>28</v>
      </c>
      <c r="D116" s="198"/>
      <c r="E116" s="198"/>
      <c r="F116" s="137" t="s">
        <v>173</v>
      </c>
      <c r="G116" s="138"/>
      <c r="H116" s="138"/>
      <c r="I116" s="138">
        <f>'7 1 Naklady'!G15+'3 1 Slaboproud'!G144+'4 1 Silnoproud '!G298</f>
        <v>0</v>
      </c>
      <c r="J116" s="135" t="str">
        <f>IF(I117=0,"",I116/I117*100)</f>
        <v/>
      </c>
    </row>
    <row r="117" spans="1:10" ht="25.5" customHeight="1" x14ac:dyDescent="0.25">
      <c r="A117" s="128"/>
      <c r="B117" s="133" t="s">
        <v>1</v>
      </c>
      <c r="C117" s="133"/>
      <c r="D117" s="134"/>
      <c r="E117" s="134"/>
      <c r="F117" s="139"/>
      <c r="G117" s="140"/>
      <c r="H117" s="140"/>
      <c r="I117" s="140">
        <f>SUM(I61:I116)</f>
        <v>0</v>
      </c>
      <c r="J117" s="136">
        <f>SUM(J61:J116)</f>
        <v>0</v>
      </c>
    </row>
    <row r="118" spans="1:10" x14ac:dyDescent="0.25">
      <c r="F118" s="92"/>
      <c r="G118" s="91"/>
      <c r="H118" s="92"/>
      <c r="I118" s="91"/>
      <c r="J118" s="93"/>
    </row>
    <row r="119" spans="1:10" x14ac:dyDescent="0.25">
      <c r="F119" s="92"/>
      <c r="G119" s="91"/>
      <c r="H119" s="92"/>
      <c r="I119" s="91"/>
      <c r="J119" s="93"/>
    </row>
    <row r="120" spans="1:10" x14ac:dyDescent="0.25">
      <c r="F120" s="92"/>
      <c r="G120" s="91"/>
      <c r="H120" s="92"/>
      <c r="I120" s="91"/>
      <c r="J120" s="93"/>
    </row>
  </sheetData>
  <sheetProtection algorithmName="SHA-512" hashValue="8f9ZSET2B+ck9XM52VmxDXiYzeJNDeHUakb8RIdeY6dNOqiQcfRVPtfp3KIdcCK9Snd3E477AQt9zfnL/Hrknw==" saltValue="5Y08Egzq7PMOr59BkVmS9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10"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B54:E54"/>
    <mergeCell ref="C61:E61"/>
    <mergeCell ref="C62:E62"/>
    <mergeCell ref="C63:E63"/>
    <mergeCell ref="C64:E64"/>
    <mergeCell ref="C49:E49"/>
    <mergeCell ref="C50:E50"/>
    <mergeCell ref="C51:E51"/>
    <mergeCell ref="C52:E52"/>
    <mergeCell ref="C53:E53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100:E100"/>
    <mergeCell ref="C101:E101"/>
    <mergeCell ref="C102:E102"/>
    <mergeCell ref="C103:E103"/>
    <mergeCell ref="C104:E104"/>
    <mergeCell ref="C95:E95"/>
    <mergeCell ref="C96:E96"/>
    <mergeCell ref="C97:E97"/>
    <mergeCell ref="C98:E98"/>
    <mergeCell ref="C99:E99"/>
    <mergeCell ref="C115:E115"/>
    <mergeCell ref="C116:E116"/>
    <mergeCell ref="C110:E110"/>
    <mergeCell ref="C111:E111"/>
    <mergeCell ref="C112:E112"/>
    <mergeCell ref="C113:E113"/>
    <mergeCell ref="C114:E114"/>
    <mergeCell ref="C105:E105"/>
    <mergeCell ref="C106:E106"/>
    <mergeCell ref="C107:E107"/>
    <mergeCell ref="C108:E108"/>
    <mergeCell ref="C109:E10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5" customWidth="1"/>
    <col min="2" max="2" width="14.44140625" style="5" customWidth="1"/>
    <col min="3" max="3" width="38.33203125" style="9" customWidth="1"/>
    <col min="4" max="4" width="4.5546875" style="5" customWidth="1"/>
    <col min="5" max="5" width="10.5546875" style="5" customWidth="1"/>
    <col min="6" max="6" width="9.88671875" style="5" customWidth="1"/>
    <col min="7" max="7" width="12.6640625" style="5" customWidth="1"/>
    <col min="8" max="16384" width="9.109375" style="5"/>
  </cols>
  <sheetData>
    <row r="1" spans="1:7" ht="15.6" x14ac:dyDescent="0.25">
      <c r="A1" s="241" t="s">
        <v>6</v>
      </c>
      <c r="B1" s="241"/>
      <c r="C1" s="242"/>
      <c r="D1" s="241"/>
      <c r="E1" s="241"/>
      <c r="F1" s="241"/>
      <c r="G1" s="241"/>
    </row>
    <row r="2" spans="1:7" ht="24.9" customHeight="1" x14ac:dyDescent="0.25">
      <c r="A2" s="73" t="s">
        <v>7</v>
      </c>
      <c r="B2" s="72"/>
      <c r="C2" s="243"/>
      <c r="D2" s="243"/>
      <c r="E2" s="243"/>
      <c r="F2" s="243"/>
      <c r="G2" s="244"/>
    </row>
    <row r="3" spans="1:7" ht="24.9" customHeight="1" x14ac:dyDescent="0.25">
      <c r="A3" s="73" t="s">
        <v>8</v>
      </c>
      <c r="B3" s="72"/>
      <c r="C3" s="243"/>
      <c r="D3" s="243"/>
      <c r="E3" s="243"/>
      <c r="F3" s="243"/>
      <c r="G3" s="244"/>
    </row>
    <row r="4" spans="1:7" ht="24.9" customHeight="1" x14ac:dyDescent="0.25">
      <c r="A4" s="73" t="s">
        <v>9</v>
      </c>
      <c r="B4" s="72"/>
      <c r="C4" s="243"/>
      <c r="D4" s="243"/>
      <c r="E4" s="243"/>
      <c r="F4" s="243"/>
      <c r="G4" s="244"/>
    </row>
    <row r="5" spans="1:7" x14ac:dyDescent="0.25">
      <c r="B5" s="6"/>
      <c r="C5" s="7"/>
      <c r="D5" s="8"/>
    </row>
  </sheetData>
  <sheetProtection algorithmName="SHA-512" hashValue="mvOzJ7VXqpGhMX2HLxhk1qv88ZB2TRcqkdG/ud8L/QtxwvuGR6GEXExPE5rpFD7Z+A6MptByCAsQaygJAxHh9w==" saltValue="fz2ecu2QOkMrxDcoYk4m2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21" activePane="bottomLeft" state="frozen"/>
      <selection pane="bottomLeft" activeCell="L6" sqref="L6"/>
    </sheetView>
  </sheetViews>
  <sheetFormatPr defaultRowHeight="13.2" outlineLevelRow="1" x14ac:dyDescent="0.25"/>
  <cols>
    <col min="1" max="1" width="3.44140625" customWidth="1"/>
    <col min="2" max="2" width="12.6640625" style="90" customWidth="1"/>
    <col min="3" max="3" width="50.77734375" style="90" customWidth="1"/>
    <col min="4" max="4" width="4.88671875" customWidth="1"/>
    <col min="5" max="5" width="8" customWidth="1"/>
    <col min="6" max="6" width="9.88671875" customWidth="1"/>
    <col min="7" max="7" width="12.77734375" customWidth="1"/>
    <col min="8" max="11" width="0" hidden="1" customWidth="1"/>
    <col min="12" max="12" width="4.77734375" customWidth="1"/>
    <col min="14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49" t="s">
        <v>174</v>
      </c>
      <c r="B1" s="249"/>
      <c r="C1" s="249"/>
      <c r="D1" s="249"/>
      <c r="E1" s="249"/>
      <c r="F1" s="249"/>
      <c r="G1" s="249"/>
      <c r="AG1" t="s">
        <v>175</v>
      </c>
    </row>
    <row r="2" spans="1:60" ht="25.05" customHeight="1" x14ac:dyDescent="0.25">
      <c r="A2" s="143" t="s">
        <v>7</v>
      </c>
      <c r="B2" s="72" t="s">
        <v>43</v>
      </c>
      <c r="C2" s="250" t="s">
        <v>44</v>
      </c>
      <c r="D2" s="251"/>
      <c r="E2" s="251"/>
      <c r="F2" s="251"/>
      <c r="G2" s="252"/>
      <c r="AG2" t="s">
        <v>176</v>
      </c>
    </row>
    <row r="3" spans="1:60" ht="25.05" customHeight="1" x14ac:dyDescent="0.25">
      <c r="A3" s="143" t="s">
        <v>8</v>
      </c>
      <c r="B3" s="72" t="s">
        <v>69</v>
      </c>
      <c r="C3" s="250" t="s">
        <v>70</v>
      </c>
      <c r="D3" s="251"/>
      <c r="E3" s="251"/>
      <c r="F3" s="251"/>
      <c r="G3" s="252"/>
      <c r="AC3" s="90" t="s">
        <v>177</v>
      </c>
      <c r="AG3" t="s">
        <v>178</v>
      </c>
    </row>
    <row r="4" spans="1:60" ht="25.05" customHeight="1" x14ac:dyDescent="0.25">
      <c r="A4" s="144" t="s">
        <v>9</v>
      </c>
      <c r="B4" s="145" t="s">
        <v>57</v>
      </c>
      <c r="C4" s="253" t="s">
        <v>70</v>
      </c>
      <c r="D4" s="254"/>
      <c r="E4" s="254"/>
      <c r="F4" s="254"/>
      <c r="G4" s="255"/>
      <c r="AG4" t="s">
        <v>179</v>
      </c>
    </row>
    <row r="5" spans="1:60" x14ac:dyDescent="0.25">
      <c r="D5" s="142"/>
    </row>
    <row r="6" spans="1:60" ht="39.6" x14ac:dyDescent="0.25">
      <c r="A6" s="147" t="s">
        <v>180</v>
      </c>
      <c r="B6" s="149" t="s">
        <v>181</v>
      </c>
      <c r="C6" s="149" t="s">
        <v>182</v>
      </c>
      <c r="D6" s="148" t="s">
        <v>183</v>
      </c>
      <c r="E6" s="147" t="s">
        <v>184</v>
      </c>
      <c r="F6" s="146" t="s">
        <v>185</v>
      </c>
      <c r="G6" s="147" t="s">
        <v>29</v>
      </c>
      <c r="H6" s="150" t="s">
        <v>30</v>
      </c>
      <c r="I6" s="150" t="s">
        <v>186</v>
      </c>
      <c r="J6" s="150" t="s">
        <v>31</v>
      </c>
      <c r="K6" s="150" t="s">
        <v>187</v>
      </c>
      <c r="L6" s="150" t="s">
        <v>188</v>
      </c>
      <c r="M6" s="150" t="s">
        <v>189</v>
      </c>
      <c r="N6" s="150" t="s">
        <v>190</v>
      </c>
      <c r="O6" s="150" t="s">
        <v>191</v>
      </c>
      <c r="P6" s="150" t="s">
        <v>192</v>
      </c>
      <c r="Q6" s="150" t="s">
        <v>193</v>
      </c>
      <c r="R6" s="150" t="s">
        <v>194</v>
      </c>
      <c r="S6" s="150" t="s">
        <v>195</v>
      </c>
      <c r="T6" s="150" t="s">
        <v>196</v>
      </c>
      <c r="U6" s="150" t="s">
        <v>197</v>
      </c>
      <c r="V6" s="150" t="s">
        <v>198</v>
      </c>
      <c r="W6" s="150" t="s">
        <v>199</v>
      </c>
      <c r="X6" s="150" t="s">
        <v>200</v>
      </c>
    </row>
    <row r="7" spans="1:60" hidden="1" x14ac:dyDescent="0.25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5">
      <c r="A8" s="163" t="s">
        <v>201</v>
      </c>
      <c r="B8" s="164" t="s">
        <v>172</v>
      </c>
      <c r="C8" s="180" t="s">
        <v>27</v>
      </c>
      <c r="D8" s="181"/>
      <c r="E8" s="167"/>
      <c r="F8" s="167"/>
      <c r="G8" s="167">
        <f>SUMIF(AG9:AG14,"&lt;&gt;NOR",G9:G14)</f>
        <v>0</v>
      </c>
      <c r="H8" s="167"/>
      <c r="I8" s="167">
        <f>SUM(I9:I14)</f>
        <v>0</v>
      </c>
      <c r="J8" s="167"/>
      <c r="K8" s="167">
        <f>SUM(K9:K14)</f>
        <v>0</v>
      </c>
      <c r="L8" s="167"/>
      <c r="M8" s="167">
        <f>SUM(M9:M14)</f>
        <v>0</v>
      </c>
      <c r="N8" s="167"/>
      <c r="O8" s="167">
        <f>SUM(O9:O14)</f>
        <v>0</v>
      </c>
      <c r="P8" s="167"/>
      <c r="Q8" s="167">
        <f>SUM(Q9:Q14)</f>
        <v>0</v>
      </c>
      <c r="R8" s="167"/>
      <c r="S8" s="167"/>
      <c r="T8" s="168"/>
      <c r="U8" s="162"/>
      <c r="V8" s="162">
        <f>SUM(V9:V14)</f>
        <v>0</v>
      </c>
      <c r="W8" s="162"/>
      <c r="X8" s="162"/>
      <c r="AG8" t="s">
        <v>202</v>
      </c>
    </row>
    <row r="9" spans="1:60" outlineLevel="1" x14ac:dyDescent="0.25">
      <c r="A9" s="169">
        <v>1</v>
      </c>
      <c r="B9" s="170" t="s">
        <v>203</v>
      </c>
      <c r="C9" s="182" t="s">
        <v>204</v>
      </c>
      <c r="D9" s="183" t="s">
        <v>205</v>
      </c>
      <c r="E9" s="172">
        <v>1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/>
      <c r="S9" s="172" t="s">
        <v>206</v>
      </c>
      <c r="T9" s="173" t="s">
        <v>207</v>
      </c>
      <c r="U9" s="160">
        <v>0</v>
      </c>
      <c r="V9" s="160">
        <f>ROUND(E9*U9,2)</f>
        <v>0</v>
      </c>
      <c r="W9" s="160"/>
      <c r="X9" s="160" t="s">
        <v>208</v>
      </c>
      <c r="Y9" s="151"/>
      <c r="Z9" s="151"/>
      <c r="AA9" s="151"/>
      <c r="AB9" s="151"/>
      <c r="AC9" s="151"/>
      <c r="AD9" s="151"/>
      <c r="AE9" s="151"/>
      <c r="AF9" s="151"/>
      <c r="AG9" s="151" t="s">
        <v>209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5">
      <c r="A10" s="158"/>
      <c r="B10" s="159"/>
      <c r="C10" s="245" t="s">
        <v>210</v>
      </c>
      <c r="D10" s="246"/>
      <c r="E10" s="246"/>
      <c r="F10" s="246"/>
      <c r="G10" s="246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1"/>
      <c r="Z10" s="151"/>
      <c r="AA10" s="151"/>
      <c r="AB10" s="151"/>
      <c r="AC10" s="151"/>
      <c r="AD10" s="151"/>
      <c r="AE10" s="151"/>
      <c r="AF10" s="151"/>
      <c r="AG10" s="151" t="s">
        <v>211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5">
      <c r="A11" s="158"/>
      <c r="B11" s="159"/>
      <c r="C11" s="247"/>
      <c r="D11" s="248"/>
      <c r="E11" s="248"/>
      <c r="F11" s="248"/>
      <c r="G11" s="248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51"/>
      <c r="Z11" s="151"/>
      <c r="AA11" s="151"/>
      <c r="AB11" s="151"/>
      <c r="AC11" s="151"/>
      <c r="AD11" s="151"/>
      <c r="AE11" s="151"/>
      <c r="AF11" s="151"/>
      <c r="AG11" s="151" t="s">
        <v>212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5">
      <c r="A12" s="169">
        <v>2</v>
      </c>
      <c r="B12" s="170" t="s">
        <v>213</v>
      </c>
      <c r="C12" s="182" t="s">
        <v>214</v>
      </c>
      <c r="D12" s="183" t="s">
        <v>205</v>
      </c>
      <c r="E12" s="172">
        <v>1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2"/>
      <c r="S12" s="172" t="s">
        <v>206</v>
      </c>
      <c r="T12" s="173" t="s">
        <v>207</v>
      </c>
      <c r="U12" s="160">
        <v>0</v>
      </c>
      <c r="V12" s="160">
        <f>ROUND(E12*U12,2)</f>
        <v>0</v>
      </c>
      <c r="W12" s="160"/>
      <c r="X12" s="160" t="s">
        <v>208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209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5">
      <c r="A13" s="158"/>
      <c r="B13" s="159"/>
      <c r="C13" s="245" t="s">
        <v>215</v>
      </c>
      <c r="D13" s="246"/>
      <c r="E13" s="246"/>
      <c r="F13" s="246"/>
      <c r="G13" s="246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51"/>
      <c r="Z13" s="151"/>
      <c r="AA13" s="151"/>
      <c r="AB13" s="151"/>
      <c r="AC13" s="151"/>
      <c r="AD13" s="151"/>
      <c r="AE13" s="151"/>
      <c r="AF13" s="151"/>
      <c r="AG13" s="151" t="s">
        <v>211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5">
      <c r="A14" s="158"/>
      <c r="B14" s="159"/>
      <c r="C14" s="247"/>
      <c r="D14" s="248"/>
      <c r="E14" s="248"/>
      <c r="F14" s="248"/>
      <c r="G14" s="248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51"/>
      <c r="Z14" s="151"/>
      <c r="AA14" s="151"/>
      <c r="AB14" s="151"/>
      <c r="AC14" s="151"/>
      <c r="AD14" s="151"/>
      <c r="AE14" s="151"/>
      <c r="AF14" s="151"/>
      <c r="AG14" s="151" t="s">
        <v>212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x14ac:dyDescent="0.25">
      <c r="A15" s="163" t="s">
        <v>201</v>
      </c>
      <c r="B15" s="164" t="s">
        <v>173</v>
      </c>
      <c r="C15" s="180" t="s">
        <v>28</v>
      </c>
      <c r="D15" s="181"/>
      <c r="E15" s="167"/>
      <c r="F15" s="167"/>
      <c r="G15" s="167">
        <f>SUMIF(AG16:AG33,"&lt;&gt;NOR",G16:G33)</f>
        <v>0</v>
      </c>
      <c r="H15" s="167"/>
      <c r="I15" s="167">
        <f>SUM(I16:I33)</f>
        <v>0</v>
      </c>
      <c r="J15" s="167"/>
      <c r="K15" s="167">
        <f>SUM(K16:K33)</f>
        <v>0</v>
      </c>
      <c r="L15" s="167"/>
      <c r="M15" s="167">
        <f>SUM(M16:M33)</f>
        <v>0</v>
      </c>
      <c r="N15" s="167"/>
      <c r="O15" s="167">
        <f>SUM(O16:O33)</f>
        <v>0</v>
      </c>
      <c r="P15" s="167"/>
      <c r="Q15" s="167">
        <f>SUM(Q16:Q33)</f>
        <v>0</v>
      </c>
      <c r="R15" s="167"/>
      <c r="S15" s="167"/>
      <c r="T15" s="168"/>
      <c r="U15" s="162"/>
      <c r="V15" s="162">
        <f>SUM(V16:V33)</f>
        <v>0</v>
      </c>
      <c r="W15" s="162"/>
      <c r="X15" s="162"/>
      <c r="AG15" t="s">
        <v>202</v>
      </c>
    </row>
    <row r="16" spans="1:60" outlineLevel="1" x14ac:dyDescent="0.25">
      <c r="A16" s="169">
        <v>3</v>
      </c>
      <c r="B16" s="170" t="s">
        <v>216</v>
      </c>
      <c r="C16" s="182" t="s">
        <v>217</v>
      </c>
      <c r="D16" s="183" t="s">
        <v>205</v>
      </c>
      <c r="E16" s="172">
        <v>1</v>
      </c>
      <c r="F16" s="171"/>
      <c r="G16" s="172">
        <f>ROUND(E16*F16,2)</f>
        <v>0</v>
      </c>
      <c r="H16" s="171"/>
      <c r="I16" s="172">
        <f>ROUND(E16*H16,2)</f>
        <v>0</v>
      </c>
      <c r="J16" s="171"/>
      <c r="K16" s="172">
        <f>ROUND(E16*J16,2)</f>
        <v>0</v>
      </c>
      <c r="L16" s="172">
        <v>21</v>
      </c>
      <c r="M16" s="172">
        <f>G16*(1+L16/100)</f>
        <v>0</v>
      </c>
      <c r="N16" s="172">
        <v>0</v>
      </c>
      <c r="O16" s="172">
        <f>ROUND(E16*N16,2)</f>
        <v>0</v>
      </c>
      <c r="P16" s="172">
        <v>0</v>
      </c>
      <c r="Q16" s="172">
        <f>ROUND(E16*P16,2)</f>
        <v>0</v>
      </c>
      <c r="R16" s="172"/>
      <c r="S16" s="172" t="s">
        <v>206</v>
      </c>
      <c r="T16" s="173" t="s">
        <v>207</v>
      </c>
      <c r="U16" s="160">
        <v>0</v>
      </c>
      <c r="V16" s="160">
        <f>ROUND(E16*U16,2)</f>
        <v>0</v>
      </c>
      <c r="W16" s="160"/>
      <c r="X16" s="160" t="s">
        <v>208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209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21" outlineLevel="1" x14ac:dyDescent="0.25">
      <c r="A17" s="158"/>
      <c r="B17" s="159"/>
      <c r="C17" s="245" t="s">
        <v>218</v>
      </c>
      <c r="D17" s="246"/>
      <c r="E17" s="246"/>
      <c r="F17" s="246"/>
      <c r="G17" s="246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51"/>
      <c r="Z17" s="151"/>
      <c r="AA17" s="151"/>
      <c r="AB17" s="151"/>
      <c r="AC17" s="151"/>
      <c r="AD17" s="151"/>
      <c r="AE17" s="151"/>
      <c r="AF17" s="151"/>
      <c r="AG17" s="151" t="s">
        <v>211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74" t="str">
        <f>C17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17" s="151"/>
      <c r="BC17" s="151"/>
      <c r="BD17" s="151"/>
      <c r="BE17" s="151"/>
      <c r="BF17" s="151"/>
      <c r="BG17" s="151"/>
      <c r="BH17" s="151"/>
    </row>
    <row r="18" spans="1:60" outlineLevel="1" x14ac:dyDescent="0.25">
      <c r="A18" s="158"/>
      <c r="B18" s="159"/>
      <c r="C18" s="247"/>
      <c r="D18" s="248"/>
      <c r="E18" s="248"/>
      <c r="F18" s="248"/>
      <c r="G18" s="248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51"/>
      <c r="Z18" s="151"/>
      <c r="AA18" s="151"/>
      <c r="AB18" s="151"/>
      <c r="AC18" s="151"/>
      <c r="AD18" s="151"/>
      <c r="AE18" s="151"/>
      <c r="AF18" s="151"/>
      <c r="AG18" s="151" t="s">
        <v>212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5">
      <c r="A19" s="169">
        <v>4</v>
      </c>
      <c r="B19" s="170" t="s">
        <v>219</v>
      </c>
      <c r="C19" s="182" t="s">
        <v>220</v>
      </c>
      <c r="D19" s="183" t="s">
        <v>205</v>
      </c>
      <c r="E19" s="172">
        <v>1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2">
        <v>0</v>
      </c>
      <c r="O19" s="172">
        <f>ROUND(E19*N19,2)</f>
        <v>0</v>
      </c>
      <c r="P19" s="172">
        <v>0</v>
      </c>
      <c r="Q19" s="172">
        <f>ROUND(E19*P19,2)</f>
        <v>0</v>
      </c>
      <c r="R19" s="172"/>
      <c r="S19" s="172" t="s">
        <v>206</v>
      </c>
      <c r="T19" s="173" t="s">
        <v>207</v>
      </c>
      <c r="U19" s="160">
        <v>0</v>
      </c>
      <c r="V19" s="160">
        <f>ROUND(E19*U19,2)</f>
        <v>0</v>
      </c>
      <c r="W19" s="160"/>
      <c r="X19" s="160" t="s">
        <v>208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209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21" outlineLevel="1" x14ac:dyDescent="0.25">
      <c r="A20" s="158"/>
      <c r="B20" s="159"/>
      <c r="C20" s="245" t="s">
        <v>221</v>
      </c>
      <c r="D20" s="246"/>
      <c r="E20" s="246"/>
      <c r="F20" s="246"/>
      <c r="G20" s="246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1"/>
      <c r="Z20" s="151"/>
      <c r="AA20" s="151"/>
      <c r="AB20" s="151"/>
      <c r="AC20" s="151"/>
      <c r="AD20" s="151"/>
      <c r="AE20" s="151"/>
      <c r="AF20" s="151"/>
      <c r="AG20" s="151" t="s">
        <v>211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74" t="str">
        <f>C20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20" s="151"/>
      <c r="BC20" s="151"/>
      <c r="BD20" s="151"/>
      <c r="BE20" s="151"/>
      <c r="BF20" s="151"/>
      <c r="BG20" s="151"/>
      <c r="BH20" s="151"/>
    </row>
    <row r="21" spans="1:60" outlineLevel="1" x14ac:dyDescent="0.25">
      <c r="A21" s="158"/>
      <c r="B21" s="159"/>
      <c r="C21" s="247"/>
      <c r="D21" s="248"/>
      <c r="E21" s="248"/>
      <c r="F21" s="248"/>
      <c r="G21" s="248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51"/>
      <c r="Z21" s="151"/>
      <c r="AA21" s="151"/>
      <c r="AB21" s="151"/>
      <c r="AC21" s="151"/>
      <c r="AD21" s="151"/>
      <c r="AE21" s="151"/>
      <c r="AF21" s="151"/>
      <c r="AG21" s="151" t="s">
        <v>212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5">
      <c r="A22" s="169">
        <v>5</v>
      </c>
      <c r="B22" s="170" t="s">
        <v>222</v>
      </c>
      <c r="C22" s="182" t="s">
        <v>223</v>
      </c>
      <c r="D22" s="183" t="s">
        <v>205</v>
      </c>
      <c r="E22" s="172">
        <v>1</v>
      </c>
      <c r="F22" s="171"/>
      <c r="G22" s="172">
        <f>ROUND(E22*F22,2)</f>
        <v>0</v>
      </c>
      <c r="H22" s="171"/>
      <c r="I22" s="172">
        <f>ROUND(E22*H22,2)</f>
        <v>0</v>
      </c>
      <c r="J22" s="171"/>
      <c r="K22" s="172">
        <f>ROUND(E22*J22,2)</f>
        <v>0</v>
      </c>
      <c r="L22" s="172">
        <v>21</v>
      </c>
      <c r="M22" s="172">
        <f>G22*(1+L22/100)</f>
        <v>0</v>
      </c>
      <c r="N22" s="172">
        <v>0</v>
      </c>
      <c r="O22" s="172">
        <f>ROUND(E22*N22,2)</f>
        <v>0</v>
      </c>
      <c r="P22" s="172">
        <v>0</v>
      </c>
      <c r="Q22" s="172">
        <f>ROUND(E22*P22,2)</f>
        <v>0</v>
      </c>
      <c r="R22" s="172"/>
      <c r="S22" s="172" t="s">
        <v>206</v>
      </c>
      <c r="T22" s="173" t="s">
        <v>207</v>
      </c>
      <c r="U22" s="160">
        <v>0</v>
      </c>
      <c r="V22" s="160">
        <f>ROUND(E22*U22,2)</f>
        <v>0</v>
      </c>
      <c r="W22" s="160"/>
      <c r="X22" s="160" t="s">
        <v>208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209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31.2" outlineLevel="1" x14ac:dyDescent="0.25">
      <c r="A23" s="158"/>
      <c r="B23" s="159"/>
      <c r="C23" s="245" t="s">
        <v>224</v>
      </c>
      <c r="D23" s="246"/>
      <c r="E23" s="246"/>
      <c r="F23" s="246"/>
      <c r="G23" s="246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51"/>
      <c r="Z23" s="151"/>
      <c r="AA23" s="151"/>
      <c r="AB23" s="151"/>
      <c r="AC23" s="151"/>
      <c r="AD23" s="151"/>
      <c r="AE23" s="151"/>
      <c r="AF23" s="151"/>
      <c r="AG23" s="151" t="s">
        <v>211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74" t="str">
        <f>C23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3" s="151"/>
      <c r="BC23" s="151"/>
      <c r="BD23" s="151"/>
      <c r="BE23" s="151"/>
      <c r="BF23" s="151"/>
      <c r="BG23" s="151"/>
      <c r="BH23" s="151"/>
    </row>
    <row r="24" spans="1:60" outlineLevel="1" x14ac:dyDescent="0.25">
      <c r="A24" s="158"/>
      <c r="B24" s="159"/>
      <c r="C24" s="247"/>
      <c r="D24" s="248"/>
      <c r="E24" s="248"/>
      <c r="F24" s="248"/>
      <c r="G24" s="248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51"/>
      <c r="Z24" s="151"/>
      <c r="AA24" s="151"/>
      <c r="AB24" s="151"/>
      <c r="AC24" s="151"/>
      <c r="AD24" s="151"/>
      <c r="AE24" s="151"/>
      <c r="AF24" s="151"/>
      <c r="AG24" s="151" t="s">
        <v>212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5">
      <c r="A25" s="169">
        <v>6</v>
      </c>
      <c r="B25" s="170" t="s">
        <v>225</v>
      </c>
      <c r="C25" s="182" t="s">
        <v>91</v>
      </c>
      <c r="D25" s="183" t="s">
        <v>205</v>
      </c>
      <c r="E25" s="172">
        <v>1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72">
        <v>0</v>
      </c>
      <c r="O25" s="172">
        <f>ROUND(E25*N25,2)</f>
        <v>0</v>
      </c>
      <c r="P25" s="172">
        <v>0</v>
      </c>
      <c r="Q25" s="172">
        <f>ROUND(E25*P25,2)</f>
        <v>0</v>
      </c>
      <c r="R25" s="172"/>
      <c r="S25" s="172" t="s">
        <v>206</v>
      </c>
      <c r="T25" s="173" t="s">
        <v>207</v>
      </c>
      <c r="U25" s="160">
        <v>0</v>
      </c>
      <c r="V25" s="160">
        <f>ROUND(E25*U25,2)</f>
        <v>0</v>
      </c>
      <c r="W25" s="160"/>
      <c r="X25" s="160" t="s">
        <v>208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209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21" outlineLevel="1" x14ac:dyDescent="0.25">
      <c r="A26" s="158"/>
      <c r="B26" s="159"/>
      <c r="C26" s="245" t="s">
        <v>226</v>
      </c>
      <c r="D26" s="246"/>
      <c r="E26" s="246"/>
      <c r="F26" s="246"/>
      <c r="G26" s="246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51"/>
      <c r="Z26" s="151"/>
      <c r="AA26" s="151"/>
      <c r="AB26" s="151"/>
      <c r="AC26" s="151"/>
      <c r="AD26" s="151"/>
      <c r="AE26" s="151"/>
      <c r="AF26" s="151"/>
      <c r="AG26" s="151" t="s">
        <v>211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74" t="str">
        <f>C26</f>
        <v>Náklady zhotovitele, související s prováděním zkoušek a revizí předepsaných technickými normami nebo objednatelem a které jsou pro provedení díla nezbytné.</v>
      </c>
      <c r="BB26" s="151"/>
      <c r="BC26" s="151"/>
      <c r="BD26" s="151"/>
      <c r="BE26" s="151"/>
      <c r="BF26" s="151"/>
      <c r="BG26" s="151"/>
      <c r="BH26" s="151"/>
    </row>
    <row r="27" spans="1:60" outlineLevel="1" x14ac:dyDescent="0.25">
      <c r="A27" s="158"/>
      <c r="B27" s="159"/>
      <c r="C27" s="247"/>
      <c r="D27" s="248"/>
      <c r="E27" s="248"/>
      <c r="F27" s="248"/>
      <c r="G27" s="248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51"/>
      <c r="Z27" s="151"/>
      <c r="AA27" s="151"/>
      <c r="AB27" s="151"/>
      <c r="AC27" s="151"/>
      <c r="AD27" s="151"/>
      <c r="AE27" s="151"/>
      <c r="AF27" s="151"/>
      <c r="AG27" s="151" t="s">
        <v>212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5">
      <c r="A28" s="169">
        <v>7</v>
      </c>
      <c r="B28" s="170" t="s">
        <v>227</v>
      </c>
      <c r="C28" s="182" t="s">
        <v>228</v>
      </c>
      <c r="D28" s="183" t="s">
        <v>205</v>
      </c>
      <c r="E28" s="172">
        <v>1</v>
      </c>
      <c r="F28" s="171"/>
      <c r="G28" s="172">
        <f>ROUND(E28*F28,2)</f>
        <v>0</v>
      </c>
      <c r="H28" s="171"/>
      <c r="I28" s="172">
        <f>ROUND(E28*H28,2)</f>
        <v>0</v>
      </c>
      <c r="J28" s="171"/>
      <c r="K28" s="172">
        <f>ROUND(E28*J28,2)</f>
        <v>0</v>
      </c>
      <c r="L28" s="172">
        <v>21</v>
      </c>
      <c r="M28" s="172">
        <f>G28*(1+L28/100)</f>
        <v>0</v>
      </c>
      <c r="N28" s="172">
        <v>0</v>
      </c>
      <c r="O28" s="172">
        <f>ROUND(E28*N28,2)</f>
        <v>0</v>
      </c>
      <c r="P28" s="172">
        <v>0</v>
      </c>
      <c r="Q28" s="172">
        <f>ROUND(E28*P28,2)</f>
        <v>0</v>
      </c>
      <c r="R28" s="172"/>
      <c r="S28" s="172" t="s">
        <v>206</v>
      </c>
      <c r="T28" s="173" t="s">
        <v>207</v>
      </c>
      <c r="U28" s="160">
        <v>0</v>
      </c>
      <c r="V28" s="160">
        <f>ROUND(E28*U28,2)</f>
        <v>0</v>
      </c>
      <c r="W28" s="160"/>
      <c r="X28" s="160" t="s">
        <v>208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209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5">
      <c r="A29" s="158"/>
      <c r="B29" s="159"/>
      <c r="C29" s="245" t="s">
        <v>229</v>
      </c>
      <c r="D29" s="246"/>
      <c r="E29" s="246"/>
      <c r="F29" s="246"/>
      <c r="G29" s="246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51"/>
      <c r="Z29" s="151"/>
      <c r="AA29" s="151"/>
      <c r="AB29" s="151"/>
      <c r="AC29" s="151"/>
      <c r="AD29" s="151"/>
      <c r="AE29" s="151"/>
      <c r="AF29" s="151"/>
      <c r="AG29" s="151" t="s">
        <v>211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74" t="str">
        <f>C29</f>
        <v>Náklady zhotovitele, které vzniknou v souvislosti s povinnostmi zhotovitele při předání a převzetí díla.</v>
      </c>
      <c r="BB29" s="151"/>
      <c r="BC29" s="151"/>
      <c r="BD29" s="151"/>
      <c r="BE29" s="151"/>
      <c r="BF29" s="151"/>
      <c r="BG29" s="151"/>
      <c r="BH29" s="151"/>
    </row>
    <row r="30" spans="1:60" outlineLevel="1" x14ac:dyDescent="0.25">
      <c r="A30" s="158"/>
      <c r="B30" s="159"/>
      <c r="C30" s="247"/>
      <c r="D30" s="248"/>
      <c r="E30" s="248"/>
      <c r="F30" s="248"/>
      <c r="G30" s="248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51"/>
      <c r="Z30" s="151"/>
      <c r="AA30" s="151"/>
      <c r="AB30" s="151"/>
      <c r="AC30" s="151"/>
      <c r="AD30" s="151"/>
      <c r="AE30" s="151"/>
      <c r="AF30" s="151"/>
      <c r="AG30" s="151" t="s">
        <v>212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5">
      <c r="A31" s="169">
        <v>8</v>
      </c>
      <c r="B31" s="170" t="s">
        <v>230</v>
      </c>
      <c r="C31" s="182" t="s">
        <v>231</v>
      </c>
      <c r="D31" s="183" t="s">
        <v>205</v>
      </c>
      <c r="E31" s="172">
        <v>1</v>
      </c>
      <c r="F31" s="171"/>
      <c r="G31" s="172">
        <f>ROUND(E31*F31,2)</f>
        <v>0</v>
      </c>
      <c r="H31" s="171"/>
      <c r="I31" s="172">
        <f>ROUND(E31*H31,2)</f>
        <v>0</v>
      </c>
      <c r="J31" s="171"/>
      <c r="K31" s="172">
        <f>ROUND(E31*J31,2)</f>
        <v>0</v>
      </c>
      <c r="L31" s="172">
        <v>21</v>
      </c>
      <c r="M31" s="172">
        <f>G31*(1+L31/100)</f>
        <v>0</v>
      </c>
      <c r="N31" s="172">
        <v>0</v>
      </c>
      <c r="O31" s="172">
        <f>ROUND(E31*N31,2)</f>
        <v>0</v>
      </c>
      <c r="P31" s="172">
        <v>0</v>
      </c>
      <c r="Q31" s="172">
        <f>ROUND(E31*P31,2)</f>
        <v>0</v>
      </c>
      <c r="R31" s="172"/>
      <c r="S31" s="172" t="s">
        <v>206</v>
      </c>
      <c r="T31" s="173" t="s">
        <v>207</v>
      </c>
      <c r="U31" s="160">
        <v>0</v>
      </c>
      <c r="V31" s="160">
        <f>ROUND(E31*U31,2)</f>
        <v>0</v>
      </c>
      <c r="W31" s="160"/>
      <c r="X31" s="160" t="s">
        <v>208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209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5">
      <c r="A32" s="158"/>
      <c r="B32" s="159"/>
      <c r="C32" s="245" t="s">
        <v>232</v>
      </c>
      <c r="D32" s="246"/>
      <c r="E32" s="246"/>
      <c r="F32" s="246"/>
      <c r="G32" s="246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51"/>
      <c r="Z32" s="151"/>
      <c r="AA32" s="151"/>
      <c r="AB32" s="151"/>
      <c r="AC32" s="151"/>
      <c r="AD32" s="151"/>
      <c r="AE32" s="151"/>
      <c r="AF32" s="151"/>
      <c r="AG32" s="151" t="s">
        <v>211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74" t="str">
        <f>C32</f>
        <v>Náklady na vyhotovení dokumentace skutečného provedení stavby a její předání objednateli v požadované formě a požadovaném počtu.</v>
      </c>
      <c r="BB32" s="151"/>
      <c r="BC32" s="151"/>
      <c r="BD32" s="151"/>
      <c r="BE32" s="151"/>
      <c r="BF32" s="151"/>
      <c r="BG32" s="151"/>
      <c r="BH32" s="151"/>
    </row>
    <row r="33" spans="1:60" outlineLevel="1" x14ac:dyDescent="0.25">
      <c r="A33" s="158"/>
      <c r="B33" s="159"/>
      <c r="C33" s="247"/>
      <c r="D33" s="248"/>
      <c r="E33" s="248"/>
      <c r="F33" s="248"/>
      <c r="G33" s="248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51"/>
      <c r="Z33" s="151"/>
      <c r="AA33" s="151"/>
      <c r="AB33" s="151"/>
      <c r="AC33" s="151"/>
      <c r="AD33" s="151"/>
      <c r="AE33" s="151"/>
      <c r="AF33" s="151"/>
      <c r="AG33" s="151" t="s">
        <v>212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x14ac:dyDescent="0.25">
      <c r="A34" s="5"/>
      <c r="B34" s="6"/>
      <c r="C34" s="177"/>
      <c r="D34" s="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AE34">
        <v>15</v>
      </c>
      <c r="AF34">
        <v>21</v>
      </c>
    </row>
    <row r="35" spans="1:60" x14ac:dyDescent="0.25">
      <c r="A35" s="154"/>
      <c r="B35" s="155" t="s">
        <v>29</v>
      </c>
      <c r="C35" s="178"/>
      <c r="D35" s="156"/>
      <c r="E35" s="157"/>
      <c r="F35" s="157"/>
      <c r="G35" s="175">
        <f>G8+G15</f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AE35">
        <f>SUMIF(L7:L33,AE34,G7:G33)</f>
        <v>0</v>
      </c>
      <c r="AF35">
        <f>SUMIF(L7:L33,AF34,G7:G33)</f>
        <v>0</v>
      </c>
      <c r="AG35" t="s">
        <v>233</v>
      </c>
    </row>
    <row r="36" spans="1:60" x14ac:dyDescent="0.25">
      <c r="C36" s="179"/>
      <c r="D36" s="142"/>
      <c r="AG36" t="s">
        <v>234</v>
      </c>
    </row>
    <row r="37" spans="1:60" x14ac:dyDescent="0.25">
      <c r="D37" s="142"/>
    </row>
    <row r="38" spans="1:60" x14ac:dyDescent="0.25">
      <c r="D38" s="142"/>
    </row>
    <row r="39" spans="1:60" x14ac:dyDescent="0.25">
      <c r="D39" s="142"/>
    </row>
    <row r="40" spans="1:60" x14ac:dyDescent="0.25">
      <c r="D40" s="142"/>
    </row>
    <row r="41" spans="1:60" x14ac:dyDescent="0.25">
      <c r="D41" s="142"/>
    </row>
    <row r="42" spans="1:60" x14ac:dyDescent="0.25">
      <c r="D42" s="142"/>
    </row>
    <row r="43" spans="1:60" x14ac:dyDescent="0.25">
      <c r="D43" s="142"/>
    </row>
    <row r="44" spans="1:60" x14ac:dyDescent="0.25">
      <c r="D44" s="142"/>
    </row>
    <row r="45" spans="1:60" x14ac:dyDescent="0.25">
      <c r="D45" s="142"/>
    </row>
    <row r="46" spans="1:60" x14ac:dyDescent="0.25">
      <c r="D46" s="142"/>
    </row>
    <row r="47" spans="1:60" x14ac:dyDescent="0.25">
      <c r="D47" s="142"/>
    </row>
    <row r="48" spans="1:60" x14ac:dyDescent="0.25">
      <c r="D48" s="142"/>
    </row>
    <row r="49" spans="4:4" x14ac:dyDescent="0.25">
      <c r="D49" s="142"/>
    </row>
    <row r="50" spans="4:4" x14ac:dyDescent="0.25">
      <c r="D50" s="142"/>
    </row>
    <row r="51" spans="4:4" x14ac:dyDescent="0.25">
      <c r="D51" s="142"/>
    </row>
    <row r="52" spans="4:4" x14ac:dyDescent="0.25">
      <c r="D52" s="142"/>
    </row>
    <row r="53" spans="4:4" x14ac:dyDescent="0.25">
      <c r="D53" s="142"/>
    </row>
    <row r="54" spans="4:4" x14ac:dyDescent="0.25">
      <c r="D54" s="142"/>
    </row>
    <row r="55" spans="4:4" x14ac:dyDescent="0.25">
      <c r="D55" s="142"/>
    </row>
    <row r="56" spans="4:4" x14ac:dyDescent="0.25">
      <c r="D56" s="142"/>
    </row>
    <row r="57" spans="4:4" x14ac:dyDescent="0.25">
      <c r="D57" s="142"/>
    </row>
    <row r="58" spans="4:4" x14ac:dyDescent="0.25">
      <c r="D58" s="142"/>
    </row>
    <row r="59" spans="4:4" x14ac:dyDescent="0.25">
      <c r="D59" s="142"/>
    </row>
    <row r="60" spans="4:4" x14ac:dyDescent="0.25">
      <c r="D60" s="142"/>
    </row>
    <row r="61" spans="4:4" x14ac:dyDescent="0.25">
      <c r="D61" s="142"/>
    </row>
    <row r="62" spans="4:4" x14ac:dyDescent="0.25">
      <c r="D62" s="142"/>
    </row>
    <row r="63" spans="4:4" x14ac:dyDescent="0.25">
      <c r="D63" s="142"/>
    </row>
    <row r="64" spans="4:4" x14ac:dyDescent="0.25">
      <c r="D64" s="142"/>
    </row>
    <row r="65" spans="4:4" x14ac:dyDescent="0.25">
      <c r="D65" s="142"/>
    </row>
    <row r="66" spans="4:4" x14ac:dyDescent="0.25">
      <c r="D66" s="142"/>
    </row>
    <row r="67" spans="4:4" x14ac:dyDescent="0.25">
      <c r="D67" s="142"/>
    </row>
    <row r="68" spans="4:4" x14ac:dyDescent="0.25">
      <c r="D68" s="142"/>
    </row>
    <row r="69" spans="4:4" x14ac:dyDescent="0.25">
      <c r="D69" s="142"/>
    </row>
    <row r="70" spans="4:4" x14ac:dyDescent="0.25">
      <c r="D70" s="142"/>
    </row>
    <row r="71" spans="4:4" x14ac:dyDescent="0.25">
      <c r="D71" s="142"/>
    </row>
    <row r="72" spans="4:4" x14ac:dyDescent="0.25">
      <c r="D72" s="142"/>
    </row>
    <row r="73" spans="4:4" x14ac:dyDescent="0.25">
      <c r="D73" s="142"/>
    </row>
    <row r="74" spans="4:4" x14ac:dyDescent="0.25">
      <c r="D74" s="142"/>
    </row>
    <row r="75" spans="4:4" x14ac:dyDescent="0.25">
      <c r="D75" s="142"/>
    </row>
    <row r="76" spans="4:4" x14ac:dyDescent="0.25">
      <c r="D76" s="142"/>
    </row>
    <row r="77" spans="4:4" x14ac:dyDescent="0.25">
      <c r="D77" s="142"/>
    </row>
    <row r="78" spans="4:4" x14ac:dyDescent="0.25">
      <c r="D78" s="142"/>
    </row>
    <row r="79" spans="4:4" x14ac:dyDescent="0.25">
      <c r="D79" s="142"/>
    </row>
    <row r="80" spans="4:4" x14ac:dyDescent="0.25">
      <c r="D80" s="142"/>
    </row>
    <row r="81" spans="4:4" x14ac:dyDescent="0.25">
      <c r="D81" s="142"/>
    </row>
    <row r="82" spans="4:4" x14ac:dyDescent="0.25">
      <c r="D82" s="142"/>
    </row>
    <row r="83" spans="4:4" x14ac:dyDescent="0.25">
      <c r="D83" s="142"/>
    </row>
    <row r="84" spans="4:4" x14ac:dyDescent="0.25">
      <c r="D84" s="142"/>
    </row>
    <row r="85" spans="4:4" x14ac:dyDescent="0.25">
      <c r="D85" s="142"/>
    </row>
    <row r="86" spans="4:4" x14ac:dyDescent="0.25">
      <c r="D86" s="142"/>
    </row>
    <row r="87" spans="4:4" x14ac:dyDescent="0.25">
      <c r="D87" s="142"/>
    </row>
    <row r="88" spans="4:4" x14ac:dyDescent="0.25">
      <c r="D88" s="142"/>
    </row>
    <row r="89" spans="4:4" x14ac:dyDescent="0.25">
      <c r="D89" s="142"/>
    </row>
    <row r="90" spans="4:4" x14ac:dyDescent="0.25">
      <c r="D90" s="142"/>
    </row>
    <row r="91" spans="4:4" x14ac:dyDescent="0.25">
      <c r="D91" s="142"/>
    </row>
    <row r="92" spans="4:4" x14ac:dyDescent="0.25">
      <c r="D92" s="142"/>
    </row>
    <row r="93" spans="4:4" x14ac:dyDescent="0.25">
      <c r="D93" s="142"/>
    </row>
    <row r="94" spans="4:4" x14ac:dyDescent="0.25">
      <c r="D94" s="142"/>
    </row>
    <row r="95" spans="4:4" x14ac:dyDescent="0.25">
      <c r="D95" s="142"/>
    </row>
    <row r="96" spans="4:4" x14ac:dyDescent="0.25">
      <c r="D96" s="142"/>
    </row>
    <row r="97" spans="4:4" x14ac:dyDescent="0.25">
      <c r="D97" s="142"/>
    </row>
    <row r="98" spans="4:4" x14ac:dyDescent="0.25">
      <c r="D98" s="142"/>
    </row>
    <row r="99" spans="4:4" x14ac:dyDescent="0.25">
      <c r="D99" s="142"/>
    </row>
    <row r="100" spans="4:4" x14ac:dyDescent="0.25">
      <c r="D100" s="142"/>
    </row>
    <row r="101" spans="4:4" x14ac:dyDescent="0.25">
      <c r="D101" s="142"/>
    </row>
    <row r="102" spans="4:4" x14ac:dyDescent="0.25">
      <c r="D102" s="142"/>
    </row>
    <row r="103" spans="4:4" x14ac:dyDescent="0.25">
      <c r="D103" s="142"/>
    </row>
    <row r="104" spans="4:4" x14ac:dyDescent="0.25">
      <c r="D104" s="142"/>
    </row>
    <row r="105" spans="4:4" x14ac:dyDescent="0.25">
      <c r="D105" s="142"/>
    </row>
    <row r="106" spans="4:4" x14ac:dyDescent="0.25">
      <c r="D106" s="142"/>
    </row>
    <row r="107" spans="4:4" x14ac:dyDescent="0.25">
      <c r="D107" s="142"/>
    </row>
    <row r="108" spans="4:4" x14ac:dyDescent="0.25">
      <c r="D108" s="142"/>
    </row>
    <row r="109" spans="4:4" x14ac:dyDescent="0.25">
      <c r="D109" s="142"/>
    </row>
    <row r="110" spans="4:4" x14ac:dyDescent="0.25">
      <c r="D110" s="142"/>
    </row>
    <row r="111" spans="4:4" x14ac:dyDescent="0.25">
      <c r="D111" s="142"/>
    </row>
    <row r="112" spans="4:4" x14ac:dyDescent="0.25">
      <c r="D112" s="142"/>
    </row>
    <row r="113" spans="4:4" x14ac:dyDescent="0.25">
      <c r="D113" s="142"/>
    </row>
    <row r="114" spans="4:4" x14ac:dyDescent="0.25">
      <c r="D114" s="142"/>
    </row>
    <row r="115" spans="4:4" x14ac:dyDescent="0.25">
      <c r="D115" s="142"/>
    </row>
    <row r="116" spans="4:4" x14ac:dyDescent="0.25">
      <c r="D116" s="142"/>
    </row>
    <row r="117" spans="4:4" x14ac:dyDescent="0.25">
      <c r="D117" s="142"/>
    </row>
    <row r="118" spans="4:4" x14ac:dyDescent="0.25">
      <c r="D118" s="142"/>
    </row>
    <row r="119" spans="4:4" x14ac:dyDescent="0.25">
      <c r="D119" s="142"/>
    </row>
    <row r="120" spans="4:4" x14ac:dyDescent="0.25">
      <c r="D120" s="142"/>
    </row>
    <row r="121" spans="4:4" x14ac:dyDescent="0.25">
      <c r="D121" s="142"/>
    </row>
    <row r="122" spans="4:4" x14ac:dyDescent="0.25">
      <c r="D122" s="142"/>
    </row>
    <row r="123" spans="4:4" x14ac:dyDescent="0.25">
      <c r="D123" s="142"/>
    </row>
    <row r="124" spans="4:4" x14ac:dyDescent="0.25">
      <c r="D124" s="142"/>
    </row>
    <row r="125" spans="4:4" x14ac:dyDescent="0.25">
      <c r="D125" s="142"/>
    </row>
    <row r="126" spans="4:4" x14ac:dyDescent="0.25">
      <c r="D126" s="142"/>
    </row>
    <row r="127" spans="4:4" x14ac:dyDescent="0.25">
      <c r="D127" s="142"/>
    </row>
    <row r="128" spans="4:4" x14ac:dyDescent="0.25">
      <c r="D128" s="142"/>
    </row>
    <row r="129" spans="4:4" x14ac:dyDescent="0.25">
      <c r="D129" s="142"/>
    </row>
    <row r="130" spans="4:4" x14ac:dyDescent="0.25">
      <c r="D130" s="142"/>
    </row>
    <row r="131" spans="4:4" x14ac:dyDescent="0.25">
      <c r="D131" s="142"/>
    </row>
    <row r="132" spans="4:4" x14ac:dyDescent="0.25">
      <c r="D132" s="142"/>
    </row>
    <row r="133" spans="4:4" x14ac:dyDescent="0.25">
      <c r="D133" s="142"/>
    </row>
    <row r="134" spans="4:4" x14ac:dyDescent="0.25">
      <c r="D134" s="142"/>
    </row>
    <row r="135" spans="4:4" x14ac:dyDescent="0.25">
      <c r="D135" s="142"/>
    </row>
    <row r="136" spans="4:4" x14ac:dyDescent="0.25">
      <c r="D136" s="142"/>
    </row>
    <row r="137" spans="4:4" x14ac:dyDescent="0.25">
      <c r="D137" s="142"/>
    </row>
    <row r="138" spans="4:4" x14ac:dyDescent="0.25">
      <c r="D138" s="142"/>
    </row>
    <row r="139" spans="4:4" x14ac:dyDescent="0.25">
      <c r="D139" s="142"/>
    </row>
    <row r="140" spans="4:4" x14ac:dyDescent="0.25">
      <c r="D140" s="142"/>
    </row>
    <row r="141" spans="4:4" x14ac:dyDescent="0.25">
      <c r="D141" s="142"/>
    </row>
    <row r="142" spans="4:4" x14ac:dyDescent="0.25">
      <c r="D142" s="142"/>
    </row>
    <row r="143" spans="4:4" x14ac:dyDescent="0.25">
      <c r="D143" s="142"/>
    </row>
    <row r="144" spans="4:4" x14ac:dyDescent="0.25">
      <c r="D144" s="142"/>
    </row>
    <row r="145" spans="4:4" x14ac:dyDescent="0.25">
      <c r="D145" s="142"/>
    </row>
    <row r="146" spans="4:4" x14ac:dyDescent="0.25">
      <c r="D146" s="142"/>
    </row>
    <row r="147" spans="4:4" x14ac:dyDescent="0.25">
      <c r="D147" s="142"/>
    </row>
    <row r="148" spans="4:4" x14ac:dyDescent="0.25">
      <c r="D148" s="142"/>
    </row>
    <row r="149" spans="4:4" x14ac:dyDescent="0.25">
      <c r="D149" s="142"/>
    </row>
    <row r="150" spans="4:4" x14ac:dyDescent="0.25">
      <c r="D150" s="142"/>
    </row>
    <row r="151" spans="4:4" x14ac:dyDescent="0.25">
      <c r="D151" s="142"/>
    </row>
    <row r="152" spans="4:4" x14ac:dyDescent="0.25">
      <c r="D152" s="142"/>
    </row>
    <row r="153" spans="4:4" x14ac:dyDescent="0.25">
      <c r="D153" s="142"/>
    </row>
    <row r="154" spans="4:4" x14ac:dyDescent="0.25">
      <c r="D154" s="142"/>
    </row>
    <row r="155" spans="4:4" x14ac:dyDescent="0.25">
      <c r="D155" s="142"/>
    </row>
    <row r="156" spans="4:4" x14ac:dyDescent="0.25">
      <c r="D156" s="142"/>
    </row>
    <row r="157" spans="4:4" x14ac:dyDescent="0.25">
      <c r="D157" s="142"/>
    </row>
    <row r="158" spans="4:4" x14ac:dyDescent="0.25">
      <c r="D158" s="142"/>
    </row>
    <row r="159" spans="4:4" x14ac:dyDescent="0.25">
      <c r="D159" s="142"/>
    </row>
    <row r="160" spans="4:4" x14ac:dyDescent="0.25">
      <c r="D160" s="142"/>
    </row>
    <row r="161" spans="4:4" x14ac:dyDescent="0.25">
      <c r="D161" s="142"/>
    </row>
    <row r="162" spans="4:4" x14ac:dyDescent="0.25">
      <c r="D162" s="142"/>
    </row>
    <row r="163" spans="4:4" x14ac:dyDescent="0.25">
      <c r="D163" s="142"/>
    </row>
    <row r="164" spans="4:4" x14ac:dyDescent="0.25">
      <c r="D164" s="142"/>
    </row>
    <row r="165" spans="4:4" x14ac:dyDescent="0.25">
      <c r="D165" s="142"/>
    </row>
    <row r="166" spans="4:4" x14ac:dyDescent="0.25">
      <c r="D166" s="142"/>
    </row>
    <row r="167" spans="4:4" x14ac:dyDescent="0.25">
      <c r="D167" s="142"/>
    </row>
    <row r="168" spans="4:4" x14ac:dyDescent="0.25">
      <c r="D168" s="142"/>
    </row>
    <row r="169" spans="4:4" x14ac:dyDescent="0.25">
      <c r="D169" s="142"/>
    </row>
    <row r="170" spans="4:4" x14ac:dyDescent="0.25">
      <c r="D170" s="142"/>
    </row>
    <row r="171" spans="4:4" x14ac:dyDescent="0.25">
      <c r="D171" s="142"/>
    </row>
    <row r="172" spans="4:4" x14ac:dyDescent="0.25">
      <c r="D172" s="142"/>
    </row>
    <row r="173" spans="4:4" x14ac:dyDescent="0.25">
      <c r="D173" s="142"/>
    </row>
    <row r="174" spans="4:4" x14ac:dyDescent="0.25">
      <c r="D174" s="142"/>
    </row>
    <row r="175" spans="4:4" x14ac:dyDescent="0.25">
      <c r="D175" s="142"/>
    </row>
    <row r="176" spans="4:4" x14ac:dyDescent="0.25">
      <c r="D176" s="142"/>
    </row>
    <row r="177" spans="4:4" x14ac:dyDescent="0.25">
      <c r="D177" s="142"/>
    </row>
    <row r="178" spans="4:4" x14ac:dyDescent="0.25">
      <c r="D178" s="142"/>
    </row>
    <row r="179" spans="4:4" x14ac:dyDescent="0.25">
      <c r="D179" s="142"/>
    </row>
    <row r="180" spans="4:4" x14ac:dyDescent="0.25">
      <c r="D180" s="142"/>
    </row>
    <row r="181" spans="4:4" x14ac:dyDescent="0.25">
      <c r="D181" s="142"/>
    </row>
    <row r="182" spans="4:4" x14ac:dyDescent="0.25">
      <c r="D182" s="142"/>
    </row>
    <row r="183" spans="4:4" x14ac:dyDescent="0.25">
      <c r="D183" s="142"/>
    </row>
    <row r="184" spans="4:4" x14ac:dyDescent="0.25">
      <c r="D184" s="142"/>
    </row>
    <row r="185" spans="4:4" x14ac:dyDescent="0.25">
      <c r="D185" s="142"/>
    </row>
    <row r="186" spans="4:4" x14ac:dyDescent="0.25">
      <c r="D186" s="142"/>
    </row>
    <row r="187" spans="4:4" x14ac:dyDescent="0.25">
      <c r="D187" s="142"/>
    </row>
    <row r="188" spans="4:4" x14ac:dyDescent="0.25">
      <c r="D188" s="142"/>
    </row>
    <row r="189" spans="4:4" x14ac:dyDescent="0.25">
      <c r="D189" s="142"/>
    </row>
    <row r="190" spans="4:4" x14ac:dyDescent="0.25">
      <c r="D190" s="142"/>
    </row>
    <row r="191" spans="4:4" x14ac:dyDescent="0.25">
      <c r="D191" s="142"/>
    </row>
    <row r="192" spans="4:4" x14ac:dyDescent="0.25">
      <c r="D192" s="142"/>
    </row>
    <row r="193" spans="4:4" x14ac:dyDescent="0.25">
      <c r="D193" s="142"/>
    </row>
    <row r="194" spans="4:4" x14ac:dyDescent="0.25">
      <c r="D194" s="142"/>
    </row>
    <row r="195" spans="4:4" x14ac:dyDescent="0.25">
      <c r="D195" s="142"/>
    </row>
    <row r="196" spans="4:4" x14ac:dyDescent="0.25">
      <c r="D196" s="142"/>
    </row>
    <row r="197" spans="4:4" x14ac:dyDescent="0.25">
      <c r="D197" s="142"/>
    </row>
    <row r="198" spans="4:4" x14ac:dyDescent="0.25">
      <c r="D198" s="142"/>
    </row>
    <row r="199" spans="4:4" x14ac:dyDescent="0.25">
      <c r="D199" s="142"/>
    </row>
    <row r="200" spans="4:4" x14ac:dyDescent="0.25">
      <c r="D200" s="142"/>
    </row>
    <row r="201" spans="4:4" x14ac:dyDescent="0.25">
      <c r="D201" s="142"/>
    </row>
    <row r="202" spans="4:4" x14ac:dyDescent="0.25">
      <c r="D202" s="142"/>
    </row>
    <row r="203" spans="4:4" x14ac:dyDescent="0.25">
      <c r="D203" s="142"/>
    </row>
    <row r="204" spans="4:4" x14ac:dyDescent="0.25">
      <c r="D204" s="142"/>
    </row>
    <row r="205" spans="4:4" x14ac:dyDescent="0.25">
      <c r="D205" s="142"/>
    </row>
    <row r="206" spans="4:4" x14ac:dyDescent="0.25">
      <c r="D206" s="142"/>
    </row>
    <row r="207" spans="4:4" x14ac:dyDescent="0.25">
      <c r="D207" s="142"/>
    </row>
    <row r="208" spans="4:4" x14ac:dyDescent="0.25">
      <c r="D208" s="142"/>
    </row>
    <row r="209" spans="4:4" x14ac:dyDescent="0.25">
      <c r="D209" s="142"/>
    </row>
    <row r="210" spans="4:4" x14ac:dyDescent="0.25">
      <c r="D210" s="142"/>
    </row>
    <row r="211" spans="4:4" x14ac:dyDescent="0.25">
      <c r="D211" s="142"/>
    </row>
    <row r="212" spans="4:4" x14ac:dyDescent="0.25">
      <c r="D212" s="142"/>
    </row>
    <row r="213" spans="4:4" x14ac:dyDescent="0.25">
      <c r="D213" s="142"/>
    </row>
    <row r="214" spans="4:4" x14ac:dyDescent="0.25">
      <c r="D214" s="142"/>
    </row>
    <row r="215" spans="4:4" x14ac:dyDescent="0.25">
      <c r="D215" s="142"/>
    </row>
    <row r="216" spans="4:4" x14ac:dyDescent="0.25">
      <c r="D216" s="142"/>
    </row>
    <row r="217" spans="4:4" x14ac:dyDescent="0.25">
      <c r="D217" s="142"/>
    </row>
    <row r="218" spans="4:4" x14ac:dyDescent="0.25">
      <c r="D218" s="142"/>
    </row>
    <row r="219" spans="4:4" x14ac:dyDescent="0.25">
      <c r="D219" s="142"/>
    </row>
    <row r="220" spans="4:4" x14ac:dyDescent="0.25">
      <c r="D220" s="142"/>
    </row>
    <row r="221" spans="4:4" x14ac:dyDescent="0.25">
      <c r="D221" s="142"/>
    </row>
    <row r="222" spans="4:4" x14ac:dyDescent="0.25">
      <c r="D222" s="142"/>
    </row>
    <row r="223" spans="4:4" x14ac:dyDescent="0.25">
      <c r="D223" s="142"/>
    </row>
    <row r="224" spans="4:4" x14ac:dyDescent="0.25">
      <c r="D224" s="142"/>
    </row>
    <row r="225" spans="4:4" x14ac:dyDescent="0.25">
      <c r="D225" s="142"/>
    </row>
    <row r="226" spans="4:4" x14ac:dyDescent="0.25">
      <c r="D226" s="142"/>
    </row>
    <row r="227" spans="4:4" x14ac:dyDescent="0.25">
      <c r="D227" s="142"/>
    </row>
    <row r="228" spans="4:4" x14ac:dyDescent="0.25">
      <c r="D228" s="142"/>
    </row>
    <row r="229" spans="4:4" x14ac:dyDescent="0.25">
      <c r="D229" s="142"/>
    </row>
    <row r="230" spans="4:4" x14ac:dyDescent="0.25">
      <c r="D230" s="142"/>
    </row>
    <row r="231" spans="4:4" x14ac:dyDescent="0.25">
      <c r="D231" s="142"/>
    </row>
    <row r="232" spans="4:4" x14ac:dyDescent="0.25">
      <c r="D232" s="142"/>
    </row>
    <row r="233" spans="4:4" x14ac:dyDescent="0.25">
      <c r="D233" s="142"/>
    </row>
    <row r="234" spans="4:4" x14ac:dyDescent="0.25">
      <c r="D234" s="142"/>
    </row>
    <row r="235" spans="4:4" x14ac:dyDescent="0.25">
      <c r="D235" s="142"/>
    </row>
    <row r="236" spans="4:4" x14ac:dyDescent="0.25">
      <c r="D236" s="142"/>
    </row>
    <row r="237" spans="4:4" x14ac:dyDescent="0.25">
      <c r="D237" s="142"/>
    </row>
    <row r="238" spans="4:4" x14ac:dyDescent="0.25">
      <c r="D238" s="142"/>
    </row>
    <row r="239" spans="4:4" x14ac:dyDescent="0.25">
      <c r="D239" s="142"/>
    </row>
    <row r="240" spans="4:4" x14ac:dyDescent="0.25">
      <c r="D240" s="142"/>
    </row>
    <row r="241" spans="4:4" x14ac:dyDescent="0.25">
      <c r="D241" s="142"/>
    </row>
    <row r="242" spans="4:4" x14ac:dyDescent="0.25">
      <c r="D242" s="142"/>
    </row>
    <row r="243" spans="4:4" x14ac:dyDescent="0.25">
      <c r="D243" s="142"/>
    </row>
    <row r="244" spans="4:4" x14ac:dyDescent="0.25">
      <c r="D244" s="142"/>
    </row>
    <row r="245" spans="4:4" x14ac:dyDescent="0.25">
      <c r="D245" s="142"/>
    </row>
    <row r="246" spans="4:4" x14ac:dyDescent="0.25">
      <c r="D246" s="142"/>
    </row>
    <row r="247" spans="4:4" x14ac:dyDescent="0.25">
      <c r="D247" s="142"/>
    </row>
    <row r="248" spans="4:4" x14ac:dyDescent="0.25">
      <c r="D248" s="142"/>
    </row>
    <row r="249" spans="4:4" x14ac:dyDescent="0.25">
      <c r="D249" s="142"/>
    </row>
    <row r="250" spans="4:4" x14ac:dyDescent="0.25">
      <c r="D250" s="142"/>
    </row>
    <row r="251" spans="4:4" x14ac:dyDescent="0.25">
      <c r="D251" s="142"/>
    </row>
    <row r="252" spans="4:4" x14ac:dyDescent="0.25">
      <c r="D252" s="142"/>
    </row>
    <row r="253" spans="4:4" x14ac:dyDescent="0.25">
      <c r="D253" s="142"/>
    </row>
    <row r="254" spans="4:4" x14ac:dyDescent="0.25">
      <c r="D254" s="142"/>
    </row>
    <row r="255" spans="4:4" x14ac:dyDescent="0.25">
      <c r="D255" s="142"/>
    </row>
    <row r="256" spans="4:4" x14ac:dyDescent="0.25">
      <c r="D256" s="142"/>
    </row>
    <row r="257" spans="4:4" x14ac:dyDescent="0.25">
      <c r="D257" s="142"/>
    </row>
    <row r="258" spans="4:4" x14ac:dyDescent="0.25">
      <c r="D258" s="142"/>
    </row>
    <row r="259" spans="4:4" x14ac:dyDescent="0.25">
      <c r="D259" s="142"/>
    </row>
    <row r="260" spans="4:4" x14ac:dyDescent="0.25">
      <c r="D260" s="142"/>
    </row>
    <row r="261" spans="4:4" x14ac:dyDescent="0.25">
      <c r="D261" s="142"/>
    </row>
    <row r="262" spans="4:4" x14ac:dyDescent="0.25">
      <c r="D262" s="142"/>
    </row>
    <row r="263" spans="4:4" x14ac:dyDescent="0.25">
      <c r="D263" s="142"/>
    </row>
    <row r="264" spans="4:4" x14ac:dyDescent="0.25">
      <c r="D264" s="142"/>
    </row>
    <row r="265" spans="4:4" x14ac:dyDescent="0.25">
      <c r="D265" s="142"/>
    </row>
    <row r="266" spans="4:4" x14ac:dyDescent="0.25">
      <c r="D266" s="142"/>
    </row>
    <row r="267" spans="4:4" x14ac:dyDescent="0.25">
      <c r="D267" s="142"/>
    </row>
    <row r="268" spans="4:4" x14ac:dyDescent="0.25">
      <c r="D268" s="142"/>
    </row>
    <row r="269" spans="4:4" x14ac:dyDescent="0.25">
      <c r="D269" s="142"/>
    </row>
    <row r="270" spans="4:4" x14ac:dyDescent="0.25">
      <c r="D270" s="142"/>
    </row>
    <row r="271" spans="4:4" x14ac:dyDescent="0.25">
      <c r="D271" s="142"/>
    </row>
    <row r="272" spans="4:4" x14ac:dyDescent="0.25">
      <c r="D272" s="142"/>
    </row>
    <row r="273" spans="4:4" x14ac:dyDescent="0.25">
      <c r="D273" s="142"/>
    </row>
    <row r="274" spans="4:4" x14ac:dyDescent="0.25">
      <c r="D274" s="142"/>
    </row>
    <row r="275" spans="4:4" x14ac:dyDescent="0.25">
      <c r="D275" s="142"/>
    </row>
    <row r="276" spans="4:4" x14ac:dyDescent="0.25">
      <c r="D276" s="142"/>
    </row>
    <row r="277" spans="4:4" x14ac:dyDescent="0.25">
      <c r="D277" s="142"/>
    </row>
    <row r="278" spans="4:4" x14ac:dyDescent="0.25">
      <c r="D278" s="142"/>
    </row>
    <row r="279" spans="4:4" x14ac:dyDescent="0.25">
      <c r="D279" s="142"/>
    </row>
    <row r="280" spans="4:4" x14ac:dyDescent="0.25">
      <c r="D280" s="142"/>
    </row>
    <row r="281" spans="4:4" x14ac:dyDescent="0.25">
      <c r="D281" s="142"/>
    </row>
    <row r="282" spans="4:4" x14ac:dyDescent="0.25">
      <c r="D282" s="142"/>
    </row>
    <row r="283" spans="4:4" x14ac:dyDescent="0.25">
      <c r="D283" s="142"/>
    </row>
    <row r="284" spans="4:4" x14ac:dyDescent="0.25">
      <c r="D284" s="142"/>
    </row>
    <row r="285" spans="4:4" x14ac:dyDescent="0.25">
      <c r="D285" s="142"/>
    </row>
    <row r="286" spans="4:4" x14ac:dyDescent="0.25">
      <c r="D286" s="142"/>
    </row>
    <row r="287" spans="4:4" x14ac:dyDescent="0.25">
      <c r="D287" s="142"/>
    </row>
    <row r="288" spans="4:4" x14ac:dyDescent="0.25">
      <c r="D288" s="142"/>
    </row>
    <row r="289" spans="4:4" x14ac:dyDescent="0.25">
      <c r="D289" s="142"/>
    </row>
    <row r="290" spans="4:4" x14ac:dyDescent="0.25">
      <c r="D290" s="142"/>
    </row>
    <row r="291" spans="4:4" x14ac:dyDescent="0.25">
      <c r="D291" s="142"/>
    </row>
    <row r="292" spans="4:4" x14ac:dyDescent="0.25">
      <c r="D292" s="142"/>
    </row>
    <row r="293" spans="4:4" x14ac:dyDescent="0.25">
      <c r="D293" s="142"/>
    </row>
    <row r="294" spans="4:4" x14ac:dyDescent="0.25">
      <c r="D294" s="142"/>
    </row>
    <row r="295" spans="4:4" x14ac:dyDescent="0.25">
      <c r="D295" s="142"/>
    </row>
    <row r="296" spans="4:4" x14ac:dyDescent="0.25">
      <c r="D296" s="142"/>
    </row>
    <row r="297" spans="4:4" x14ac:dyDescent="0.25">
      <c r="D297" s="142"/>
    </row>
    <row r="298" spans="4:4" x14ac:dyDescent="0.25">
      <c r="D298" s="142"/>
    </row>
    <row r="299" spans="4:4" x14ac:dyDescent="0.25">
      <c r="D299" s="142"/>
    </row>
    <row r="300" spans="4:4" x14ac:dyDescent="0.25">
      <c r="D300" s="142"/>
    </row>
    <row r="301" spans="4:4" x14ac:dyDescent="0.25">
      <c r="D301" s="142"/>
    </row>
    <row r="302" spans="4:4" x14ac:dyDescent="0.25">
      <c r="D302" s="142"/>
    </row>
    <row r="303" spans="4:4" x14ac:dyDescent="0.25">
      <c r="D303" s="142"/>
    </row>
    <row r="304" spans="4:4" x14ac:dyDescent="0.25">
      <c r="D304" s="142"/>
    </row>
    <row r="305" spans="4:4" x14ac:dyDescent="0.25">
      <c r="D305" s="142"/>
    </row>
    <row r="306" spans="4:4" x14ac:dyDescent="0.25">
      <c r="D306" s="142"/>
    </row>
    <row r="307" spans="4:4" x14ac:dyDescent="0.25">
      <c r="D307" s="142"/>
    </row>
    <row r="308" spans="4:4" x14ac:dyDescent="0.25">
      <c r="D308" s="142"/>
    </row>
    <row r="309" spans="4:4" x14ac:dyDescent="0.25">
      <c r="D309" s="142"/>
    </row>
    <row r="310" spans="4:4" x14ac:dyDescent="0.25">
      <c r="D310" s="142"/>
    </row>
    <row r="311" spans="4:4" x14ac:dyDescent="0.25">
      <c r="D311" s="142"/>
    </row>
    <row r="312" spans="4:4" x14ac:dyDescent="0.25">
      <c r="D312" s="142"/>
    </row>
    <row r="313" spans="4:4" x14ac:dyDescent="0.25">
      <c r="D313" s="142"/>
    </row>
    <row r="314" spans="4:4" x14ac:dyDescent="0.25">
      <c r="D314" s="142"/>
    </row>
    <row r="315" spans="4:4" x14ac:dyDescent="0.25">
      <c r="D315" s="142"/>
    </row>
    <row r="316" spans="4:4" x14ac:dyDescent="0.25">
      <c r="D316" s="142"/>
    </row>
    <row r="317" spans="4:4" x14ac:dyDescent="0.25">
      <c r="D317" s="142"/>
    </row>
    <row r="318" spans="4:4" x14ac:dyDescent="0.25">
      <c r="D318" s="142"/>
    </row>
    <row r="319" spans="4:4" x14ac:dyDescent="0.25">
      <c r="D319" s="142"/>
    </row>
    <row r="320" spans="4:4" x14ac:dyDescent="0.25">
      <c r="D320" s="142"/>
    </row>
    <row r="321" spans="4:4" x14ac:dyDescent="0.25">
      <c r="D321" s="142"/>
    </row>
    <row r="322" spans="4:4" x14ac:dyDescent="0.25">
      <c r="D322" s="142"/>
    </row>
    <row r="323" spans="4:4" x14ac:dyDescent="0.25">
      <c r="D323" s="142"/>
    </row>
    <row r="324" spans="4:4" x14ac:dyDescent="0.25">
      <c r="D324" s="142"/>
    </row>
    <row r="325" spans="4:4" x14ac:dyDescent="0.25">
      <c r="D325" s="142"/>
    </row>
    <row r="326" spans="4:4" x14ac:dyDescent="0.25">
      <c r="D326" s="142"/>
    </row>
    <row r="327" spans="4:4" x14ac:dyDescent="0.25">
      <c r="D327" s="142"/>
    </row>
    <row r="328" spans="4:4" x14ac:dyDescent="0.25">
      <c r="D328" s="142"/>
    </row>
    <row r="329" spans="4:4" x14ac:dyDescent="0.25">
      <c r="D329" s="142"/>
    </row>
    <row r="330" spans="4:4" x14ac:dyDescent="0.25">
      <c r="D330" s="142"/>
    </row>
    <row r="331" spans="4:4" x14ac:dyDescent="0.25">
      <c r="D331" s="142"/>
    </row>
    <row r="332" spans="4:4" x14ac:dyDescent="0.25">
      <c r="D332" s="142"/>
    </row>
    <row r="333" spans="4:4" x14ac:dyDescent="0.25">
      <c r="D333" s="142"/>
    </row>
    <row r="334" spans="4:4" x14ac:dyDescent="0.25">
      <c r="D334" s="142"/>
    </row>
    <row r="335" spans="4:4" x14ac:dyDescent="0.25">
      <c r="D335" s="142"/>
    </row>
    <row r="336" spans="4:4" x14ac:dyDescent="0.25">
      <c r="D336" s="142"/>
    </row>
    <row r="337" spans="4:4" x14ac:dyDescent="0.25">
      <c r="D337" s="142"/>
    </row>
    <row r="338" spans="4:4" x14ac:dyDescent="0.25">
      <c r="D338" s="142"/>
    </row>
    <row r="339" spans="4:4" x14ac:dyDescent="0.25">
      <c r="D339" s="142"/>
    </row>
    <row r="340" spans="4:4" x14ac:dyDescent="0.25">
      <c r="D340" s="142"/>
    </row>
    <row r="341" spans="4:4" x14ac:dyDescent="0.25">
      <c r="D341" s="142"/>
    </row>
    <row r="342" spans="4:4" x14ac:dyDescent="0.25">
      <c r="D342" s="142"/>
    </row>
    <row r="343" spans="4:4" x14ac:dyDescent="0.25">
      <c r="D343" s="142"/>
    </row>
    <row r="344" spans="4:4" x14ac:dyDescent="0.25">
      <c r="D344" s="142"/>
    </row>
    <row r="345" spans="4:4" x14ac:dyDescent="0.25">
      <c r="D345" s="142"/>
    </row>
    <row r="346" spans="4:4" x14ac:dyDescent="0.25">
      <c r="D346" s="142"/>
    </row>
    <row r="347" spans="4:4" x14ac:dyDescent="0.25">
      <c r="D347" s="142"/>
    </row>
    <row r="348" spans="4:4" x14ac:dyDescent="0.25">
      <c r="D348" s="142"/>
    </row>
    <row r="349" spans="4:4" x14ac:dyDescent="0.25">
      <c r="D349" s="142"/>
    </row>
    <row r="350" spans="4:4" x14ac:dyDescent="0.25">
      <c r="D350" s="142"/>
    </row>
    <row r="351" spans="4:4" x14ac:dyDescent="0.25">
      <c r="D351" s="142"/>
    </row>
    <row r="352" spans="4:4" x14ac:dyDescent="0.25">
      <c r="D352" s="142"/>
    </row>
    <row r="353" spans="4:4" x14ac:dyDescent="0.25">
      <c r="D353" s="142"/>
    </row>
    <row r="354" spans="4:4" x14ac:dyDescent="0.25">
      <c r="D354" s="142"/>
    </row>
    <row r="355" spans="4:4" x14ac:dyDescent="0.25">
      <c r="D355" s="142"/>
    </row>
    <row r="356" spans="4:4" x14ac:dyDescent="0.25">
      <c r="D356" s="142"/>
    </row>
    <row r="357" spans="4:4" x14ac:dyDescent="0.25">
      <c r="D357" s="142"/>
    </row>
    <row r="358" spans="4:4" x14ac:dyDescent="0.25">
      <c r="D358" s="142"/>
    </row>
    <row r="359" spans="4:4" x14ac:dyDescent="0.25">
      <c r="D359" s="142"/>
    </row>
    <row r="360" spans="4:4" x14ac:dyDescent="0.25">
      <c r="D360" s="142"/>
    </row>
    <row r="361" spans="4:4" x14ac:dyDescent="0.25">
      <c r="D361" s="142"/>
    </row>
    <row r="362" spans="4:4" x14ac:dyDescent="0.25">
      <c r="D362" s="142"/>
    </row>
    <row r="363" spans="4:4" x14ac:dyDescent="0.25">
      <c r="D363" s="142"/>
    </row>
    <row r="364" spans="4:4" x14ac:dyDescent="0.25">
      <c r="D364" s="142"/>
    </row>
    <row r="365" spans="4:4" x14ac:dyDescent="0.25">
      <c r="D365" s="142"/>
    </row>
    <row r="366" spans="4:4" x14ac:dyDescent="0.25">
      <c r="D366" s="142"/>
    </row>
    <row r="367" spans="4:4" x14ac:dyDescent="0.25">
      <c r="D367" s="142"/>
    </row>
    <row r="368" spans="4:4" x14ac:dyDescent="0.25">
      <c r="D368" s="142"/>
    </row>
    <row r="369" spans="4:4" x14ac:dyDescent="0.25">
      <c r="D369" s="142"/>
    </row>
    <row r="370" spans="4:4" x14ac:dyDescent="0.25">
      <c r="D370" s="142"/>
    </row>
    <row r="371" spans="4:4" x14ac:dyDescent="0.25">
      <c r="D371" s="142"/>
    </row>
    <row r="372" spans="4:4" x14ac:dyDescent="0.25">
      <c r="D372" s="142"/>
    </row>
    <row r="373" spans="4:4" x14ac:dyDescent="0.25">
      <c r="D373" s="142"/>
    </row>
    <row r="374" spans="4:4" x14ac:dyDescent="0.25">
      <c r="D374" s="142"/>
    </row>
    <row r="375" spans="4:4" x14ac:dyDescent="0.25">
      <c r="D375" s="142"/>
    </row>
    <row r="376" spans="4:4" x14ac:dyDescent="0.25">
      <c r="D376" s="142"/>
    </row>
    <row r="377" spans="4:4" x14ac:dyDescent="0.25">
      <c r="D377" s="142"/>
    </row>
    <row r="378" spans="4:4" x14ac:dyDescent="0.25">
      <c r="D378" s="142"/>
    </row>
    <row r="379" spans="4:4" x14ac:dyDescent="0.25">
      <c r="D379" s="142"/>
    </row>
    <row r="380" spans="4:4" x14ac:dyDescent="0.25">
      <c r="D380" s="142"/>
    </row>
    <row r="381" spans="4:4" x14ac:dyDescent="0.25">
      <c r="D381" s="142"/>
    </row>
    <row r="382" spans="4:4" x14ac:dyDescent="0.25">
      <c r="D382" s="142"/>
    </row>
    <row r="383" spans="4:4" x14ac:dyDescent="0.25">
      <c r="D383" s="142"/>
    </row>
    <row r="384" spans="4:4" x14ac:dyDescent="0.25">
      <c r="D384" s="142"/>
    </row>
    <row r="385" spans="4:4" x14ac:dyDescent="0.25">
      <c r="D385" s="142"/>
    </row>
    <row r="386" spans="4:4" x14ac:dyDescent="0.25">
      <c r="D386" s="142"/>
    </row>
    <row r="387" spans="4:4" x14ac:dyDescent="0.25">
      <c r="D387" s="142"/>
    </row>
    <row r="388" spans="4:4" x14ac:dyDescent="0.25">
      <c r="D388" s="142"/>
    </row>
    <row r="389" spans="4:4" x14ac:dyDescent="0.25">
      <c r="D389" s="142"/>
    </row>
    <row r="390" spans="4:4" x14ac:dyDescent="0.25">
      <c r="D390" s="142"/>
    </row>
    <row r="391" spans="4:4" x14ac:dyDescent="0.25">
      <c r="D391" s="142"/>
    </row>
    <row r="392" spans="4:4" x14ac:dyDescent="0.25">
      <c r="D392" s="142"/>
    </row>
    <row r="393" spans="4:4" x14ac:dyDescent="0.25">
      <c r="D393" s="142"/>
    </row>
    <row r="394" spans="4:4" x14ac:dyDescent="0.25">
      <c r="D394" s="142"/>
    </row>
    <row r="395" spans="4:4" x14ac:dyDescent="0.25">
      <c r="D395" s="142"/>
    </row>
    <row r="396" spans="4:4" x14ac:dyDescent="0.25">
      <c r="D396" s="142"/>
    </row>
    <row r="397" spans="4:4" x14ac:dyDescent="0.25">
      <c r="D397" s="142"/>
    </row>
    <row r="398" spans="4:4" x14ac:dyDescent="0.25">
      <c r="D398" s="142"/>
    </row>
    <row r="399" spans="4:4" x14ac:dyDescent="0.25">
      <c r="D399" s="142"/>
    </row>
    <row r="400" spans="4:4" x14ac:dyDescent="0.25">
      <c r="D400" s="142"/>
    </row>
    <row r="401" spans="4:4" x14ac:dyDescent="0.25">
      <c r="D401" s="142"/>
    </row>
    <row r="402" spans="4:4" x14ac:dyDescent="0.25">
      <c r="D402" s="142"/>
    </row>
    <row r="403" spans="4:4" x14ac:dyDescent="0.25">
      <c r="D403" s="142"/>
    </row>
    <row r="404" spans="4:4" x14ac:dyDescent="0.25">
      <c r="D404" s="142"/>
    </row>
    <row r="405" spans="4:4" x14ac:dyDescent="0.25">
      <c r="D405" s="142"/>
    </row>
    <row r="406" spans="4:4" x14ac:dyDescent="0.25">
      <c r="D406" s="142"/>
    </row>
    <row r="407" spans="4:4" x14ac:dyDescent="0.25">
      <c r="D407" s="142"/>
    </row>
    <row r="408" spans="4:4" x14ac:dyDescent="0.25">
      <c r="D408" s="142"/>
    </row>
    <row r="409" spans="4:4" x14ac:dyDescent="0.25">
      <c r="D409" s="142"/>
    </row>
    <row r="410" spans="4:4" x14ac:dyDescent="0.25">
      <c r="D410" s="142"/>
    </row>
    <row r="411" spans="4:4" x14ac:dyDescent="0.25">
      <c r="D411" s="142"/>
    </row>
    <row r="412" spans="4:4" x14ac:dyDescent="0.25">
      <c r="D412" s="142"/>
    </row>
    <row r="413" spans="4:4" x14ac:dyDescent="0.25">
      <c r="D413" s="142"/>
    </row>
    <row r="414" spans="4:4" x14ac:dyDescent="0.25">
      <c r="D414" s="142"/>
    </row>
    <row r="415" spans="4:4" x14ac:dyDescent="0.25">
      <c r="D415" s="142"/>
    </row>
    <row r="416" spans="4:4" x14ac:dyDescent="0.25">
      <c r="D416" s="142"/>
    </row>
    <row r="417" spans="4:4" x14ac:dyDescent="0.25">
      <c r="D417" s="142"/>
    </row>
    <row r="418" spans="4:4" x14ac:dyDescent="0.25">
      <c r="D418" s="142"/>
    </row>
    <row r="419" spans="4:4" x14ac:dyDescent="0.25">
      <c r="D419" s="142"/>
    </row>
    <row r="420" spans="4:4" x14ac:dyDescent="0.25">
      <c r="D420" s="142"/>
    </row>
    <row r="421" spans="4:4" x14ac:dyDescent="0.25">
      <c r="D421" s="142"/>
    </row>
    <row r="422" spans="4:4" x14ac:dyDescent="0.25">
      <c r="D422" s="142"/>
    </row>
    <row r="423" spans="4:4" x14ac:dyDescent="0.25">
      <c r="D423" s="142"/>
    </row>
    <row r="424" spans="4:4" x14ac:dyDescent="0.25">
      <c r="D424" s="142"/>
    </row>
    <row r="425" spans="4:4" x14ac:dyDescent="0.25">
      <c r="D425" s="142"/>
    </row>
    <row r="426" spans="4:4" x14ac:dyDescent="0.25">
      <c r="D426" s="142"/>
    </row>
    <row r="427" spans="4:4" x14ac:dyDescent="0.25">
      <c r="D427" s="142"/>
    </row>
    <row r="428" spans="4:4" x14ac:dyDescent="0.25">
      <c r="D428" s="142"/>
    </row>
    <row r="429" spans="4:4" x14ac:dyDescent="0.25">
      <c r="D429" s="142"/>
    </row>
    <row r="430" spans="4:4" x14ac:dyDescent="0.25">
      <c r="D430" s="142"/>
    </row>
    <row r="431" spans="4:4" x14ac:dyDescent="0.25">
      <c r="D431" s="142"/>
    </row>
    <row r="432" spans="4:4" x14ac:dyDescent="0.25">
      <c r="D432" s="142"/>
    </row>
    <row r="433" spans="4:4" x14ac:dyDescent="0.25">
      <c r="D433" s="142"/>
    </row>
    <row r="434" spans="4:4" x14ac:dyDescent="0.25">
      <c r="D434" s="142"/>
    </row>
    <row r="435" spans="4:4" x14ac:dyDescent="0.25">
      <c r="D435" s="142"/>
    </row>
    <row r="436" spans="4:4" x14ac:dyDescent="0.25">
      <c r="D436" s="142"/>
    </row>
    <row r="437" spans="4:4" x14ac:dyDescent="0.25">
      <c r="D437" s="142"/>
    </row>
    <row r="438" spans="4:4" x14ac:dyDescent="0.25">
      <c r="D438" s="142"/>
    </row>
    <row r="439" spans="4:4" x14ac:dyDescent="0.25">
      <c r="D439" s="142"/>
    </row>
    <row r="440" spans="4:4" x14ac:dyDescent="0.25">
      <c r="D440" s="142"/>
    </row>
    <row r="441" spans="4:4" x14ac:dyDescent="0.25">
      <c r="D441" s="142"/>
    </row>
    <row r="442" spans="4:4" x14ac:dyDescent="0.25">
      <c r="D442" s="142"/>
    </row>
    <row r="443" spans="4:4" x14ac:dyDescent="0.25">
      <c r="D443" s="142"/>
    </row>
    <row r="444" spans="4:4" x14ac:dyDescent="0.25">
      <c r="D444" s="142"/>
    </row>
    <row r="445" spans="4:4" x14ac:dyDescent="0.25">
      <c r="D445" s="142"/>
    </row>
    <row r="446" spans="4:4" x14ac:dyDescent="0.25">
      <c r="D446" s="142"/>
    </row>
    <row r="447" spans="4:4" x14ac:dyDescent="0.25">
      <c r="D447" s="142"/>
    </row>
    <row r="448" spans="4:4" x14ac:dyDescent="0.25">
      <c r="D448" s="142"/>
    </row>
    <row r="449" spans="4:4" x14ac:dyDescent="0.25">
      <c r="D449" s="142"/>
    </row>
    <row r="450" spans="4:4" x14ac:dyDescent="0.25">
      <c r="D450" s="142"/>
    </row>
    <row r="451" spans="4:4" x14ac:dyDescent="0.25">
      <c r="D451" s="142"/>
    </row>
    <row r="452" spans="4:4" x14ac:dyDescent="0.25">
      <c r="D452" s="142"/>
    </row>
    <row r="453" spans="4:4" x14ac:dyDescent="0.25">
      <c r="D453" s="142"/>
    </row>
    <row r="454" spans="4:4" x14ac:dyDescent="0.25">
      <c r="D454" s="142"/>
    </row>
    <row r="455" spans="4:4" x14ac:dyDescent="0.25">
      <c r="D455" s="142"/>
    </row>
    <row r="456" spans="4:4" x14ac:dyDescent="0.25">
      <c r="D456" s="142"/>
    </row>
    <row r="457" spans="4:4" x14ac:dyDescent="0.25">
      <c r="D457" s="142"/>
    </row>
    <row r="458" spans="4:4" x14ac:dyDescent="0.25">
      <c r="D458" s="142"/>
    </row>
    <row r="459" spans="4:4" x14ac:dyDescent="0.25">
      <c r="D459" s="142"/>
    </row>
    <row r="460" spans="4:4" x14ac:dyDescent="0.25">
      <c r="D460" s="142"/>
    </row>
    <row r="461" spans="4:4" x14ac:dyDescent="0.25">
      <c r="D461" s="142"/>
    </row>
    <row r="462" spans="4:4" x14ac:dyDescent="0.25">
      <c r="D462" s="142"/>
    </row>
    <row r="463" spans="4:4" x14ac:dyDescent="0.25">
      <c r="D463" s="142"/>
    </row>
    <row r="464" spans="4:4" x14ac:dyDescent="0.25">
      <c r="D464" s="142"/>
    </row>
    <row r="465" spans="4:4" x14ac:dyDescent="0.25">
      <c r="D465" s="142"/>
    </row>
    <row r="466" spans="4:4" x14ac:dyDescent="0.25">
      <c r="D466" s="142"/>
    </row>
    <row r="467" spans="4:4" x14ac:dyDescent="0.25">
      <c r="D467" s="142"/>
    </row>
    <row r="468" spans="4:4" x14ac:dyDescent="0.25">
      <c r="D468" s="142"/>
    </row>
    <row r="469" spans="4:4" x14ac:dyDescent="0.25">
      <c r="D469" s="142"/>
    </row>
    <row r="470" spans="4:4" x14ac:dyDescent="0.25">
      <c r="D470" s="142"/>
    </row>
    <row r="471" spans="4:4" x14ac:dyDescent="0.25">
      <c r="D471" s="142"/>
    </row>
    <row r="472" spans="4:4" x14ac:dyDescent="0.25">
      <c r="D472" s="142"/>
    </row>
    <row r="473" spans="4:4" x14ac:dyDescent="0.25">
      <c r="D473" s="142"/>
    </row>
    <row r="474" spans="4:4" x14ac:dyDescent="0.25">
      <c r="D474" s="142"/>
    </row>
    <row r="475" spans="4:4" x14ac:dyDescent="0.25">
      <c r="D475" s="142"/>
    </row>
    <row r="476" spans="4:4" x14ac:dyDescent="0.25">
      <c r="D476" s="142"/>
    </row>
    <row r="477" spans="4:4" x14ac:dyDescent="0.25">
      <c r="D477" s="142"/>
    </row>
    <row r="478" spans="4:4" x14ac:dyDescent="0.25">
      <c r="D478" s="142"/>
    </row>
    <row r="479" spans="4:4" x14ac:dyDescent="0.25">
      <c r="D479" s="142"/>
    </row>
    <row r="480" spans="4:4" x14ac:dyDescent="0.25">
      <c r="D480" s="142"/>
    </row>
    <row r="481" spans="4:4" x14ac:dyDescent="0.25">
      <c r="D481" s="142"/>
    </row>
    <row r="482" spans="4:4" x14ac:dyDescent="0.25">
      <c r="D482" s="142"/>
    </row>
    <row r="483" spans="4:4" x14ac:dyDescent="0.25">
      <c r="D483" s="142"/>
    </row>
    <row r="484" spans="4:4" x14ac:dyDescent="0.25">
      <c r="D484" s="142"/>
    </row>
    <row r="485" spans="4:4" x14ac:dyDescent="0.25">
      <c r="D485" s="142"/>
    </row>
    <row r="486" spans="4:4" x14ac:dyDescent="0.25">
      <c r="D486" s="142"/>
    </row>
    <row r="487" spans="4:4" x14ac:dyDescent="0.25">
      <c r="D487" s="142"/>
    </row>
    <row r="488" spans="4:4" x14ac:dyDescent="0.25">
      <c r="D488" s="142"/>
    </row>
    <row r="489" spans="4:4" x14ac:dyDescent="0.25">
      <c r="D489" s="142"/>
    </row>
    <row r="490" spans="4:4" x14ac:dyDescent="0.25">
      <c r="D490" s="142"/>
    </row>
    <row r="491" spans="4:4" x14ac:dyDescent="0.25">
      <c r="D491" s="142"/>
    </row>
    <row r="492" spans="4:4" x14ac:dyDescent="0.25">
      <c r="D492" s="142"/>
    </row>
    <row r="493" spans="4:4" x14ac:dyDescent="0.25">
      <c r="D493" s="142"/>
    </row>
    <row r="494" spans="4:4" x14ac:dyDescent="0.25">
      <c r="D494" s="142"/>
    </row>
    <row r="495" spans="4:4" x14ac:dyDescent="0.25">
      <c r="D495" s="142"/>
    </row>
    <row r="496" spans="4:4" x14ac:dyDescent="0.25">
      <c r="D496" s="142"/>
    </row>
    <row r="497" spans="4:4" x14ac:dyDescent="0.25">
      <c r="D497" s="142"/>
    </row>
    <row r="498" spans="4:4" x14ac:dyDescent="0.25">
      <c r="D498" s="142"/>
    </row>
    <row r="499" spans="4:4" x14ac:dyDescent="0.25">
      <c r="D499" s="142"/>
    </row>
    <row r="500" spans="4:4" x14ac:dyDescent="0.25">
      <c r="D500" s="142"/>
    </row>
    <row r="501" spans="4:4" x14ac:dyDescent="0.25">
      <c r="D501" s="142"/>
    </row>
    <row r="502" spans="4:4" x14ac:dyDescent="0.25">
      <c r="D502" s="142"/>
    </row>
    <row r="503" spans="4:4" x14ac:dyDescent="0.25">
      <c r="D503" s="142"/>
    </row>
    <row r="504" spans="4:4" x14ac:dyDescent="0.25">
      <c r="D504" s="142"/>
    </row>
    <row r="505" spans="4:4" x14ac:dyDescent="0.25">
      <c r="D505" s="142"/>
    </row>
    <row r="506" spans="4:4" x14ac:dyDescent="0.25">
      <c r="D506" s="142"/>
    </row>
    <row r="507" spans="4:4" x14ac:dyDescent="0.25">
      <c r="D507" s="142"/>
    </row>
    <row r="508" spans="4:4" x14ac:dyDescent="0.25">
      <c r="D508" s="142"/>
    </row>
    <row r="509" spans="4:4" x14ac:dyDescent="0.25">
      <c r="D509" s="142"/>
    </row>
    <row r="510" spans="4:4" x14ac:dyDescent="0.25">
      <c r="D510" s="142"/>
    </row>
    <row r="511" spans="4:4" x14ac:dyDescent="0.25">
      <c r="D511" s="142"/>
    </row>
    <row r="512" spans="4:4" x14ac:dyDescent="0.25">
      <c r="D512" s="142"/>
    </row>
    <row r="513" spans="4:4" x14ac:dyDescent="0.25">
      <c r="D513" s="142"/>
    </row>
    <row r="514" spans="4:4" x14ac:dyDescent="0.25">
      <c r="D514" s="142"/>
    </row>
    <row r="515" spans="4:4" x14ac:dyDescent="0.25">
      <c r="D515" s="142"/>
    </row>
    <row r="516" spans="4:4" x14ac:dyDescent="0.25">
      <c r="D516" s="142"/>
    </row>
    <row r="517" spans="4:4" x14ac:dyDescent="0.25">
      <c r="D517" s="142"/>
    </row>
    <row r="518" spans="4:4" x14ac:dyDescent="0.25">
      <c r="D518" s="142"/>
    </row>
    <row r="519" spans="4:4" x14ac:dyDescent="0.25">
      <c r="D519" s="142"/>
    </row>
    <row r="520" spans="4:4" x14ac:dyDescent="0.25">
      <c r="D520" s="142"/>
    </row>
    <row r="521" spans="4:4" x14ac:dyDescent="0.25">
      <c r="D521" s="142"/>
    </row>
    <row r="522" spans="4:4" x14ac:dyDescent="0.25">
      <c r="D522" s="142"/>
    </row>
    <row r="523" spans="4:4" x14ac:dyDescent="0.25">
      <c r="D523" s="142"/>
    </row>
    <row r="524" spans="4:4" x14ac:dyDescent="0.25">
      <c r="D524" s="142"/>
    </row>
    <row r="525" spans="4:4" x14ac:dyDescent="0.25">
      <c r="D525" s="142"/>
    </row>
    <row r="526" spans="4:4" x14ac:dyDescent="0.25">
      <c r="D526" s="142"/>
    </row>
    <row r="527" spans="4:4" x14ac:dyDescent="0.25">
      <c r="D527" s="142"/>
    </row>
    <row r="528" spans="4:4" x14ac:dyDescent="0.25">
      <c r="D528" s="142"/>
    </row>
    <row r="529" spans="4:4" x14ac:dyDescent="0.25">
      <c r="D529" s="142"/>
    </row>
    <row r="530" spans="4:4" x14ac:dyDescent="0.25">
      <c r="D530" s="142"/>
    </row>
    <row r="531" spans="4:4" x14ac:dyDescent="0.25">
      <c r="D531" s="142"/>
    </row>
    <row r="532" spans="4:4" x14ac:dyDescent="0.25">
      <c r="D532" s="142"/>
    </row>
    <row r="533" spans="4:4" x14ac:dyDescent="0.25">
      <c r="D533" s="142"/>
    </row>
    <row r="534" spans="4:4" x14ac:dyDescent="0.25">
      <c r="D534" s="142"/>
    </row>
    <row r="535" spans="4:4" x14ac:dyDescent="0.25">
      <c r="D535" s="142"/>
    </row>
    <row r="536" spans="4:4" x14ac:dyDescent="0.25">
      <c r="D536" s="142"/>
    </row>
    <row r="537" spans="4:4" x14ac:dyDescent="0.25">
      <c r="D537" s="142"/>
    </row>
    <row r="538" spans="4:4" x14ac:dyDescent="0.25">
      <c r="D538" s="142"/>
    </row>
    <row r="539" spans="4:4" x14ac:dyDescent="0.25">
      <c r="D539" s="142"/>
    </row>
    <row r="540" spans="4:4" x14ac:dyDescent="0.25">
      <c r="D540" s="142"/>
    </row>
    <row r="541" spans="4:4" x14ac:dyDescent="0.25">
      <c r="D541" s="142"/>
    </row>
    <row r="542" spans="4:4" x14ac:dyDescent="0.25">
      <c r="D542" s="142"/>
    </row>
    <row r="543" spans="4:4" x14ac:dyDescent="0.25">
      <c r="D543" s="142"/>
    </row>
    <row r="544" spans="4:4" x14ac:dyDescent="0.25">
      <c r="D544" s="142"/>
    </row>
    <row r="545" spans="4:4" x14ac:dyDescent="0.25">
      <c r="D545" s="142"/>
    </row>
    <row r="546" spans="4:4" x14ac:dyDescent="0.25">
      <c r="D546" s="142"/>
    </row>
    <row r="547" spans="4:4" x14ac:dyDescent="0.25">
      <c r="D547" s="142"/>
    </row>
    <row r="548" spans="4:4" x14ac:dyDescent="0.25">
      <c r="D548" s="142"/>
    </row>
    <row r="549" spans="4:4" x14ac:dyDescent="0.25">
      <c r="D549" s="142"/>
    </row>
    <row r="550" spans="4:4" x14ac:dyDescent="0.25">
      <c r="D550" s="142"/>
    </row>
    <row r="551" spans="4:4" x14ac:dyDescent="0.25">
      <c r="D551" s="142"/>
    </row>
    <row r="552" spans="4:4" x14ac:dyDescent="0.25">
      <c r="D552" s="142"/>
    </row>
    <row r="553" spans="4:4" x14ac:dyDescent="0.25">
      <c r="D553" s="142"/>
    </row>
    <row r="554" spans="4:4" x14ac:dyDescent="0.25">
      <c r="D554" s="142"/>
    </row>
    <row r="555" spans="4:4" x14ac:dyDescent="0.25">
      <c r="D555" s="142"/>
    </row>
    <row r="556" spans="4:4" x14ac:dyDescent="0.25">
      <c r="D556" s="142"/>
    </row>
    <row r="557" spans="4:4" x14ac:dyDescent="0.25">
      <c r="D557" s="142"/>
    </row>
    <row r="558" spans="4:4" x14ac:dyDescent="0.25">
      <c r="D558" s="142"/>
    </row>
    <row r="559" spans="4:4" x14ac:dyDescent="0.25">
      <c r="D559" s="142"/>
    </row>
    <row r="560" spans="4:4" x14ac:dyDescent="0.25">
      <c r="D560" s="142"/>
    </row>
    <row r="561" spans="4:4" x14ac:dyDescent="0.25">
      <c r="D561" s="142"/>
    </row>
    <row r="562" spans="4:4" x14ac:dyDescent="0.25">
      <c r="D562" s="142"/>
    </row>
    <row r="563" spans="4:4" x14ac:dyDescent="0.25">
      <c r="D563" s="142"/>
    </row>
    <row r="564" spans="4:4" x14ac:dyDescent="0.25">
      <c r="D564" s="142"/>
    </row>
    <row r="565" spans="4:4" x14ac:dyDescent="0.25">
      <c r="D565" s="142"/>
    </row>
    <row r="566" spans="4:4" x14ac:dyDescent="0.25">
      <c r="D566" s="142"/>
    </row>
    <row r="567" spans="4:4" x14ac:dyDescent="0.25">
      <c r="D567" s="142"/>
    </row>
    <row r="568" spans="4:4" x14ac:dyDescent="0.25">
      <c r="D568" s="142"/>
    </row>
    <row r="569" spans="4:4" x14ac:dyDescent="0.25">
      <c r="D569" s="142"/>
    </row>
    <row r="570" spans="4:4" x14ac:dyDescent="0.25">
      <c r="D570" s="142"/>
    </row>
    <row r="571" spans="4:4" x14ac:dyDescent="0.25">
      <c r="D571" s="142"/>
    </row>
    <row r="572" spans="4:4" x14ac:dyDescent="0.25">
      <c r="D572" s="142"/>
    </row>
    <row r="573" spans="4:4" x14ac:dyDescent="0.25">
      <c r="D573" s="142"/>
    </row>
    <row r="574" spans="4:4" x14ac:dyDescent="0.25">
      <c r="D574" s="142"/>
    </row>
    <row r="575" spans="4:4" x14ac:dyDescent="0.25">
      <c r="D575" s="142"/>
    </row>
    <row r="576" spans="4:4" x14ac:dyDescent="0.25">
      <c r="D576" s="142"/>
    </row>
    <row r="577" spans="4:4" x14ac:dyDescent="0.25">
      <c r="D577" s="142"/>
    </row>
    <row r="578" spans="4:4" x14ac:dyDescent="0.25">
      <c r="D578" s="142"/>
    </row>
    <row r="579" spans="4:4" x14ac:dyDescent="0.25">
      <c r="D579" s="142"/>
    </row>
    <row r="580" spans="4:4" x14ac:dyDescent="0.25">
      <c r="D580" s="142"/>
    </row>
    <row r="581" spans="4:4" x14ac:dyDescent="0.25">
      <c r="D581" s="142"/>
    </row>
    <row r="582" spans="4:4" x14ac:dyDescent="0.25">
      <c r="D582" s="142"/>
    </row>
    <row r="583" spans="4:4" x14ac:dyDescent="0.25">
      <c r="D583" s="142"/>
    </row>
    <row r="584" spans="4:4" x14ac:dyDescent="0.25">
      <c r="D584" s="142"/>
    </row>
    <row r="585" spans="4:4" x14ac:dyDescent="0.25">
      <c r="D585" s="142"/>
    </row>
    <row r="586" spans="4:4" x14ac:dyDescent="0.25">
      <c r="D586" s="142"/>
    </row>
    <row r="587" spans="4:4" x14ac:dyDescent="0.25">
      <c r="D587" s="142"/>
    </row>
    <row r="588" spans="4:4" x14ac:dyDescent="0.25">
      <c r="D588" s="142"/>
    </row>
    <row r="589" spans="4:4" x14ac:dyDescent="0.25">
      <c r="D589" s="142"/>
    </row>
    <row r="590" spans="4:4" x14ac:dyDescent="0.25">
      <c r="D590" s="142"/>
    </row>
    <row r="591" spans="4:4" x14ac:dyDescent="0.25">
      <c r="D591" s="142"/>
    </row>
    <row r="592" spans="4:4" x14ac:dyDescent="0.25">
      <c r="D592" s="142"/>
    </row>
    <row r="593" spans="4:4" x14ac:dyDescent="0.25">
      <c r="D593" s="142"/>
    </row>
    <row r="594" spans="4:4" x14ac:dyDescent="0.25">
      <c r="D594" s="142"/>
    </row>
    <row r="595" spans="4:4" x14ac:dyDescent="0.25">
      <c r="D595" s="142"/>
    </row>
    <row r="596" spans="4:4" x14ac:dyDescent="0.25">
      <c r="D596" s="142"/>
    </row>
    <row r="597" spans="4:4" x14ac:dyDescent="0.25">
      <c r="D597" s="142"/>
    </row>
    <row r="598" spans="4:4" x14ac:dyDescent="0.25">
      <c r="D598" s="142"/>
    </row>
    <row r="599" spans="4:4" x14ac:dyDescent="0.25">
      <c r="D599" s="142"/>
    </row>
    <row r="600" spans="4:4" x14ac:dyDescent="0.25">
      <c r="D600" s="142"/>
    </row>
    <row r="601" spans="4:4" x14ac:dyDescent="0.25">
      <c r="D601" s="142"/>
    </row>
    <row r="602" spans="4:4" x14ac:dyDescent="0.25">
      <c r="D602" s="142"/>
    </row>
    <row r="603" spans="4:4" x14ac:dyDescent="0.25">
      <c r="D603" s="142"/>
    </row>
    <row r="604" spans="4:4" x14ac:dyDescent="0.25">
      <c r="D604" s="142"/>
    </row>
    <row r="605" spans="4:4" x14ac:dyDescent="0.25">
      <c r="D605" s="142"/>
    </row>
    <row r="606" spans="4:4" x14ac:dyDescent="0.25">
      <c r="D606" s="142"/>
    </row>
    <row r="607" spans="4:4" x14ac:dyDescent="0.25">
      <c r="D607" s="142"/>
    </row>
    <row r="608" spans="4:4" x14ac:dyDescent="0.25">
      <c r="D608" s="142"/>
    </row>
    <row r="609" spans="4:4" x14ac:dyDescent="0.25">
      <c r="D609" s="142"/>
    </row>
    <row r="610" spans="4:4" x14ac:dyDescent="0.25">
      <c r="D610" s="142"/>
    </row>
    <row r="611" spans="4:4" x14ac:dyDescent="0.25">
      <c r="D611" s="142"/>
    </row>
    <row r="612" spans="4:4" x14ac:dyDescent="0.25">
      <c r="D612" s="142"/>
    </row>
    <row r="613" spans="4:4" x14ac:dyDescent="0.25">
      <c r="D613" s="142"/>
    </row>
    <row r="614" spans="4:4" x14ac:dyDescent="0.25">
      <c r="D614" s="142"/>
    </row>
    <row r="615" spans="4:4" x14ac:dyDescent="0.25">
      <c r="D615" s="142"/>
    </row>
    <row r="616" spans="4:4" x14ac:dyDescent="0.25">
      <c r="D616" s="142"/>
    </row>
    <row r="617" spans="4:4" x14ac:dyDescent="0.25">
      <c r="D617" s="142"/>
    </row>
    <row r="618" spans="4:4" x14ac:dyDescent="0.25">
      <c r="D618" s="142"/>
    </row>
    <row r="619" spans="4:4" x14ac:dyDescent="0.25">
      <c r="D619" s="142"/>
    </row>
    <row r="620" spans="4:4" x14ac:dyDescent="0.25">
      <c r="D620" s="142"/>
    </row>
    <row r="621" spans="4:4" x14ac:dyDescent="0.25">
      <c r="D621" s="142"/>
    </row>
    <row r="622" spans="4:4" x14ac:dyDescent="0.25">
      <c r="D622" s="142"/>
    </row>
    <row r="623" spans="4:4" x14ac:dyDescent="0.25">
      <c r="D623" s="142"/>
    </row>
    <row r="624" spans="4:4" x14ac:dyDescent="0.25">
      <c r="D624" s="142"/>
    </row>
    <row r="625" spans="4:4" x14ac:dyDescent="0.25">
      <c r="D625" s="142"/>
    </row>
    <row r="626" spans="4:4" x14ac:dyDescent="0.25">
      <c r="D626" s="142"/>
    </row>
    <row r="627" spans="4:4" x14ac:dyDescent="0.25">
      <c r="D627" s="142"/>
    </row>
    <row r="628" spans="4:4" x14ac:dyDescent="0.25">
      <c r="D628" s="142"/>
    </row>
    <row r="629" spans="4:4" x14ac:dyDescent="0.25">
      <c r="D629" s="142"/>
    </row>
    <row r="630" spans="4:4" x14ac:dyDescent="0.25">
      <c r="D630" s="142"/>
    </row>
    <row r="631" spans="4:4" x14ac:dyDescent="0.25">
      <c r="D631" s="142"/>
    </row>
    <row r="632" spans="4:4" x14ac:dyDescent="0.25">
      <c r="D632" s="142"/>
    </row>
    <row r="633" spans="4:4" x14ac:dyDescent="0.25">
      <c r="D633" s="142"/>
    </row>
    <row r="634" spans="4:4" x14ac:dyDescent="0.25">
      <c r="D634" s="142"/>
    </row>
    <row r="635" spans="4:4" x14ac:dyDescent="0.25">
      <c r="D635" s="142"/>
    </row>
    <row r="636" spans="4:4" x14ac:dyDescent="0.25">
      <c r="D636" s="142"/>
    </row>
    <row r="637" spans="4:4" x14ac:dyDescent="0.25">
      <c r="D637" s="142"/>
    </row>
    <row r="638" spans="4:4" x14ac:dyDescent="0.25">
      <c r="D638" s="142"/>
    </row>
    <row r="639" spans="4:4" x14ac:dyDescent="0.25">
      <c r="D639" s="142"/>
    </row>
    <row r="640" spans="4:4" x14ac:dyDescent="0.25">
      <c r="D640" s="142"/>
    </row>
    <row r="641" spans="4:4" x14ac:dyDescent="0.25">
      <c r="D641" s="142"/>
    </row>
    <row r="642" spans="4:4" x14ac:dyDescent="0.25">
      <c r="D642" s="142"/>
    </row>
    <row r="643" spans="4:4" x14ac:dyDescent="0.25">
      <c r="D643" s="142"/>
    </row>
    <row r="644" spans="4:4" x14ac:dyDescent="0.25">
      <c r="D644" s="142"/>
    </row>
    <row r="645" spans="4:4" x14ac:dyDescent="0.25">
      <c r="D645" s="142"/>
    </row>
    <row r="646" spans="4:4" x14ac:dyDescent="0.25">
      <c r="D646" s="142"/>
    </row>
    <row r="647" spans="4:4" x14ac:dyDescent="0.25">
      <c r="D647" s="142"/>
    </row>
    <row r="648" spans="4:4" x14ac:dyDescent="0.25">
      <c r="D648" s="142"/>
    </row>
    <row r="649" spans="4:4" x14ac:dyDescent="0.25">
      <c r="D649" s="142"/>
    </row>
    <row r="650" spans="4:4" x14ac:dyDescent="0.25">
      <c r="D650" s="142"/>
    </row>
    <row r="651" spans="4:4" x14ac:dyDescent="0.25">
      <c r="D651" s="142"/>
    </row>
    <row r="652" spans="4:4" x14ac:dyDescent="0.25">
      <c r="D652" s="142"/>
    </row>
    <row r="653" spans="4:4" x14ac:dyDescent="0.25">
      <c r="D653" s="142"/>
    </row>
    <row r="654" spans="4:4" x14ac:dyDescent="0.25">
      <c r="D654" s="142"/>
    </row>
    <row r="655" spans="4:4" x14ac:dyDescent="0.25">
      <c r="D655" s="142"/>
    </row>
    <row r="656" spans="4:4" x14ac:dyDescent="0.25">
      <c r="D656" s="142"/>
    </row>
    <row r="657" spans="4:4" x14ac:dyDescent="0.25">
      <c r="D657" s="142"/>
    </row>
    <row r="658" spans="4:4" x14ac:dyDescent="0.25">
      <c r="D658" s="142"/>
    </row>
    <row r="659" spans="4:4" x14ac:dyDescent="0.25">
      <c r="D659" s="142"/>
    </row>
    <row r="660" spans="4:4" x14ac:dyDescent="0.25">
      <c r="D660" s="142"/>
    </row>
    <row r="661" spans="4:4" x14ac:dyDescent="0.25">
      <c r="D661" s="142"/>
    </row>
    <row r="662" spans="4:4" x14ac:dyDescent="0.25">
      <c r="D662" s="142"/>
    </row>
    <row r="663" spans="4:4" x14ac:dyDescent="0.25">
      <c r="D663" s="142"/>
    </row>
    <row r="664" spans="4:4" x14ac:dyDescent="0.25">
      <c r="D664" s="142"/>
    </row>
    <row r="665" spans="4:4" x14ac:dyDescent="0.25">
      <c r="D665" s="142"/>
    </row>
    <row r="666" spans="4:4" x14ac:dyDescent="0.25">
      <c r="D666" s="142"/>
    </row>
    <row r="667" spans="4:4" x14ac:dyDescent="0.25">
      <c r="D667" s="142"/>
    </row>
    <row r="668" spans="4:4" x14ac:dyDescent="0.25">
      <c r="D668" s="142"/>
    </row>
    <row r="669" spans="4:4" x14ac:dyDescent="0.25">
      <c r="D669" s="142"/>
    </row>
    <row r="670" spans="4:4" x14ac:dyDescent="0.25">
      <c r="D670" s="142"/>
    </row>
    <row r="671" spans="4:4" x14ac:dyDescent="0.25">
      <c r="D671" s="142"/>
    </row>
    <row r="672" spans="4:4" x14ac:dyDescent="0.25">
      <c r="D672" s="142"/>
    </row>
    <row r="673" spans="4:4" x14ac:dyDescent="0.25">
      <c r="D673" s="142"/>
    </row>
    <row r="674" spans="4:4" x14ac:dyDescent="0.25">
      <c r="D674" s="142"/>
    </row>
    <row r="675" spans="4:4" x14ac:dyDescent="0.25">
      <c r="D675" s="142"/>
    </row>
    <row r="676" spans="4:4" x14ac:dyDescent="0.25">
      <c r="D676" s="142"/>
    </row>
    <row r="677" spans="4:4" x14ac:dyDescent="0.25">
      <c r="D677" s="142"/>
    </row>
    <row r="678" spans="4:4" x14ac:dyDescent="0.25">
      <c r="D678" s="142"/>
    </row>
    <row r="679" spans="4:4" x14ac:dyDescent="0.25">
      <c r="D679" s="142"/>
    </row>
    <row r="680" spans="4:4" x14ac:dyDescent="0.25">
      <c r="D680" s="142"/>
    </row>
    <row r="681" spans="4:4" x14ac:dyDescent="0.25">
      <c r="D681" s="142"/>
    </row>
    <row r="682" spans="4:4" x14ac:dyDescent="0.25">
      <c r="D682" s="142"/>
    </row>
    <row r="683" spans="4:4" x14ac:dyDescent="0.25">
      <c r="D683" s="142"/>
    </row>
    <row r="684" spans="4:4" x14ac:dyDescent="0.25">
      <c r="D684" s="142"/>
    </row>
    <row r="685" spans="4:4" x14ac:dyDescent="0.25">
      <c r="D685" s="142"/>
    </row>
    <row r="686" spans="4:4" x14ac:dyDescent="0.25">
      <c r="D686" s="142"/>
    </row>
    <row r="687" spans="4:4" x14ac:dyDescent="0.25">
      <c r="D687" s="142"/>
    </row>
    <row r="688" spans="4:4" x14ac:dyDescent="0.25">
      <c r="D688" s="142"/>
    </row>
    <row r="689" spans="4:4" x14ac:dyDescent="0.25">
      <c r="D689" s="142"/>
    </row>
    <row r="690" spans="4:4" x14ac:dyDescent="0.25">
      <c r="D690" s="142"/>
    </row>
    <row r="691" spans="4:4" x14ac:dyDescent="0.25">
      <c r="D691" s="142"/>
    </row>
    <row r="692" spans="4:4" x14ac:dyDescent="0.25">
      <c r="D692" s="142"/>
    </row>
    <row r="693" spans="4:4" x14ac:dyDescent="0.25">
      <c r="D693" s="142"/>
    </row>
    <row r="694" spans="4:4" x14ac:dyDescent="0.25">
      <c r="D694" s="142"/>
    </row>
    <row r="695" spans="4:4" x14ac:dyDescent="0.25">
      <c r="D695" s="142"/>
    </row>
    <row r="696" spans="4:4" x14ac:dyDescent="0.25">
      <c r="D696" s="142"/>
    </row>
    <row r="697" spans="4:4" x14ac:dyDescent="0.25">
      <c r="D697" s="142"/>
    </row>
    <row r="698" spans="4:4" x14ac:dyDescent="0.25">
      <c r="D698" s="142"/>
    </row>
    <row r="699" spans="4:4" x14ac:dyDescent="0.25">
      <c r="D699" s="142"/>
    </row>
    <row r="700" spans="4:4" x14ac:dyDescent="0.25">
      <c r="D700" s="142"/>
    </row>
    <row r="701" spans="4:4" x14ac:dyDescent="0.25">
      <c r="D701" s="142"/>
    </row>
    <row r="702" spans="4:4" x14ac:dyDescent="0.25">
      <c r="D702" s="142"/>
    </row>
    <row r="703" spans="4:4" x14ac:dyDescent="0.25">
      <c r="D703" s="142"/>
    </row>
    <row r="704" spans="4:4" x14ac:dyDescent="0.25">
      <c r="D704" s="142"/>
    </row>
    <row r="705" spans="4:4" x14ac:dyDescent="0.25">
      <c r="D705" s="142"/>
    </row>
    <row r="706" spans="4:4" x14ac:dyDescent="0.25">
      <c r="D706" s="142"/>
    </row>
    <row r="707" spans="4:4" x14ac:dyDescent="0.25">
      <c r="D707" s="142"/>
    </row>
    <row r="708" spans="4:4" x14ac:dyDescent="0.25">
      <c r="D708" s="142"/>
    </row>
    <row r="709" spans="4:4" x14ac:dyDescent="0.25">
      <c r="D709" s="142"/>
    </row>
    <row r="710" spans="4:4" x14ac:dyDescent="0.25">
      <c r="D710" s="142"/>
    </row>
    <row r="711" spans="4:4" x14ac:dyDescent="0.25">
      <c r="D711" s="142"/>
    </row>
    <row r="712" spans="4:4" x14ac:dyDescent="0.25">
      <c r="D712" s="142"/>
    </row>
    <row r="713" spans="4:4" x14ac:dyDescent="0.25">
      <c r="D713" s="142"/>
    </row>
    <row r="714" spans="4:4" x14ac:dyDescent="0.25">
      <c r="D714" s="142"/>
    </row>
    <row r="715" spans="4:4" x14ac:dyDescent="0.25">
      <c r="D715" s="142"/>
    </row>
    <row r="716" spans="4:4" x14ac:dyDescent="0.25">
      <c r="D716" s="142"/>
    </row>
    <row r="717" spans="4:4" x14ac:dyDescent="0.25">
      <c r="D717" s="142"/>
    </row>
    <row r="718" spans="4:4" x14ac:dyDescent="0.25">
      <c r="D718" s="142"/>
    </row>
    <row r="719" spans="4:4" x14ac:dyDescent="0.25">
      <c r="D719" s="142"/>
    </row>
    <row r="720" spans="4:4" x14ac:dyDescent="0.25">
      <c r="D720" s="142"/>
    </row>
    <row r="721" spans="4:4" x14ac:dyDescent="0.25">
      <c r="D721" s="142"/>
    </row>
    <row r="722" spans="4:4" x14ac:dyDescent="0.25">
      <c r="D722" s="142"/>
    </row>
    <row r="723" spans="4:4" x14ac:dyDescent="0.25">
      <c r="D723" s="142"/>
    </row>
    <row r="724" spans="4:4" x14ac:dyDescent="0.25">
      <c r="D724" s="142"/>
    </row>
    <row r="725" spans="4:4" x14ac:dyDescent="0.25">
      <c r="D725" s="142"/>
    </row>
    <row r="726" spans="4:4" x14ac:dyDescent="0.25">
      <c r="D726" s="142"/>
    </row>
    <row r="727" spans="4:4" x14ac:dyDescent="0.25">
      <c r="D727" s="142"/>
    </row>
    <row r="728" spans="4:4" x14ac:dyDescent="0.25">
      <c r="D728" s="142"/>
    </row>
    <row r="729" spans="4:4" x14ac:dyDescent="0.25">
      <c r="D729" s="142"/>
    </row>
    <row r="730" spans="4:4" x14ac:dyDescent="0.25">
      <c r="D730" s="142"/>
    </row>
    <row r="731" spans="4:4" x14ac:dyDescent="0.25">
      <c r="D731" s="142"/>
    </row>
    <row r="732" spans="4:4" x14ac:dyDescent="0.25">
      <c r="D732" s="142"/>
    </row>
    <row r="733" spans="4:4" x14ac:dyDescent="0.25">
      <c r="D733" s="142"/>
    </row>
    <row r="734" spans="4:4" x14ac:dyDescent="0.25">
      <c r="D734" s="142"/>
    </row>
    <row r="735" spans="4:4" x14ac:dyDescent="0.25">
      <c r="D735" s="142"/>
    </row>
    <row r="736" spans="4:4" x14ac:dyDescent="0.25">
      <c r="D736" s="142"/>
    </row>
    <row r="737" spans="4:4" x14ac:dyDescent="0.25">
      <c r="D737" s="142"/>
    </row>
    <row r="738" spans="4:4" x14ac:dyDescent="0.25">
      <c r="D738" s="142"/>
    </row>
    <row r="739" spans="4:4" x14ac:dyDescent="0.25">
      <c r="D739" s="142"/>
    </row>
    <row r="740" spans="4:4" x14ac:dyDescent="0.25">
      <c r="D740" s="142"/>
    </row>
    <row r="741" spans="4:4" x14ac:dyDescent="0.25">
      <c r="D741" s="142"/>
    </row>
    <row r="742" spans="4:4" x14ac:dyDescent="0.25">
      <c r="D742" s="142"/>
    </row>
    <row r="743" spans="4:4" x14ac:dyDescent="0.25">
      <c r="D743" s="142"/>
    </row>
    <row r="744" spans="4:4" x14ac:dyDescent="0.25">
      <c r="D744" s="142"/>
    </row>
    <row r="745" spans="4:4" x14ac:dyDescent="0.25">
      <c r="D745" s="142"/>
    </row>
    <row r="746" spans="4:4" x14ac:dyDescent="0.25">
      <c r="D746" s="142"/>
    </row>
    <row r="747" spans="4:4" x14ac:dyDescent="0.25">
      <c r="D747" s="142"/>
    </row>
    <row r="748" spans="4:4" x14ac:dyDescent="0.25">
      <c r="D748" s="142"/>
    </row>
    <row r="749" spans="4:4" x14ac:dyDescent="0.25">
      <c r="D749" s="142"/>
    </row>
    <row r="750" spans="4:4" x14ac:dyDescent="0.25">
      <c r="D750" s="142"/>
    </row>
    <row r="751" spans="4:4" x14ac:dyDescent="0.25">
      <c r="D751" s="142"/>
    </row>
    <row r="752" spans="4:4" x14ac:dyDescent="0.25">
      <c r="D752" s="142"/>
    </row>
    <row r="753" spans="4:4" x14ac:dyDescent="0.25">
      <c r="D753" s="142"/>
    </row>
    <row r="754" spans="4:4" x14ac:dyDescent="0.25">
      <c r="D754" s="142"/>
    </row>
    <row r="755" spans="4:4" x14ac:dyDescent="0.25">
      <c r="D755" s="142"/>
    </row>
    <row r="756" spans="4:4" x14ac:dyDescent="0.25">
      <c r="D756" s="142"/>
    </row>
    <row r="757" spans="4:4" x14ac:dyDescent="0.25">
      <c r="D757" s="142"/>
    </row>
    <row r="758" spans="4:4" x14ac:dyDescent="0.25">
      <c r="D758" s="142"/>
    </row>
    <row r="759" spans="4:4" x14ac:dyDescent="0.25">
      <c r="D759" s="142"/>
    </row>
    <row r="760" spans="4:4" x14ac:dyDescent="0.25">
      <c r="D760" s="142"/>
    </row>
    <row r="761" spans="4:4" x14ac:dyDescent="0.25">
      <c r="D761" s="142"/>
    </row>
    <row r="762" spans="4:4" x14ac:dyDescent="0.25">
      <c r="D762" s="142"/>
    </row>
    <row r="763" spans="4:4" x14ac:dyDescent="0.25">
      <c r="D763" s="142"/>
    </row>
    <row r="764" spans="4:4" x14ac:dyDescent="0.25">
      <c r="D764" s="142"/>
    </row>
    <row r="765" spans="4:4" x14ac:dyDescent="0.25">
      <c r="D765" s="142"/>
    </row>
    <row r="766" spans="4:4" x14ac:dyDescent="0.25">
      <c r="D766" s="142"/>
    </row>
    <row r="767" spans="4:4" x14ac:dyDescent="0.25">
      <c r="D767" s="142"/>
    </row>
    <row r="768" spans="4:4" x14ac:dyDescent="0.25">
      <c r="D768" s="142"/>
    </row>
    <row r="769" spans="4:4" x14ac:dyDescent="0.25">
      <c r="D769" s="142"/>
    </row>
    <row r="770" spans="4:4" x14ac:dyDescent="0.25">
      <c r="D770" s="142"/>
    </row>
    <row r="771" spans="4:4" x14ac:dyDescent="0.25">
      <c r="D771" s="142"/>
    </row>
    <row r="772" spans="4:4" x14ac:dyDescent="0.25">
      <c r="D772" s="142"/>
    </row>
    <row r="773" spans="4:4" x14ac:dyDescent="0.25">
      <c r="D773" s="142"/>
    </row>
    <row r="774" spans="4:4" x14ac:dyDescent="0.25">
      <c r="D774" s="142"/>
    </row>
    <row r="775" spans="4:4" x14ac:dyDescent="0.25">
      <c r="D775" s="142"/>
    </row>
    <row r="776" spans="4:4" x14ac:dyDescent="0.25">
      <c r="D776" s="142"/>
    </row>
    <row r="777" spans="4:4" x14ac:dyDescent="0.25">
      <c r="D777" s="142"/>
    </row>
    <row r="778" spans="4:4" x14ac:dyDescent="0.25">
      <c r="D778" s="142"/>
    </row>
    <row r="779" spans="4:4" x14ac:dyDescent="0.25">
      <c r="D779" s="142"/>
    </row>
    <row r="780" spans="4:4" x14ac:dyDescent="0.25">
      <c r="D780" s="142"/>
    </row>
    <row r="781" spans="4:4" x14ac:dyDescent="0.25">
      <c r="D781" s="142"/>
    </row>
    <row r="782" spans="4:4" x14ac:dyDescent="0.25">
      <c r="D782" s="142"/>
    </row>
    <row r="783" spans="4:4" x14ac:dyDescent="0.25">
      <c r="D783" s="142"/>
    </row>
    <row r="784" spans="4:4" x14ac:dyDescent="0.25">
      <c r="D784" s="142"/>
    </row>
    <row r="785" spans="4:4" x14ac:dyDescent="0.25">
      <c r="D785" s="142"/>
    </row>
    <row r="786" spans="4:4" x14ac:dyDescent="0.25">
      <c r="D786" s="142"/>
    </row>
    <row r="787" spans="4:4" x14ac:dyDescent="0.25">
      <c r="D787" s="142"/>
    </row>
    <row r="788" spans="4:4" x14ac:dyDescent="0.25">
      <c r="D788" s="142"/>
    </row>
    <row r="789" spans="4:4" x14ac:dyDescent="0.25">
      <c r="D789" s="142"/>
    </row>
    <row r="790" spans="4:4" x14ac:dyDescent="0.25">
      <c r="D790" s="142"/>
    </row>
    <row r="791" spans="4:4" x14ac:dyDescent="0.25">
      <c r="D791" s="142"/>
    </row>
    <row r="792" spans="4:4" x14ac:dyDescent="0.25">
      <c r="D792" s="142"/>
    </row>
    <row r="793" spans="4:4" x14ac:dyDescent="0.25">
      <c r="D793" s="142"/>
    </row>
    <row r="794" spans="4:4" x14ac:dyDescent="0.25">
      <c r="D794" s="142"/>
    </row>
    <row r="795" spans="4:4" x14ac:dyDescent="0.25">
      <c r="D795" s="142"/>
    </row>
    <row r="796" spans="4:4" x14ac:dyDescent="0.25">
      <c r="D796" s="142"/>
    </row>
    <row r="797" spans="4:4" x14ac:dyDescent="0.25">
      <c r="D797" s="142"/>
    </row>
    <row r="798" spans="4:4" x14ac:dyDescent="0.25">
      <c r="D798" s="142"/>
    </row>
    <row r="799" spans="4:4" x14ac:dyDescent="0.25">
      <c r="D799" s="142"/>
    </row>
    <row r="800" spans="4:4" x14ac:dyDescent="0.25">
      <c r="D800" s="142"/>
    </row>
    <row r="801" spans="4:4" x14ac:dyDescent="0.25">
      <c r="D801" s="142"/>
    </row>
    <row r="802" spans="4:4" x14ac:dyDescent="0.25">
      <c r="D802" s="142"/>
    </row>
    <row r="803" spans="4:4" x14ac:dyDescent="0.25">
      <c r="D803" s="142"/>
    </row>
    <row r="804" spans="4:4" x14ac:dyDescent="0.25">
      <c r="D804" s="142"/>
    </row>
    <row r="805" spans="4:4" x14ac:dyDescent="0.25">
      <c r="D805" s="142"/>
    </row>
    <row r="806" spans="4:4" x14ac:dyDescent="0.25">
      <c r="D806" s="142"/>
    </row>
    <row r="807" spans="4:4" x14ac:dyDescent="0.25">
      <c r="D807" s="142"/>
    </row>
    <row r="808" spans="4:4" x14ac:dyDescent="0.25">
      <c r="D808" s="142"/>
    </row>
    <row r="809" spans="4:4" x14ac:dyDescent="0.25">
      <c r="D809" s="142"/>
    </row>
    <row r="810" spans="4:4" x14ac:dyDescent="0.25">
      <c r="D810" s="142"/>
    </row>
    <row r="811" spans="4:4" x14ac:dyDescent="0.25">
      <c r="D811" s="142"/>
    </row>
    <row r="812" spans="4:4" x14ac:dyDescent="0.25">
      <c r="D812" s="142"/>
    </row>
    <row r="813" spans="4:4" x14ac:dyDescent="0.25">
      <c r="D813" s="142"/>
    </row>
    <row r="814" spans="4:4" x14ac:dyDescent="0.25">
      <c r="D814" s="142"/>
    </row>
    <row r="815" spans="4:4" x14ac:dyDescent="0.25">
      <c r="D815" s="142"/>
    </row>
    <row r="816" spans="4:4" x14ac:dyDescent="0.25">
      <c r="D816" s="142"/>
    </row>
    <row r="817" spans="4:4" x14ac:dyDescent="0.25">
      <c r="D817" s="142"/>
    </row>
    <row r="818" spans="4:4" x14ac:dyDescent="0.25">
      <c r="D818" s="142"/>
    </row>
    <row r="819" spans="4:4" x14ac:dyDescent="0.25">
      <c r="D819" s="142"/>
    </row>
    <row r="820" spans="4:4" x14ac:dyDescent="0.25">
      <c r="D820" s="142"/>
    </row>
    <row r="821" spans="4:4" x14ac:dyDescent="0.25">
      <c r="D821" s="142"/>
    </row>
    <row r="822" spans="4:4" x14ac:dyDescent="0.25">
      <c r="D822" s="142"/>
    </row>
    <row r="823" spans="4:4" x14ac:dyDescent="0.25">
      <c r="D823" s="142"/>
    </row>
    <row r="824" spans="4:4" x14ac:dyDescent="0.25">
      <c r="D824" s="142"/>
    </row>
    <row r="825" spans="4:4" x14ac:dyDescent="0.25">
      <c r="D825" s="142"/>
    </row>
    <row r="826" spans="4:4" x14ac:dyDescent="0.25">
      <c r="D826" s="142"/>
    </row>
    <row r="827" spans="4:4" x14ac:dyDescent="0.25">
      <c r="D827" s="142"/>
    </row>
    <row r="828" spans="4:4" x14ac:dyDescent="0.25">
      <c r="D828" s="142"/>
    </row>
    <row r="829" spans="4:4" x14ac:dyDescent="0.25">
      <c r="D829" s="142"/>
    </row>
    <row r="830" spans="4:4" x14ac:dyDescent="0.25">
      <c r="D830" s="142"/>
    </row>
    <row r="831" spans="4:4" x14ac:dyDescent="0.25">
      <c r="D831" s="142"/>
    </row>
    <row r="832" spans="4:4" x14ac:dyDescent="0.25">
      <c r="D832" s="142"/>
    </row>
    <row r="833" spans="4:4" x14ac:dyDescent="0.25">
      <c r="D833" s="142"/>
    </row>
    <row r="834" spans="4:4" x14ac:dyDescent="0.25">
      <c r="D834" s="142"/>
    </row>
    <row r="835" spans="4:4" x14ac:dyDescent="0.25">
      <c r="D835" s="142"/>
    </row>
    <row r="836" spans="4:4" x14ac:dyDescent="0.25">
      <c r="D836" s="142"/>
    </row>
    <row r="837" spans="4:4" x14ac:dyDescent="0.25">
      <c r="D837" s="142"/>
    </row>
    <row r="838" spans="4:4" x14ac:dyDescent="0.25">
      <c r="D838" s="142"/>
    </row>
    <row r="839" spans="4:4" x14ac:dyDescent="0.25">
      <c r="D839" s="142"/>
    </row>
    <row r="840" spans="4:4" x14ac:dyDescent="0.25">
      <c r="D840" s="142"/>
    </row>
    <row r="841" spans="4:4" x14ac:dyDescent="0.25">
      <c r="D841" s="142"/>
    </row>
    <row r="842" spans="4:4" x14ac:dyDescent="0.25">
      <c r="D842" s="142"/>
    </row>
    <row r="843" spans="4:4" x14ac:dyDescent="0.25">
      <c r="D843" s="142"/>
    </row>
    <row r="844" spans="4:4" x14ac:dyDescent="0.25">
      <c r="D844" s="142"/>
    </row>
    <row r="845" spans="4:4" x14ac:dyDescent="0.25">
      <c r="D845" s="142"/>
    </row>
    <row r="846" spans="4:4" x14ac:dyDescent="0.25">
      <c r="D846" s="142"/>
    </row>
    <row r="847" spans="4:4" x14ac:dyDescent="0.25">
      <c r="D847" s="142"/>
    </row>
    <row r="848" spans="4:4" x14ac:dyDescent="0.25">
      <c r="D848" s="142"/>
    </row>
    <row r="849" spans="4:4" x14ac:dyDescent="0.25">
      <c r="D849" s="142"/>
    </row>
    <row r="850" spans="4:4" x14ac:dyDescent="0.25">
      <c r="D850" s="142"/>
    </row>
    <row r="851" spans="4:4" x14ac:dyDescent="0.25">
      <c r="D851" s="142"/>
    </row>
    <row r="852" spans="4:4" x14ac:dyDescent="0.25">
      <c r="D852" s="142"/>
    </row>
    <row r="853" spans="4:4" x14ac:dyDescent="0.25">
      <c r="D853" s="142"/>
    </row>
    <row r="854" spans="4:4" x14ac:dyDescent="0.25">
      <c r="D854" s="142"/>
    </row>
    <row r="855" spans="4:4" x14ac:dyDescent="0.25">
      <c r="D855" s="142"/>
    </row>
    <row r="856" spans="4:4" x14ac:dyDescent="0.25">
      <c r="D856" s="142"/>
    </row>
    <row r="857" spans="4:4" x14ac:dyDescent="0.25">
      <c r="D857" s="142"/>
    </row>
    <row r="858" spans="4:4" x14ac:dyDescent="0.25">
      <c r="D858" s="142"/>
    </row>
    <row r="859" spans="4:4" x14ac:dyDescent="0.25">
      <c r="D859" s="142"/>
    </row>
    <row r="860" spans="4:4" x14ac:dyDescent="0.25">
      <c r="D860" s="142"/>
    </row>
    <row r="861" spans="4:4" x14ac:dyDescent="0.25">
      <c r="D861" s="142"/>
    </row>
    <row r="862" spans="4:4" x14ac:dyDescent="0.25">
      <c r="D862" s="142"/>
    </row>
    <row r="863" spans="4:4" x14ac:dyDescent="0.25">
      <c r="D863" s="142"/>
    </row>
    <row r="864" spans="4:4" x14ac:dyDescent="0.25">
      <c r="D864" s="142"/>
    </row>
    <row r="865" spans="4:4" x14ac:dyDescent="0.25">
      <c r="D865" s="142"/>
    </row>
    <row r="866" spans="4:4" x14ac:dyDescent="0.25">
      <c r="D866" s="142"/>
    </row>
    <row r="867" spans="4:4" x14ac:dyDescent="0.25">
      <c r="D867" s="142"/>
    </row>
    <row r="868" spans="4:4" x14ac:dyDescent="0.25">
      <c r="D868" s="142"/>
    </row>
    <row r="869" spans="4:4" x14ac:dyDescent="0.25">
      <c r="D869" s="142"/>
    </row>
    <row r="870" spans="4:4" x14ac:dyDescent="0.25">
      <c r="D870" s="142"/>
    </row>
    <row r="871" spans="4:4" x14ac:dyDescent="0.25">
      <c r="D871" s="142"/>
    </row>
    <row r="872" spans="4:4" x14ac:dyDescent="0.25">
      <c r="D872" s="142"/>
    </row>
    <row r="873" spans="4:4" x14ac:dyDescent="0.25">
      <c r="D873" s="142"/>
    </row>
    <row r="874" spans="4:4" x14ac:dyDescent="0.25">
      <c r="D874" s="142"/>
    </row>
    <row r="875" spans="4:4" x14ac:dyDescent="0.25">
      <c r="D875" s="142"/>
    </row>
    <row r="876" spans="4:4" x14ac:dyDescent="0.25">
      <c r="D876" s="142"/>
    </row>
    <row r="877" spans="4:4" x14ac:dyDescent="0.25">
      <c r="D877" s="142"/>
    </row>
    <row r="878" spans="4:4" x14ac:dyDescent="0.25">
      <c r="D878" s="142"/>
    </row>
    <row r="879" spans="4:4" x14ac:dyDescent="0.25">
      <c r="D879" s="142"/>
    </row>
    <row r="880" spans="4:4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2"/>
    </row>
    <row r="1548" spans="4:4" x14ac:dyDescent="0.25">
      <c r="D1548" s="142"/>
    </row>
    <row r="1549" spans="4:4" x14ac:dyDescent="0.25">
      <c r="D1549" s="142"/>
    </row>
    <row r="1550" spans="4:4" x14ac:dyDescent="0.25">
      <c r="D1550" s="142"/>
    </row>
    <row r="1551" spans="4:4" x14ac:dyDescent="0.25">
      <c r="D1551" s="142"/>
    </row>
    <row r="1552" spans="4:4" x14ac:dyDescent="0.25">
      <c r="D1552" s="142"/>
    </row>
    <row r="1553" spans="4:4" x14ac:dyDescent="0.25">
      <c r="D1553" s="142"/>
    </row>
    <row r="1554" spans="4:4" x14ac:dyDescent="0.25">
      <c r="D1554" s="142"/>
    </row>
    <row r="1555" spans="4:4" x14ac:dyDescent="0.25">
      <c r="D1555" s="142"/>
    </row>
    <row r="1556" spans="4:4" x14ac:dyDescent="0.25">
      <c r="D1556" s="142"/>
    </row>
    <row r="1557" spans="4:4" x14ac:dyDescent="0.25">
      <c r="D1557" s="142"/>
    </row>
    <row r="1558" spans="4:4" x14ac:dyDescent="0.25">
      <c r="D1558" s="142"/>
    </row>
    <row r="1559" spans="4:4" x14ac:dyDescent="0.25">
      <c r="D1559" s="142"/>
    </row>
    <row r="1560" spans="4:4" x14ac:dyDescent="0.25">
      <c r="D1560" s="142"/>
    </row>
    <row r="1561" spans="4:4" x14ac:dyDescent="0.25">
      <c r="D1561" s="142"/>
    </row>
    <row r="1562" spans="4:4" x14ac:dyDescent="0.25">
      <c r="D1562" s="142"/>
    </row>
    <row r="1563" spans="4:4" x14ac:dyDescent="0.25">
      <c r="D1563" s="142"/>
    </row>
    <row r="1564" spans="4:4" x14ac:dyDescent="0.25">
      <c r="D1564" s="142"/>
    </row>
    <row r="1565" spans="4:4" x14ac:dyDescent="0.25">
      <c r="D1565" s="142"/>
    </row>
    <row r="1566" spans="4:4" x14ac:dyDescent="0.25">
      <c r="D1566" s="142"/>
    </row>
    <row r="1567" spans="4:4" x14ac:dyDescent="0.25">
      <c r="D1567" s="142"/>
    </row>
    <row r="1568" spans="4:4" x14ac:dyDescent="0.25">
      <c r="D1568" s="142"/>
    </row>
    <row r="1569" spans="4:4" x14ac:dyDescent="0.25">
      <c r="D1569" s="142"/>
    </row>
    <row r="1570" spans="4:4" x14ac:dyDescent="0.25">
      <c r="D1570" s="142"/>
    </row>
    <row r="1571" spans="4:4" x14ac:dyDescent="0.25">
      <c r="D1571" s="142"/>
    </row>
    <row r="1572" spans="4:4" x14ac:dyDescent="0.25">
      <c r="D1572" s="142"/>
    </row>
    <row r="1573" spans="4:4" x14ac:dyDescent="0.25">
      <c r="D1573" s="142"/>
    </row>
    <row r="1574" spans="4:4" x14ac:dyDescent="0.25">
      <c r="D1574" s="142"/>
    </row>
    <row r="1575" spans="4:4" x14ac:dyDescent="0.25">
      <c r="D1575" s="142"/>
    </row>
    <row r="1576" spans="4:4" x14ac:dyDescent="0.25">
      <c r="D1576" s="142"/>
    </row>
    <row r="1577" spans="4:4" x14ac:dyDescent="0.25">
      <c r="D1577" s="142"/>
    </row>
    <row r="1578" spans="4:4" x14ac:dyDescent="0.25">
      <c r="D1578" s="142"/>
    </row>
    <row r="1579" spans="4:4" x14ac:dyDescent="0.25">
      <c r="D1579" s="142"/>
    </row>
    <row r="1580" spans="4:4" x14ac:dyDescent="0.25">
      <c r="D1580" s="142"/>
    </row>
    <row r="1581" spans="4:4" x14ac:dyDescent="0.25">
      <c r="D1581" s="142"/>
    </row>
    <row r="1582" spans="4:4" x14ac:dyDescent="0.25">
      <c r="D1582" s="142"/>
    </row>
    <row r="1583" spans="4:4" x14ac:dyDescent="0.25">
      <c r="D1583" s="142"/>
    </row>
    <row r="1584" spans="4:4" x14ac:dyDescent="0.25">
      <c r="D1584" s="142"/>
    </row>
    <row r="1585" spans="4:4" x14ac:dyDescent="0.25">
      <c r="D1585" s="142"/>
    </row>
    <row r="1586" spans="4:4" x14ac:dyDescent="0.25">
      <c r="D1586" s="142"/>
    </row>
    <row r="1587" spans="4:4" x14ac:dyDescent="0.25">
      <c r="D1587" s="142"/>
    </row>
    <row r="1588" spans="4:4" x14ac:dyDescent="0.25">
      <c r="D1588" s="142"/>
    </row>
    <row r="1589" spans="4:4" x14ac:dyDescent="0.25">
      <c r="D1589" s="142"/>
    </row>
    <row r="1590" spans="4:4" x14ac:dyDescent="0.25">
      <c r="D1590" s="142"/>
    </row>
    <row r="1591" spans="4:4" x14ac:dyDescent="0.25">
      <c r="D1591" s="142"/>
    </row>
    <row r="1592" spans="4:4" x14ac:dyDescent="0.25">
      <c r="D1592" s="142"/>
    </row>
    <row r="1593" spans="4:4" x14ac:dyDescent="0.25">
      <c r="D1593" s="142"/>
    </row>
    <row r="1594" spans="4:4" x14ac:dyDescent="0.25">
      <c r="D1594" s="142"/>
    </row>
    <row r="1595" spans="4:4" x14ac:dyDescent="0.25">
      <c r="D1595" s="142"/>
    </row>
    <row r="1596" spans="4:4" x14ac:dyDescent="0.25">
      <c r="D1596" s="142"/>
    </row>
    <row r="1597" spans="4:4" x14ac:dyDescent="0.25">
      <c r="D1597" s="142"/>
    </row>
    <row r="1598" spans="4:4" x14ac:dyDescent="0.25">
      <c r="D1598" s="142"/>
    </row>
    <row r="1599" spans="4:4" x14ac:dyDescent="0.25">
      <c r="D1599" s="142"/>
    </row>
    <row r="1600" spans="4:4" x14ac:dyDescent="0.25">
      <c r="D1600" s="142"/>
    </row>
    <row r="1601" spans="4:4" x14ac:dyDescent="0.25">
      <c r="D1601" s="142"/>
    </row>
    <row r="1602" spans="4:4" x14ac:dyDescent="0.25">
      <c r="D1602" s="142"/>
    </row>
    <row r="1603" spans="4:4" x14ac:dyDescent="0.25">
      <c r="D1603" s="142"/>
    </row>
    <row r="1604" spans="4:4" x14ac:dyDescent="0.25">
      <c r="D1604" s="142"/>
    </row>
    <row r="1605" spans="4:4" x14ac:dyDescent="0.25">
      <c r="D1605" s="142"/>
    </row>
    <row r="1606" spans="4:4" x14ac:dyDescent="0.25">
      <c r="D1606" s="142"/>
    </row>
    <row r="1607" spans="4:4" x14ac:dyDescent="0.25">
      <c r="D1607" s="142"/>
    </row>
    <row r="1608" spans="4:4" x14ac:dyDescent="0.25">
      <c r="D1608" s="142"/>
    </row>
    <row r="1609" spans="4:4" x14ac:dyDescent="0.25">
      <c r="D1609" s="142"/>
    </row>
    <row r="1610" spans="4:4" x14ac:dyDescent="0.25">
      <c r="D1610" s="142"/>
    </row>
    <row r="1611" spans="4:4" x14ac:dyDescent="0.25">
      <c r="D1611" s="142"/>
    </row>
    <row r="1612" spans="4:4" x14ac:dyDescent="0.25">
      <c r="D1612" s="142"/>
    </row>
    <row r="1613" spans="4:4" x14ac:dyDescent="0.25">
      <c r="D1613" s="142"/>
    </row>
    <row r="1614" spans="4:4" x14ac:dyDescent="0.25">
      <c r="D1614" s="142"/>
    </row>
    <row r="1615" spans="4:4" x14ac:dyDescent="0.25">
      <c r="D1615" s="142"/>
    </row>
    <row r="1616" spans="4:4" x14ac:dyDescent="0.25">
      <c r="D1616" s="142"/>
    </row>
    <row r="1617" spans="4:4" x14ac:dyDescent="0.25">
      <c r="D1617" s="142"/>
    </row>
    <row r="1618" spans="4:4" x14ac:dyDescent="0.25">
      <c r="D1618" s="142"/>
    </row>
    <row r="1619" spans="4:4" x14ac:dyDescent="0.25">
      <c r="D1619" s="142"/>
    </row>
    <row r="1620" spans="4:4" x14ac:dyDescent="0.25">
      <c r="D1620" s="142"/>
    </row>
    <row r="1621" spans="4:4" x14ac:dyDescent="0.25">
      <c r="D1621" s="142"/>
    </row>
    <row r="1622" spans="4:4" x14ac:dyDescent="0.25">
      <c r="D1622" s="142"/>
    </row>
    <row r="1623" spans="4:4" x14ac:dyDescent="0.25">
      <c r="D1623" s="142"/>
    </row>
    <row r="1624" spans="4:4" x14ac:dyDescent="0.25">
      <c r="D1624" s="142"/>
    </row>
    <row r="1625" spans="4:4" x14ac:dyDescent="0.25">
      <c r="D1625" s="142"/>
    </row>
    <row r="1626" spans="4:4" x14ac:dyDescent="0.25">
      <c r="D1626" s="142"/>
    </row>
    <row r="1627" spans="4:4" x14ac:dyDescent="0.25">
      <c r="D1627" s="142"/>
    </row>
    <row r="1628" spans="4:4" x14ac:dyDescent="0.25">
      <c r="D1628" s="142"/>
    </row>
    <row r="1629" spans="4:4" x14ac:dyDescent="0.25">
      <c r="D1629" s="142"/>
    </row>
    <row r="1630" spans="4:4" x14ac:dyDescent="0.25">
      <c r="D1630" s="142"/>
    </row>
    <row r="1631" spans="4:4" x14ac:dyDescent="0.25">
      <c r="D1631" s="142"/>
    </row>
    <row r="1632" spans="4:4" x14ac:dyDescent="0.25">
      <c r="D1632" s="142"/>
    </row>
    <row r="1633" spans="4:4" x14ac:dyDescent="0.25">
      <c r="D1633" s="142"/>
    </row>
    <row r="1634" spans="4:4" x14ac:dyDescent="0.25">
      <c r="D1634" s="142"/>
    </row>
    <row r="1635" spans="4:4" x14ac:dyDescent="0.25">
      <c r="D1635" s="142"/>
    </row>
    <row r="1636" spans="4:4" x14ac:dyDescent="0.25">
      <c r="D1636" s="142"/>
    </row>
    <row r="1637" spans="4:4" x14ac:dyDescent="0.25">
      <c r="D1637" s="142"/>
    </row>
    <row r="1638" spans="4:4" x14ac:dyDescent="0.25">
      <c r="D1638" s="142"/>
    </row>
    <row r="1639" spans="4:4" x14ac:dyDescent="0.25">
      <c r="D1639" s="142"/>
    </row>
    <row r="1640" spans="4:4" x14ac:dyDescent="0.25">
      <c r="D1640" s="142"/>
    </row>
    <row r="1641" spans="4:4" x14ac:dyDescent="0.25">
      <c r="D1641" s="142"/>
    </row>
    <row r="1642" spans="4:4" x14ac:dyDescent="0.25">
      <c r="D1642" s="142"/>
    </row>
    <row r="1643" spans="4:4" x14ac:dyDescent="0.25">
      <c r="D1643" s="142"/>
    </row>
    <row r="1644" spans="4:4" x14ac:dyDescent="0.25">
      <c r="D1644" s="142"/>
    </row>
    <row r="1645" spans="4:4" x14ac:dyDescent="0.25">
      <c r="D1645" s="142"/>
    </row>
    <row r="1646" spans="4:4" x14ac:dyDescent="0.25">
      <c r="D1646" s="142"/>
    </row>
    <row r="1647" spans="4:4" x14ac:dyDescent="0.25">
      <c r="D1647" s="142"/>
    </row>
    <row r="1648" spans="4:4" x14ac:dyDescent="0.25">
      <c r="D1648" s="142"/>
    </row>
    <row r="1649" spans="4:4" x14ac:dyDescent="0.25">
      <c r="D1649" s="142"/>
    </row>
    <row r="1650" spans="4:4" x14ac:dyDescent="0.25">
      <c r="D1650" s="142"/>
    </row>
    <row r="1651" spans="4:4" x14ac:dyDescent="0.25">
      <c r="D1651" s="142"/>
    </row>
    <row r="1652" spans="4:4" x14ac:dyDescent="0.25">
      <c r="D1652" s="142"/>
    </row>
    <row r="1653" spans="4:4" x14ac:dyDescent="0.25">
      <c r="D1653" s="142"/>
    </row>
    <row r="1654" spans="4:4" x14ac:dyDescent="0.25">
      <c r="D1654" s="142"/>
    </row>
    <row r="1655" spans="4:4" x14ac:dyDescent="0.25">
      <c r="D1655" s="142"/>
    </row>
    <row r="1656" spans="4:4" x14ac:dyDescent="0.25">
      <c r="D1656" s="142"/>
    </row>
    <row r="1657" spans="4:4" x14ac:dyDescent="0.25">
      <c r="D1657" s="142"/>
    </row>
    <row r="1658" spans="4:4" x14ac:dyDescent="0.25">
      <c r="D1658" s="142"/>
    </row>
    <row r="1659" spans="4:4" x14ac:dyDescent="0.25">
      <c r="D1659" s="142"/>
    </row>
    <row r="1660" spans="4:4" x14ac:dyDescent="0.25">
      <c r="D1660" s="142"/>
    </row>
    <row r="1661" spans="4:4" x14ac:dyDescent="0.25">
      <c r="D1661" s="142"/>
    </row>
    <row r="1662" spans="4:4" x14ac:dyDescent="0.25">
      <c r="D1662" s="142"/>
    </row>
    <row r="1663" spans="4:4" x14ac:dyDescent="0.25">
      <c r="D1663" s="142"/>
    </row>
    <row r="1664" spans="4:4" x14ac:dyDescent="0.25">
      <c r="D1664" s="142"/>
    </row>
    <row r="1665" spans="4:4" x14ac:dyDescent="0.25">
      <c r="D1665" s="142"/>
    </row>
    <row r="1666" spans="4:4" x14ac:dyDescent="0.25">
      <c r="D1666" s="142"/>
    </row>
    <row r="1667" spans="4:4" x14ac:dyDescent="0.25">
      <c r="D1667" s="142"/>
    </row>
    <row r="1668" spans="4:4" x14ac:dyDescent="0.25">
      <c r="D1668" s="142"/>
    </row>
    <row r="1669" spans="4:4" x14ac:dyDescent="0.25">
      <c r="D1669" s="142"/>
    </row>
    <row r="1670" spans="4:4" x14ac:dyDescent="0.25">
      <c r="D1670" s="142"/>
    </row>
    <row r="1671" spans="4:4" x14ac:dyDescent="0.25">
      <c r="D1671" s="142"/>
    </row>
    <row r="1672" spans="4:4" x14ac:dyDescent="0.25">
      <c r="D1672" s="142"/>
    </row>
    <row r="1673" spans="4:4" x14ac:dyDescent="0.25">
      <c r="D1673" s="142"/>
    </row>
    <row r="1674" spans="4:4" x14ac:dyDescent="0.25">
      <c r="D1674" s="142"/>
    </row>
    <row r="1675" spans="4:4" x14ac:dyDescent="0.25">
      <c r="D1675" s="142"/>
    </row>
    <row r="1676" spans="4:4" x14ac:dyDescent="0.25">
      <c r="D1676" s="142"/>
    </row>
    <row r="1677" spans="4:4" x14ac:dyDescent="0.25">
      <c r="D1677" s="142"/>
    </row>
    <row r="1678" spans="4:4" x14ac:dyDescent="0.25">
      <c r="D1678" s="142"/>
    </row>
    <row r="1679" spans="4:4" x14ac:dyDescent="0.25">
      <c r="D1679" s="142"/>
    </row>
    <row r="1680" spans="4:4" x14ac:dyDescent="0.25">
      <c r="D1680" s="142"/>
    </row>
    <row r="1681" spans="4:4" x14ac:dyDescent="0.25">
      <c r="D1681" s="142"/>
    </row>
    <row r="1682" spans="4:4" x14ac:dyDescent="0.25">
      <c r="D1682" s="142"/>
    </row>
    <row r="1683" spans="4:4" x14ac:dyDescent="0.25">
      <c r="D1683" s="142"/>
    </row>
    <row r="1684" spans="4:4" x14ac:dyDescent="0.25">
      <c r="D1684" s="142"/>
    </row>
    <row r="1685" spans="4:4" x14ac:dyDescent="0.25">
      <c r="D1685" s="142"/>
    </row>
    <row r="1686" spans="4:4" x14ac:dyDescent="0.25">
      <c r="D1686" s="142"/>
    </row>
    <row r="1687" spans="4:4" x14ac:dyDescent="0.25">
      <c r="D1687" s="142"/>
    </row>
    <row r="1688" spans="4:4" x14ac:dyDescent="0.25">
      <c r="D1688" s="142"/>
    </row>
    <row r="1689" spans="4:4" x14ac:dyDescent="0.25">
      <c r="D1689" s="142"/>
    </row>
    <row r="1690" spans="4:4" x14ac:dyDescent="0.25">
      <c r="D1690" s="142"/>
    </row>
    <row r="1691" spans="4:4" x14ac:dyDescent="0.25">
      <c r="D1691" s="142"/>
    </row>
    <row r="1692" spans="4:4" x14ac:dyDescent="0.25">
      <c r="D1692" s="142"/>
    </row>
    <row r="1693" spans="4:4" x14ac:dyDescent="0.25">
      <c r="D1693" s="142"/>
    </row>
    <row r="1694" spans="4:4" x14ac:dyDescent="0.25">
      <c r="D1694" s="142"/>
    </row>
    <row r="1695" spans="4:4" x14ac:dyDescent="0.25">
      <c r="D1695" s="142"/>
    </row>
    <row r="1696" spans="4:4" x14ac:dyDescent="0.25">
      <c r="D1696" s="142"/>
    </row>
    <row r="1697" spans="4:4" x14ac:dyDescent="0.25">
      <c r="D1697" s="142"/>
    </row>
    <row r="1698" spans="4:4" x14ac:dyDescent="0.25">
      <c r="D1698" s="142"/>
    </row>
    <row r="1699" spans="4:4" x14ac:dyDescent="0.25">
      <c r="D1699" s="142"/>
    </row>
    <row r="1700" spans="4:4" x14ac:dyDescent="0.25">
      <c r="D1700" s="142"/>
    </row>
    <row r="1701" spans="4:4" x14ac:dyDescent="0.25">
      <c r="D1701" s="142"/>
    </row>
    <row r="1702" spans="4:4" x14ac:dyDescent="0.25">
      <c r="D1702" s="142"/>
    </row>
    <row r="1703" spans="4:4" x14ac:dyDescent="0.25">
      <c r="D1703" s="142"/>
    </row>
    <row r="1704" spans="4:4" x14ac:dyDescent="0.25">
      <c r="D1704" s="142"/>
    </row>
    <row r="1705" spans="4:4" x14ac:dyDescent="0.25">
      <c r="D1705" s="142"/>
    </row>
    <row r="1706" spans="4:4" x14ac:dyDescent="0.25">
      <c r="D1706" s="142"/>
    </row>
    <row r="1707" spans="4:4" x14ac:dyDescent="0.25">
      <c r="D1707" s="142"/>
    </row>
    <row r="1708" spans="4:4" x14ac:dyDescent="0.25">
      <c r="D1708" s="142"/>
    </row>
    <row r="1709" spans="4:4" x14ac:dyDescent="0.25">
      <c r="D1709" s="142"/>
    </row>
    <row r="1710" spans="4:4" x14ac:dyDescent="0.25">
      <c r="D1710" s="142"/>
    </row>
    <row r="1711" spans="4:4" x14ac:dyDescent="0.25">
      <c r="D1711" s="142"/>
    </row>
    <row r="1712" spans="4:4" x14ac:dyDescent="0.25">
      <c r="D1712" s="142"/>
    </row>
    <row r="1713" spans="4:4" x14ac:dyDescent="0.25">
      <c r="D1713" s="142"/>
    </row>
    <row r="1714" spans="4:4" x14ac:dyDescent="0.25">
      <c r="D1714" s="142"/>
    </row>
    <row r="1715" spans="4:4" x14ac:dyDescent="0.25">
      <c r="D1715" s="142"/>
    </row>
    <row r="1716" spans="4:4" x14ac:dyDescent="0.25">
      <c r="D1716" s="142"/>
    </row>
    <row r="1717" spans="4:4" x14ac:dyDescent="0.25">
      <c r="D1717" s="142"/>
    </row>
    <row r="1718" spans="4:4" x14ac:dyDescent="0.25">
      <c r="D1718" s="142"/>
    </row>
    <row r="1719" spans="4:4" x14ac:dyDescent="0.25">
      <c r="D1719" s="142"/>
    </row>
    <row r="1720" spans="4:4" x14ac:dyDescent="0.25">
      <c r="D1720" s="142"/>
    </row>
    <row r="1721" spans="4:4" x14ac:dyDescent="0.25">
      <c r="D1721" s="142"/>
    </row>
    <row r="1722" spans="4:4" x14ac:dyDescent="0.25">
      <c r="D1722" s="142"/>
    </row>
    <row r="1723" spans="4:4" x14ac:dyDescent="0.25">
      <c r="D1723" s="142"/>
    </row>
    <row r="1724" spans="4:4" x14ac:dyDescent="0.25">
      <c r="D1724" s="142"/>
    </row>
    <row r="1725" spans="4:4" x14ac:dyDescent="0.25">
      <c r="D1725" s="142"/>
    </row>
    <row r="1726" spans="4:4" x14ac:dyDescent="0.25">
      <c r="D1726" s="142"/>
    </row>
    <row r="1727" spans="4:4" x14ac:dyDescent="0.25">
      <c r="D1727" s="142"/>
    </row>
    <row r="1728" spans="4:4" x14ac:dyDescent="0.25">
      <c r="D1728" s="142"/>
    </row>
    <row r="1729" spans="4:4" x14ac:dyDescent="0.25">
      <c r="D1729" s="142"/>
    </row>
    <row r="1730" spans="4:4" x14ac:dyDescent="0.25">
      <c r="D1730" s="142"/>
    </row>
    <row r="1731" spans="4:4" x14ac:dyDescent="0.25">
      <c r="D1731" s="142"/>
    </row>
    <row r="1732" spans="4:4" x14ac:dyDescent="0.25">
      <c r="D1732" s="142"/>
    </row>
    <row r="1733" spans="4:4" x14ac:dyDescent="0.25">
      <c r="D1733" s="142"/>
    </row>
    <row r="1734" spans="4:4" x14ac:dyDescent="0.25">
      <c r="D1734" s="142"/>
    </row>
    <row r="1735" spans="4:4" x14ac:dyDescent="0.25">
      <c r="D1735" s="142"/>
    </row>
    <row r="1736" spans="4:4" x14ac:dyDescent="0.25">
      <c r="D1736" s="142"/>
    </row>
    <row r="1737" spans="4:4" x14ac:dyDescent="0.25">
      <c r="D1737" s="142"/>
    </row>
    <row r="1738" spans="4:4" x14ac:dyDescent="0.25">
      <c r="D1738" s="142"/>
    </row>
    <row r="1739" spans="4:4" x14ac:dyDescent="0.25">
      <c r="D1739" s="142"/>
    </row>
    <row r="1740" spans="4:4" x14ac:dyDescent="0.25">
      <c r="D1740" s="142"/>
    </row>
    <row r="1741" spans="4:4" x14ac:dyDescent="0.25">
      <c r="D1741" s="142"/>
    </row>
    <row r="1742" spans="4:4" x14ac:dyDescent="0.25">
      <c r="D1742" s="142"/>
    </row>
    <row r="1743" spans="4:4" x14ac:dyDescent="0.25">
      <c r="D1743" s="142"/>
    </row>
    <row r="1744" spans="4:4" x14ac:dyDescent="0.25">
      <c r="D1744" s="142"/>
    </row>
    <row r="1745" spans="4:4" x14ac:dyDescent="0.25">
      <c r="D1745" s="142"/>
    </row>
    <row r="1746" spans="4:4" x14ac:dyDescent="0.25">
      <c r="D1746" s="142"/>
    </row>
    <row r="1747" spans="4:4" x14ac:dyDescent="0.25">
      <c r="D1747" s="142"/>
    </row>
    <row r="1748" spans="4:4" x14ac:dyDescent="0.25">
      <c r="D1748" s="142"/>
    </row>
    <row r="1749" spans="4:4" x14ac:dyDescent="0.25">
      <c r="D1749" s="142"/>
    </row>
    <row r="1750" spans="4:4" x14ac:dyDescent="0.25">
      <c r="D1750" s="142"/>
    </row>
    <row r="1751" spans="4:4" x14ac:dyDescent="0.25">
      <c r="D1751" s="142"/>
    </row>
    <row r="1752" spans="4:4" x14ac:dyDescent="0.25">
      <c r="D1752" s="142"/>
    </row>
    <row r="1753" spans="4:4" x14ac:dyDescent="0.25">
      <c r="D1753" s="142"/>
    </row>
    <row r="1754" spans="4:4" x14ac:dyDescent="0.25">
      <c r="D1754" s="142"/>
    </row>
    <row r="1755" spans="4:4" x14ac:dyDescent="0.25">
      <c r="D1755" s="142"/>
    </row>
    <row r="1756" spans="4:4" x14ac:dyDescent="0.25">
      <c r="D1756" s="142"/>
    </row>
    <row r="1757" spans="4:4" x14ac:dyDescent="0.25">
      <c r="D1757" s="142"/>
    </row>
    <row r="1758" spans="4:4" x14ac:dyDescent="0.25">
      <c r="D1758" s="142"/>
    </row>
    <row r="1759" spans="4:4" x14ac:dyDescent="0.25">
      <c r="D1759" s="142"/>
    </row>
    <row r="1760" spans="4:4" x14ac:dyDescent="0.25">
      <c r="D1760" s="142"/>
    </row>
    <row r="1761" spans="4:4" x14ac:dyDescent="0.25">
      <c r="D1761" s="142"/>
    </row>
    <row r="1762" spans="4:4" x14ac:dyDescent="0.25">
      <c r="D1762" s="142"/>
    </row>
    <row r="1763" spans="4:4" x14ac:dyDescent="0.25">
      <c r="D1763" s="142"/>
    </row>
    <row r="1764" spans="4:4" x14ac:dyDescent="0.25">
      <c r="D1764" s="142"/>
    </row>
    <row r="1765" spans="4:4" x14ac:dyDescent="0.25">
      <c r="D1765" s="142"/>
    </row>
    <row r="1766" spans="4:4" x14ac:dyDescent="0.25">
      <c r="D1766" s="142"/>
    </row>
    <row r="1767" spans="4:4" x14ac:dyDescent="0.25">
      <c r="D1767" s="142"/>
    </row>
    <row r="1768" spans="4:4" x14ac:dyDescent="0.25">
      <c r="D1768" s="142"/>
    </row>
    <row r="1769" spans="4:4" x14ac:dyDescent="0.25">
      <c r="D1769" s="142"/>
    </row>
    <row r="1770" spans="4:4" x14ac:dyDescent="0.25">
      <c r="D1770" s="142"/>
    </row>
    <row r="1771" spans="4:4" x14ac:dyDescent="0.25">
      <c r="D1771" s="142"/>
    </row>
    <row r="1772" spans="4:4" x14ac:dyDescent="0.25">
      <c r="D1772" s="142"/>
    </row>
    <row r="1773" spans="4:4" x14ac:dyDescent="0.25">
      <c r="D1773" s="142"/>
    </row>
    <row r="1774" spans="4:4" x14ac:dyDescent="0.25">
      <c r="D1774" s="142"/>
    </row>
    <row r="1775" spans="4:4" x14ac:dyDescent="0.25">
      <c r="D1775" s="142"/>
    </row>
    <row r="1776" spans="4:4" x14ac:dyDescent="0.25">
      <c r="D1776" s="142"/>
    </row>
    <row r="1777" spans="4:4" x14ac:dyDescent="0.25">
      <c r="D1777" s="142"/>
    </row>
    <row r="1778" spans="4:4" x14ac:dyDescent="0.25">
      <c r="D1778" s="142"/>
    </row>
    <row r="1779" spans="4:4" x14ac:dyDescent="0.25">
      <c r="D1779" s="142"/>
    </row>
    <row r="1780" spans="4:4" x14ac:dyDescent="0.25">
      <c r="D1780" s="142"/>
    </row>
    <row r="1781" spans="4:4" x14ac:dyDescent="0.25">
      <c r="D1781" s="142"/>
    </row>
    <row r="1782" spans="4:4" x14ac:dyDescent="0.25">
      <c r="D1782" s="142"/>
    </row>
    <row r="1783" spans="4:4" x14ac:dyDescent="0.25">
      <c r="D1783" s="142"/>
    </row>
    <row r="1784" spans="4:4" x14ac:dyDescent="0.25">
      <c r="D1784" s="142"/>
    </row>
    <row r="1785" spans="4:4" x14ac:dyDescent="0.25">
      <c r="D1785" s="142"/>
    </row>
    <row r="1786" spans="4:4" x14ac:dyDescent="0.25">
      <c r="D1786" s="142"/>
    </row>
    <row r="1787" spans="4:4" x14ac:dyDescent="0.25">
      <c r="D1787" s="142"/>
    </row>
    <row r="1788" spans="4:4" x14ac:dyDescent="0.25">
      <c r="D1788" s="142"/>
    </row>
    <row r="1789" spans="4:4" x14ac:dyDescent="0.25">
      <c r="D1789" s="142"/>
    </row>
    <row r="1790" spans="4:4" x14ac:dyDescent="0.25">
      <c r="D1790" s="142"/>
    </row>
    <row r="1791" spans="4:4" x14ac:dyDescent="0.25">
      <c r="D1791" s="142"/>
    </row>
    <row r="1792" spans="4:4" x14ac:dyDescent="0.25">
      <c r="D1792" s="142"/>
    </row>
    <row r="1793" spans="4:4" x14ac:dyDescent="0.25">
      <c r="D1793" s="142"/>
    </row>
    <row r="1794" spans="4:4" x14ac:dyDescent="0.25">
      <c r="D1794" s="142"/>
    </row>
    <row r="1795" spans="4:4" x14ac:dyDescent="0.25">
      <c r="D1795" s="142"/>
    </row>
    <row r="1796" spans="4:4" x14ac:dyDescent="0.25">
      <c r="D1796" s="142"/>
    </row>
    <row r="1797" spans="4:4" x14ac:dyDescent="0.25">
      <c r="D1797" s="142"/>
    </row>
    <row r="1798" spans="4:4" x14ac:dyDescent="0.25">
      <c r="D1798" s="142"/>
    </row>
    <row r="1799" spans="4:4" x14ac:dyDescent="0.25">
      <c r="D1799" s="142"/>
    </row>
    <row r="1800" spans="4:4" x14ac:dyDescent="0.25">
      <c r="D1800" s="142"/>
    </row>
    <row r="1801" spans="4:4" x14ac:dyDescent="0.25">
      <c r="D1801" s="142"/>
    </row>
    <row r="1802" spans="4:4" x14ac:dyDescent="0.25">
      <c r="D1802" s="142"/>
    </row>
    <row r="1803" spans="4:4" x14ac:dyDescent="0.25">
      <c r="D1803" s="142"/>
    </row>
    <row r="1804" spans="4:4" x14ac:dyDescent="0.25">
      <c r="D1804" s="142"/>
    </row>
    <row r="1805" spans="4:4" x14ac:dyDescent="0.25">
      <c r="D1805" s="142"/>
    </row>
    <row r="1806" spans="4:4" x14ac:dyDescent="0.25">
      <c r="D1806" s="142"/>
    </row>
    <row r="1807" spans="4:4" x14ac:dyDescent="0.25">
      <c r="D1807" s="142"/>
    </row>
    <row r="1808" spans="4:4" x14ac:dyDescent="0.25">
      <c r="D1808" s="142"/>
    </row>
    <row r="1809" spans="4:4" x14ac:dyDescent="0.25">
      <c r="D1809" s="142"/>
    </row>
    <row r="1810" spans="4:4" x14ac:dyDescent="0.25">
      <c r="D1810" s="142"/>
    </row>
    <row r="1811" spans="4:4" x14ac:dyDescent="0.25">
      <c r="D1811" s="142"/>
    </row>
    <row r="1812" spans="4:4" x14ac:dyDescent="0.25">
      <c r="D1812" s="142"/>
    </row>
    <row r="1813" spans="4:4" x14ac:dyDescent="0.25">
      <c r="D1813" s="142"/>
    </row>
    <row r="1814" spans="4:4" x14ac:dyDescent="0.25">
      <c r="D1814" s="142"/>
    </row>
    <row r="1815" spans="4:4" x14ac:dyDescent="0.25">
      <c r="D1815" s="142"/>
    </row>
    <row r="1816" spans="4:4" x14ac:dyDescent="0.25">
      <c r="D1816" s="142"/>
    </row>
    <row r="1817" spans="4:4" x14ac:dyDescent="0.25">
      <c r="D1817" s="142"/>
    </row>
    <row r="1818" spans="4:4" x14ac:dyDescent="0.25">
      <c r="D1818" s="142"/>
    </row>
    <row r="1819" spans="4:4" x14ac:dyDescent="0.25">
      <c r="D1819" s="142"/>
    </row>
    <row r="1820" spans="4:4" x14ac:dyDescent="0.25">
      <c r="D1820" s="142"/>
    </row>
    <row r="1821" spans="4:4" x14ac:dyDescent="0.25">
      <c r="D1821" s="142"/>
    </row>
    <row r="1822" spans="4:4" x14ac:dyDescent="0.25">
      <c r="D1822" s="142"/>
    </row>
    <row r="1823" spans="4:4" x14ac:dyDescent="0.25">
      <c r="D1823" s="142"/>
    </row>
    <row r="1824" spans="4:4" x14ac:dyDescent="0.25">
      <c r="D1824" s="142"/>
    </row>
    <row r="1825" spans="4:4" x14ac:dyDescent="0.25">
      <c r="D1825" s="142"/>
    </row>
    <row r="1826" spans="4:4" x14ac:dyDescent="0.25">
      <c r="D1826" s="142"/>
    </row>
    <row r="1827" spans="4:4" x14ac:dyDescent="0.25">
      <c r="D1827" s="142"/>
    </row>
    <row r="1828" spans="4:4" x14ac:dyDescent="0.25">
      <c r="D1828" s="142"/>
    </row>
    <row r="1829" spans="4:4" x14ac:dyDescent="0.25">
      <c r="D1829" s="142"/>
    </row>
    <row r="1830" spans="4:4" x14ac:dyDescent="0.25">
      <c r="D1830" s="142"/>
    </row>
    <row r="1831" spans="4:4" x14ac:dyDescent="0.25">
      <c r="D1831" s="142"/>
    </row>
    <row r="1832" spans="4:4" x14ac:dyDescent="0.25">
      <c r="D1832" s="142"/>
    </row>
    <row r="1833" spans="4:4" x14ac:dyDescent="0.25">
      <c r="D1833" s="142"/>
    </row>
    <row r="1834" spans="4:4" x14ac:dyDescent="0.25">
      <c r="D1834" s="142"/>
    </row>
    <row r="1835" spans="4:4" x14ac:dyDescent="0.25">
      <c r="D1835" s="142"/>
    </row>
    <row r="1836" spans="4:4" x14ac:dyDescent="0.25">
      <c r="D1836" s="142"/>
    </row>
    <row r="1837" spans="4:4" x14ac:dyDescent="0.25">
      <c r="D1837" s="142"/>
    </row>
    <row r="1838" spans="4:4" x14ac:dyDescent="0.25">
      <c r="D1838" s="142"/>
    </row>
    <row r="1839" spans="4:4" x14ac:dyDescent="0.25">
      <c r="D1839" s="142"/>
    </row>
    <row r="1840" spans="4:4" x14ac:dyDescent="0.25">
      <c r="D1840" s="142"/>
    </row>
    <row r="1841" spans="4:4" x14ac:dyDescent="0.25">
      <c r="D1841" s="142"/>
    </row>
    <row r="1842" spans="4:4" x14ac:dyDescent="0.25">
      <c r="D1842" s="142"/>
    </row>
    <row r="1843" spans="4:4" x14ac:dyDescent="0.25">
      <c r="D1843" s="142"/>
    </row>
    <row r="1844" spans="4:4" x14ac:dyDescent="0.25">
      <c r="D1844" s="142"/>
    </row>
    <row r="1845" spans="4:4" x14ac:dyDescent="0.25">
      <c r="D1845" s="142"/>
    </row>
    <row r="1846" spans="4:4" x14ac:dyDescent="0.25">
      <c r="D1846" s="142"/>
    </row>
    <row r="1847" spans="4:4" x14ac:dyDescent="0.25">
      <c r="D1847" s="142"/>
    </row>
    <row r="1848" spans="4:4" x14ac:dyDescent="0.25">
      <c r="D1848" s="142"/>
    </row>
    <row r="1849" spans="4:4" x14ac:dyDescent="0.25">
      <c r="D1849" s="142"/>
    </row>
    <row r="1850" spans="4:4" x14ac:dyDescent="0.25">
      <c r="D1850" s="142"/>
    </row>
    <row r="1851" spans="4:4" x14ac:dyDescent="0.25">
      <c r="D1851" s="142"/>
    </row>
    <row r="1852" spans="4:4" x14ac:dyDescent="0.25">
      <c r="D1852" s="142"/>
    </row>
    <row r="1853" spans="4:4" x14ac:dyDescent="0.25">
      <c r="D1853" s="142"/>
    </row>
    <row r="1854" spans="4:4" x14ac:dyDescent="0.25">
      <c r="D1854" s="142"/>
    </row>
    <row r="1855" spans="4:4" x14ac:dyDescent="0.25">
      <c r="D1855" s="142"/>
    </row>
    <row r="1856" spans="4:4" x14ac:dyDescent="0.25">
      <c r="D1856" s="142"/>
    </row>
    <row r="1857" spans="4:4" x14ac:dyDescent="0.25">
      <c r="D1857" s="142"/>
    </row>
    <row r="1858" spans="4:4" x14ac:dyDescent="0.25">
      <c r="D1858" s="142"/>
    </row>
    <row r="1859" spans="4:4" x14ac:dyDescent="0.25">
      <c r="D1859" s="142"/>
    </row>
    <row r="1860" spans="4:4" x14ac:dyDescent="0.25">
      <c r="D1860" s="142"/>
    </row>
    <row r="1861" spans="4:4" x14ac:dyDescent="0.25">
      <c r="D1861" s="142"/>
    </row>
    <row r="1862" spans="4:4" x14ac:dyDescent="0.25">
      <c r="D1862" s="142"/>
    </row>
    <row r="1863" spans="4:4" x14ac:dyDescent="0.25">
      <c r="D1863" s="142"/>
    </row>
    <row r="1864" spans="4:4" x14ac:dyDescent="0.25">
      <c r="D1864" s="142"/>
    </row>
    <row r="1865" spans="4:4" x14ac:dyDescent="0.25">
      <c r="D1865" s="142"/>
    </row>
    <row r="1866" spans="4:4" x14ac:dyDescent="0.25">
      <c r="D1866" s="142"/>
    </row>
    <row r="1867" spans="4:4" x14ac:dyDescent="0.25">
      <c r="D1867" s="142"/>
    </row>
    <row r="1868" spans="4:4" x14ac:dyDescent="0.25">
      <c r="D1868" s="142"/>
    </row>
    <row r="1869" spans="4:4" x14ac:dyDescent="0.25">
      <c r="D1869" s="142"/>
    </row>
    <row r="1870" spans="4:4" x14ac:dyDescent="0.25">
      <c r="D1870" s="142"/>
    </row>
    <row r="1871" spans="4:4" x14ac:dyDescent="0.25">
      <c r="D1871" s="142"/>
    </row>
    <row r="1872" spans="4:4" x14ac:dyDescent="0.25">
      <c r="D1872" s="142"/>
    </row>
    <row r="1873" spans="4:4" x14ac:dyDescent="0.25">
      <c r="D1873" s="142"/>
    </row>
    <row r="1874" spans="4:4" x14ac:dyDescent="0.25">
      <c r="D1874" s="142"/>
    </row>
    <row r="1875" spans="4:4" x14ac:dyDescent="0.25">
      <c r="D1875" s="142"/>
    </row>
    <row r="1876" spans="4:4" x14ac:dyDescent="0.25">
      <c r="D1876" s="142"/>
    </row>
    <row r="1877" spans="4:4" x14ac:dyDescent="0.25">
      <c r="D1877" s="142"/>
    </row>
    <row r="1878" spans="4:4" x14ac:dyDescent="0.25">
      <c r="D1878" s="142"/>
    </row>
    <row r="1879" spans="4:4" x14ac:dyDescent="0.25">
      <c r="D1879" s="142"/>
    </row>
    <row r="1880" spans="4:4" x14ac:dyDescent="0.25">
      <c r="D1880" s="142"/>
    </row>
    <row r="1881" spans="4:4" x14ac:dyDescent="0.25">
      <c r="D1881" s="142"/>
    </row>
    <row r="1882" spans="4:4" x14ac:dyDescent="0.25">
      <c r="D1882" s="142"/>
    </row>
    <row r="1883" spans="4:4" x14ac:dyDescent="0.25">
      <c r="D1883" s="142"/>
    </row>
    <row r="1884" spans="4:4" x14ac:dyDescent="0.25">
      <c r="D1884" s="142"/>
    </row>
    <row r="1885" spans="4:4" x14ac:dyDescent="0.25">
      <c r="D1885" s="142"/>
    </row>
    <row r="1886" spans="4:4" x14ac:dyDescent="0.25">
      <c r="D1886" s="142"/>
    </row>
    <row r="1887" spans="4:4" x14ac:dyDescent="0.25">
      <c r="D1887" s="142"/>
    </row>
    <row r="1888" spans="4:4" x14ac:dyDescent="0.25">
      <c r="D1888" s="142"/>
    </row>
    <row r="1889" spans="4:4" x14ac:dyDescent="0.25">
      <c r="D1889" s="142"/>
    </row>
    <row r="1890" spans="4:4" x14ac:dyDescent="0.25">
      <c r="D1890" s="142"/>
    </row>
    <row r="1891" spans="4:4" x14ac:dyDescent="0.25">
      <c r="D1891" s="142"/>
    </row>
    <row r="1892" spans="4:4" x14ac:dyDescent="0.25">
      <c r="D1892" s="142"/>
    </row>
    <row r="1893" spans="4:4" x14ac:dyDescent="0.25">
      <c r="D1893" s="142"/>
    </row>
    <row r="1894" spans="4:4" x14ac:dyDescent="0.25">
      <c r="D1894" s="142"/>
    </row>
    <row r="1895" spans="4:4" x14ac:dyDescent="0.25">
      <c r="D1895" s="142"/>
    </row>
    <row r="1896" spans="4:4" x14ac:dyDescent="0.25">
      <c r="D1896" s="142"/>
    </row>
    <row r="1897" spans="4:4" x14ac:dyDescent="0.25">
      <c r="D1897" s="142"/>
    </row>
    <row r="1898" spans="4:4" x14ac:dyDescent="0.25">
      <c r="D1898" s="142"/>
    </row>
    <row r="1899" spans="4:4" x14ac:dyDescent="0.25">
      <c r="D1899" s="142"/>
    </row>
    <row r="1900" spans="4:4" x14ac:dyDescent="0.25">
      <c r="D1900" s="142"/>
    </row>
    <row r="1901" spans="4:4" x14ac:dyDescent="0.25">
      <c r="D1901" s="142"/>
    </row>
    <row r="1902" spans="4:4" x14ac:dyDescent="0.25">
      <c r="D1902" s="142"/>
    </row>
    <row r="1903" spans="4:4" x14ac:dyDescent="0.25">
      <c r="D1903" s="142"/>
    </row>
    <row r="1904" spans="4:4" x14ac:dyDescent="0.25">
      <c r="D1904" s="142"/>
    </row>
    <row r="1905" spans="4:4" x14ac:dyDescent="0.25">
      <c r="D1905" s="142"/>
    </row>
    <row r="1906" spans="4:4" x14ac:dyDescent="0.25">
      <c r="D1906" s="142"/>
    </row>
    <row r="1907" spans="4:4" x14ac:dyDescent="0.25">
      <c r="D1907" s="142"/>
    </row>
    <row r="1908" spans="4:4" x14ac:dyDescent="0.25">
      <c r="D1908" s="142"/>
    </row>
    <row r="1909" spans="4:4" x14ac:dyDescent="0.25">
      <c r="D1909" s="142"/>
    </row>
    <row r="1910" spans="4:4" x14ac:dyDescent="0.25">
      <c r="D1910" s="142"/>
    </row>
    <row r="1911" spans="4:4" x14ac:dyDescent="0.25">
      <c r="D1911" s="142"/>
    </row>
    <row r="1912" spans="4:4" x14ac:dyDescent="0.25">
      <c r="D1912" s="142"/>
    </row>
    <row r="1913" spans="4:4" x14ac:dyDescent="0.25">
      <c r="D1913" s="142"/>
    </row>
    <row r="1914" spans="4:4" x14ac:dyDescent="0.25">
      <c r="D1914" s="142"/>
    </row>
    <row r="1915" spans="4:4" x14ac:dyDescent="0.25">
      <c r="D1915" s="142"/>
    </row>
    <row r="1916" spans="4:4" x14ac:dyDescent="0.25">
      <c r="D1916" s="142"/>
    </row>
    <row r="1917" spans="4:4" x14ac:dyDescent="0.25">
      <c r="D1917" s="142"/>
    </row>
    <row r="1918" spans="4:4" x14ac:dyDescent="0.25">
      <c r="D1918" s="142"/>
    </row>
    <row r="1919" spans="4:4" x14ac:dyDescent="0.25">
      <c r="D1919" s="142"/>
    </row>
    <row r="1920" spans="4:4" x14ac:dyDescent="0.25">
      <c r="D1920" s="142"/>
    </row>
    <row r="1921" spans="4:4" x14ac:dyDescent="0.25">
      <c r="D1921" s="142"/>
    </row>
    <row r="1922" spans="4:4" x14ac:dyDescent="0.25">
      <c r="D1922" s="142"/>
    </row>
    <row r="1923" spans="4:4" x14ac:dyDescent="0.25">
      <c r="D1923" s="142"/>
    </row>
    <row r="1924" spans="4:4" x14ac:dyDescent="0.25">
      <c r="D1924" s="142"/>
    </row>
    <row r="1925" spans="4:4" x14ac:dyDescent="0.25">
      <c r="D1925" s="142"/>
    </row>
    <row r="1926" spans="4:4" x14ac:dyDescent="0.25">
      <c r="D1926" s="142"/>
    </row>
    <row r="1927" spans="4:4" x14ac:dyDescent="0.25">
      <c r="D1927" s="142"/>
    </row>
    <row r="1928" spans="4:4" x14ac:dyDescent="0.25">
      <c r="D1928" s="142"/>
    </row>
    <row r="1929" spans="4:4" x14ac:dyDescent="0.25">
      <c r="D1929" s="142"/>
    </row>
    <row r="1930" spans="4:4" x14ac:dyDescent="0.25">
      <c r="D1930" s="142"/>
    </row>
    <row r="1931" spans="4:4" x14ac:dyDescent="0.25">
      <c r="D1931" s="142"/>
    </row>
    <row r="1932" spans="4:4" x14ac:dyDescent="0.25">
      <c r="D1932" s="142"/>
    </row>
    <row r="1933" spans="4:4" x14ac:dyDescent="0.25">
      <c r="D1933" s="142"/>
    </row>
    <row r="1934" spans="4:4" x14ac:dyDescent="0.25">
      <c r="D1934" s="142"/>
    </row>
    <row r="1935" spans="4:4" x14ac:dyDescent="0.25">
      <c r="D1935" s="142"/>
    </row>
    <row r="1936" spans="4:4" x14ac:dyDescent="0.25">
      <c r="D1936" s="142"/>
    </row>
    <row r="1937" spans="4:4" x14ac:dyDescent="0.25">
      <c r="D1937" s="142"/>
    </row>
    <row r="1938" spans="4:4" x14ac:dyDescent="0.25">
      <c r="D1938" s="142"/>
    </row>
    <row r="1939" spans="4:4" x14ac:dyDescent="0.25">
      <c r="D1939" s="142"/>
    </row>
    <row r="1940" spans="4:4" x14ac:dyDescent="0.25">
      <c r="D1940" s="142"/>
    </row>
    <row r="1941" spans="4:4" x14ac:dyDescent="0.25">
      <c r="D1941" s="142"/>
    </row>
    <row r="1942" spans="4:4" x14ac:dyDescent="0.25">
      <c r="D1942" s="142"/>
    </row>
    <row r="1943" spans="4:4" x14ac:dyDescent="0.25">
      <c r="D1943" s="142"/>
    </row>
    <row r="1944" spans="4:4" x14ac:dyDescent="0.25">
      <c r="D1944" s="142"/>
    </row>
    <row r="1945" spans="4:4" x14ac:dyDescent="0.25">
      <c r="D1945" s="142"/>
    </row>
    <row r="1946" spans="4:4" x14ac:dyDescent="0.25">
      <c r="D1946" s="142"/>
    </row>
    <row r="1947" spans="4:4" x14ac:dyDescent="0.25">
      <c r="D1947" s="142"/>
    </row>
    <row r="1948" spans="4:4" x14ac:dyDescent="0.25">
      <c r="D1948" s="142"/>
    </row>
    <row r="1949" spans="4:4" x14ac:dyDescent="0.25">
      <c r="D1949" s="142"/>
    </row>
    <row r="1950" spans="4:4" x14ac:dyDescent="0.25">
      <c r="D1950" s="142"/>
    </row>
    <row r="1951" spans="4:4" x14ac:dyDescent="0.25">
      <c r="D1951" s="142"/>
    </row>
    <row r="1952" spans="4:4" x14ac:dyDescent="0.25">
      <c r="D1952" s="142"/>
    </row>
    <row r="1953" spans="4:4" x14ac:dyDescent="0.25">
      <c r="D1953" s="142"/>
    </row>
    <row r="1954" spans="4:4" x14ac:dyDescent="0.25">
      <c r="D1954" s="142"/>
    </row>
    <row r="1955" spans="4:4" x14ac:dyDescent="0.25">
      <c r="D1955" s="142"/>
    </row>
    <row r="1956" spans="4:4" x14ac:dyDescent="0.25">
      <c r="D1956" s="142"/>
    </row>
    <row r="1957" spans="4:4" x14ac:dyDescent="0.25">
      <c r="D1957" s="142"/>
    </row>
    <row r="1958" spans="4:4" x14ac:dyDescent="0.25">
      <c r="D1958" s="142"/>
    </row>
    <row r="1959" spans="4:4" x14ac:dyDescent="0.25">
      <c r="D1959" s="142"/>
    </row>
    <row r="1960" spans="4:4" x14ac:dyDescent="0.25">
      <c r="D1960" s="142"/>
    </row>
    <row r="1961" spans="4:4" x14ac:dyDescent="0.25">
      <c r="D1961" s="142"/>
    </row>
    <row r="1962" spans="4:4" x14ac:dyDescent="0.25">
      <c r="D1962" s="142"/>
    </row>
    <row r="1963" spans="4:4" x14ac:dyDescent="0.25">
      <c r="D1963" s="142"/>
    </row>
    <row r="1964" spans="4:4" x14ac:dyDescent="0.25">
      <c r="D1964" s="142"/>
    </row>
    <row r="1965" spans="4:4" x14ac:dyDescent="0.25">
      <c r="D1965" s="142"/>
    </row>
    <row r="1966" spans="4:4" x14ac:dyDescent="0.25">
      <c r="D1966" s="142"/>
    </row>
    <row r="1967" spans="4:4" x14ac:dyDescent="0.25">
      <c r="D1967" s="142"/>
    </row>
    <row r="1968" spans="4:4" x14ac:dyDescent="0.25">
      <c r="D1968" s="142"/>
    </row>
    <row r="1969" spans="4:4" x14ac:dyDescent="0.25">
      <c r="D1969" s="142"/>
    </row>
    <row r="1970" spans="4:4" x14ac:dyDescent="0.25">
      <c r="D1970" s="142"/>
    </row>
    <row r="1971" spans="4:4" x14ac:dyDescent="0.25">
      <c r="D1971" s="142"/>
    </row>
    <row r="1972" spans="4:4" x14ac:dyDescent="0.25">
      <c r="D1972" s="142"/>
    </row>
    <row r="1973" spans="4:4" x14ac:dyDescent="0.25">
      <c r="D1973" s="142"/>
    </row>
    <row r="1974" spans="4:4" x14ac:dyDescent="0.25">
      <c r="D1974" s="142"/>
    </row>
    <row r="1975" spans="4:4" x14ac:dyDescent="0.25">
      <c r="D1975" s="142"/>
    </row>
    <row r="1976" spans="4:4" x14ac:dyDescent="0.25">
      <c r="D1976" s="142"/>
    </row>
    <row r="1977" spans="4:4" x14ac:dyDescent="0.25">
      <c r="D1977" s="142"/>
    </row>
    <row r="1978" spans="4:4" x14ac:dyDescent="0.25">
      <c r="D1978" s="142"/>
    </row>
    <row r="1979" spans="4:4" x14ac:dyDescent="0.25">
      <c r="D1979" s="142"/>
    </row>
    <row r="1980" spans="4:4" x14ac:dyDescent="0.25">
      <c r="D1980" s="142"/>
    </row>
    <row r="1981" spans="4:4" x14ac:dyDescent="0.25">
      <c r="D1981" s="142"/>
    </row>
    <row r="1982" spans="4:4" x14ac:dyDescent="0.25">
      <c r="D1982" s="142"/>
    </row>
    <row r="1983" spans="4:4" x14ac:dyDescent="0.25">
      <c r="D1983" s="142"/>
    </row>
    <row r="1984" spans="4:4" x14ac:dyDescent="0.25">
      <c r="D1984" s="142"/>
    </row>
    <row r="1985" spans="4:4" x14ac:dyDescent="0.25">
      <c r="D1985" s="142"/>
    </row>
    <row r="1986" spans="4:4" x14ac:dyDescent="0.25">
      <c r="D1986" s="142"/>
    </row>
    <row r="1987" spans="4:4" x14ac:dyDescent="0.25">
      <c r="D1987" s="142"/>
    </row>
    <row r="1988" spans="4:4" x14ac:dyDescent="0.25">
      <c r="D1988" s="142"/>
    </row>
    <row r="1989" spans="4:4" x14ac:dyDescent="0.25">
      <c r="D1989" s="142"/>
    </row>
    <row r="1990" spans="4:4" x14ac:dyDescent="0.25">
      <c r="D1990" s="142"/>
    </row>
    <row r="1991" spans="4:4" x14ac:dyDescent="0.25">
      <c r="D1991" s="142"/>
    </row>
    <row r="1992" spans="4:4" x14ac:dyDescent="0.25">
      <c r="D1992" s="142"/>
    </row>
    <row r="1993" spans="4:4" x14ac:dyDescent="0.25">
      <c r="D1993" s="142"/>
    </row>
    <row r="1994" spans="4:4" x14ac:dyDescent="0.25">
      <c r="D1994" s="142"/>
    </row>
    <row r="1995" spans="4:4" x14ac:dyDescent="0.25">
      <c r="D1995" s="142"/>
    </row>
    <row r="1996" spans="4:4" x14ac:dyDescent="0.25">
      <c r="D1996" s="142"/>
    </row>
    <row r="1997" spans="4:4" x14ac:dyDescent="0.25">
      <c r="D1997" s="142"/>
    </row>
    <row r="1998" spans="4:4" x14ac:dyDescent="0.25">
      <c r="D1998" s="142"/>
    </row>
    <row r="1999" spans="4:4" x14ac:dyDescent="0.25">
      <c r="D1999" s="142"/>
    </row>
    <row r="2000" spans="4:4" x14ac:dyDescent="0.25">
      <c r="D2000" s="142"/>
    </row>
    <row r="2001" spans="4:4" x14ac:dyDescent="0.25">
      <c r="D2001" s="142"/>
    </row>
    <row r="2002" spans="4:4" x14ac:dyDescent="0.25">
      <c r="D2002" s="142"/>
    </row>
    <row r="2003" spans="4:4" x14ac:dyDescent="0.25">
      <c r="D2003" s="142"/>
    </row>
    <row r="2004" spans="4:4" x14ac:dyDescent="0.25">
      <c r="D2004" s="142"/>
    </row>
    <row r="2005" spans="4:4" x14ac:dyDescent="0.25">
      <c r="D2005" s="142"/>
    </row>
    <row r="2006" spans="4:4" x14ac:dyDescent="0.25">
      <c r="D2006" s="142"/>
    </row>
    <row r="2007" spans="4:4" x14ac:dyDescent="0.25">
      <c r="D2007" s="142"/>
    </row>
    <row r="2008" spans="4:4" x14ac:dyDescent="0.25">
      <c r="D2008" s="142"/>
    </row>
    <row r="2009" spans="4:4" x14ac:dyDescent="0.25">
      <c r="D2009" s="142"/>
    </row>
    <row r="2010" spans="4:4" x14ac:dyDescent="0.25">
      <c r="D2010" s="142"/>
    </row>
    <row r="2011" spans="4:4" x14ac:dyDescent="0.25">
      <c r="D2011" s="142"/>
    </row>
    <row r="2012" spans="4:4" x14ac:dyDescent="0.25">
      <c r="D2012" s="142"/>
    </row>
    <row r="2013" spans="4:4" x14ac:dyDescent="0.25">
      <c r="D2013" s="142"/>
    </row>
    <row r="2014" spans="4:4" x14ac:dyDescent="0.25">
      <c r="D2014" s="142"/>
    </row>
    <row r="2015" spans="4:4" x14ac:dyDescent="0.25">
      <c r="D2015" s="142"/>
    </row>
    <row r="2016" spans="4:4" x14ac:dyDescent="0.25">
      <c r="D2016" s="142"/>
    </row>
    <row r="2017" spans="4:4" x14ac:dyDescent="0.25">
      <c r="D2017" s="142"/>
    </row>
    <row r="2018" spans="4:4" x14ac:dyDescent="0.25">
      <c r="D2018" s="142"/>
    </row>
    <row r="2019" spans="4:4" x14ac:dyDescent="0.25">
      <c r="D2019" s="142"/>
    </row>
    <row r="2020" spans="4:4" x14ac:dyDescent="0.25">
      <c r="D2020" s="142"/>
    </row>
    <row r="2021" spans="4:4" x14ac:dyDescent="0.25">
      <c r="D2021" s="142"/>
    </row>
    <row r="2022" spans="4:4" x14ac:dyDescent="0.25">
      <c r="D2022" s="142"/>
    </row>
    <row r="2023" spans="4:4" x14ac:dyDescent="0.25">
      <c r="D2023" s="142"/>
    </row>
    <row r="2024" spans="4:4" x14ac:dyDescent="0.25">
      <c r="D2024" s="142"/>
    </row>
    <row r="2025" spans="4:4" x14ac:dyDescent="0.25">
      <c r="D2025" s="142"/>
    </row>
    <row r="2026" spans="4:4" x14ac:dyDescent="0.25">
      <c r="D2026" s="142"/>
    </row>
    <row r="2027" spans="4:4" x14ac:dyDescent="0.25">
      <c r="D2027" s="142"/>
    </row>
    <row r="2028" spans="4:4" x14ac:dyDescent="0.25">
      <c r="D2028" s="142"/>
    </row>
    <row r="2029" spans="4:4" x14ac:dyDescent="0.25">
      <c r="D2029" s="142"/>
    </row>
    <row r="2030" spans="4:4" x14ac:dyDescent="0.25">
      <c r="D2030" s="142"/>
    </row>
    <row r="2031" spans="4:4" x14ac:dyDescent="0.25">
      <c r="D2031" s="142"/>
    </row>
    <row r="2032" spans="4:4" x14ac:dyDescent="0.25">
      <c r="D2032" s="142"/>
    </row>
    <row r="2033" spans="4:4" x14ac:dyDescent="0.25">
      <c r="D2033" s="142"/>
    </row>
    <row r="2034" spans="4:4" x14ac:dyDescent="0.25">
      <c r="D2034" s="142"/>
    </row>
    <row r="2035" spans="4:4" x14ac:dyDescent="0.25">
      <c r="D2035" s="142"/>
    </row>
    <row r="2036" spans="4:4" x14ac:dyDescent="0.25">
      <c r="D2036" s="142"/>
    </row>
    <row r="2037" spans="4:4" x14ac:dyDescent="0.25">
      <c r="D2037" s="142"/>
    </row>
    <row r="2038" spans="4:4" x14ac:dyDescent="0.25">
      <c r="D2038" s="142"/>
    </row>
    <row r="2039" spans="4:4" x14ac:dyDescent="0.25">
      <c r="D2039" s="142"/>
    </row>
    <row r="2040" spans="4:4" x14ac:dyDescent="0.25">
      <c r="D2040" s="142"/>
    </row>
    <row r="2041" spans="4:4" x14ac:dyDescent="0.25">
      <c r="D2041" s="142"/>
    </row>
    <row r="2042" spans="4:4" x14ac:dyDescent="0.25">
      <c r="D2042" s="142"/>
    </row>
    <row r="2043" spans="4:4" x14ac:dyDescent="0.25">
      <c r="D2043" s="142"/>
    </row>
    <row r="2044" spans="4:4" x14ac:dyDescent="0.25">
      <c r="D2044" s="142"/>
    </row>
    <row r="2045" spans="4:4" x14ac:dyDescent="0.25">
      <c r="D2045" s="142"/>
    </row>
    <row r="2046" spans="4:4" x14ac:dyDescent="0.25">
      <c r="D2046" s="142"/>
    </row>
    <row r="2047" spans="4:4" x14ac:dyDescent="0.25">
      <c r="D2047" s="142"/>
    </row>
    <row r="2048" spans="4:4" x14ac:dyDescent="0.25">
      <c r="D2048" s="142"/>
    </row>
    <row r="2049" spans="4:4" x14ac:dyDescent="0.25">
      <c r="D2049" s="142"/>
    </row>
    <row r="2050" spans="4:4" x14ac:dyDescent="0.25">
      <c r="D2050" s="142"/>
    </row>
    <row r="2051" spans="4:4" x14ac:dyDescent="0.25">
      <c r="D2051" s="142"/>
    </row>
    <row r="2052" spans="4:4" x14ac:dyDescent="0.25">
      <c r="D2052" s="142"/>
    </row>
    <row r="2053" spans="4:4" x14ac:dyDescent="0.25">
      <c r="D2053" s="142"/>
    </row>
    <row r="2054" spans="4:4" x14ac:dyDescent="0.25">
      <c r="D2054" s="142"/>
    </row>
    <row r="2055" spans="4:4" x14ac:dyDescent="0.25">
      <c r="D2055" s="142"/>
    </row>
    <row r="2056" spans="4:4" x14ac:dyDescent="0.25">
      <c r="D2056" s="142"/>
    </row>
    <row r="2057" spans="4:4" x14ac:dyDescent="0.25">
      <c r="D2057" s="142"/>
    </row>
    <row r="2058" spans="4:4" x14ac:dyDescent="0.25">
      <c r="D2058" s="142"/>
    </row>
    <row r="2059" spans="4:4" x14ac:dyDescent="0.25">
      <c r="D2059" s="142"/>
    </row>
    <row r="2060" spans="4:4" x14ac:dyDescent="0.25">
      <c r="D2060" s="142"/>
    </row>
    <row r="2061" spans="4:4" x14ac:dyDescent="0.25">
      <c r="D2061" s="142"/>
    </row>
    <row r="2062" spans="4:4" x14ac:dyDescent="0.25">
      <c r="D2062" s="142"/>
    </row>
    <row r="2063" spans="4:4" x14ac:dyDescent="0.25">
      <c r="D2063" s="142"/>
    </row>
    <row r="2064" spans="4:4" x14ac:dyDescent="0.25">
      <c r="D2064" s="142"/>
    </row>
    <row r="2065" spans="4:4" x14ac:dyDescent="0.25">
      <c r="D2065" s="142"/>
    </row>
    <row r="2066" spans="4:4" x14ac:dyDescent="0.25">
      <c r="D2066" s="142"/>
    </row>
    <row r="2067" spans="4:4" x14ac:dyDescent="0.25">
      <c r="D2067" s="142"/>
    </row>
    <row r="2068" spans="4:4" x14ac:dyDescent="0.25">
      <c r="D2068" s="142"/>
    </row>
    <row r="2069" spans="4:4" x14ac:dyDescent="0.25">
      <c r="D2069" s="142"/>
    </row>
    <row r="2070" spans="4:4" x14ac:dyDescent="0.25">
      <c r="D2070" s="142"/>
    </row>
    <row r="2071" spans="4:4" x14ac:dyDescent="0.25">
      <c r="D2071" s="142"/>
    </row>
    <row r="2072" spans="4:4" x14ac:dyDescent="0.25">
      <c r="D2072" s="142"/>
    </row>
    <row r="2073" spans="4:4" x14ac:dyDescent="0.25">
      <c r="D2073" s="142"/>
    </row>
    <row r="2074" spans="4:4" x14ac:dyDescent="0.25">
      <c r="D2074" s="142"/>
    </row>
    <row r="2075" spans="4:4" x14ac:dyDescent="0.25">
      <c r="D2075" s="142"/>
    </row>
    <row r="2076" spans="4:4" x14ac:dyDescent="0.25">
      <c r="D2076" s="142"/>
    </row>
    <row r="2077" spans="4:4" x14ac:dyDescent="0.25">
      <c r="D2077" s="142"/>
    </row>
    <row r="2078" spans="4:4" x14ac:dyDescent="0.25">
      <c r="D2078" s="142"/>
    </row>
    <row r="2079" spans="4:4" x14ac:dyDescent="0.25">
      <c r="D2079" s="142"/>
    </row>
    <row r="2080" spans="4:4" x14ac:dyDescent="0.25">
      <c r="D2080" s="142"/>
    </row>
    <row r="2081" spans="4:4" x14ac:dyDescent="0.25">
      <c r="D2081" s="142"/>
    </row>
    <row r="2082" spans="4:4" x14ac:dyDescent="0.25">
      <c r="D2082" s="142"/>
    </row>
    <row r="2083" spans="4:4" x14ac:dyDescent="0.25">
      <c r="D2083" s="142"/>
    </row>
    <row r="2084" spans="4:4" x14ac:dyDescent="0.25">
      <c r="D2084" s="142"/>
    </row>
    <row r="2085" spans="4:4" x14ac:dyDescent="0.25">
      <c r="D2085" s="142"/>
    </row>
    <row r="2086" spans="4:4" x14ac:dyDescent="0.25">
      <c r="D2086" s="142"/>
    </row>
    <row r="2087" spans="4:4" x14ac:dyDescent="0.25">
      <c r="D2087" s="142"/>
    </row>
    <row r="2088" spans="4:4" x14ac:dyDescent="0.25">
      <c r="D2088" s="142"/>
    </row>
    <row r="2089" spans="4:4" x14ac:dyDescent="0.25">
      <c r="D2089" s="142"/>
    </row>
    <row r="2090" spans="4:4" x14ac:dyDescent="0.25">
      <c r="D2090" s="142"/>
    </row>
    <row r="2091" spans="4:4" x14ac:dyDescent="0.25">
      <c r="D2091" s="142"/>
    </row>
    <row r="2092" spans="4:4" x14ac:dyDescent="0.25">
      <c r="D2092" s="142"/>
    </row>
    <row r="2093" spans="4:4" x14ac:dyDescent="0.25">
      <c r="D2093" s="142"/>
    </row>
    <row r="2094" spans="4:4" x14ac:dyDescent="0.25">
      <c r="D2094" s="142"/>
    </row>
    <row r="2095" spans="4:4" x14ac:dyDescent="0.25">
      <c r="D2095" s="142"/>
    </row>
    <row r="2096" spans="4:4" x14ac:dyDescent="0.25">
      <c r="D2096" s="142"/>
    </row>
    <row r="2097" spans="4:4" x14ac:dyDescent="0.25">
      <c r="D2097" s="142"/>
    </row>
    <row r="2098" spans="4:4" x14ac:dyDescent="0.25">
      <c r="D2098" s="142"/>
    </row>
    <row r="2099" spans="4:4" x14ac:dyDescent="0.25">
      <c r="D2099" s="142"/>
    </row>
    <row r="2100" spans="4:4" x14ac:dyDescent="0.25">
      <c r="D2100" s="142"/>
    </row>
    <row r="2101" spans="4:4" x14ac:dyDescent="0.25">
      <c r="D2101" s="142"/>
    </row>
    <row r="2102" spans="4:4" x14ac:dyDescent="0.25">
      <c r="D2102" s="142"/>
    </row>
    <row r="2103" spans="4:4" x14ac:dyDescent="0.25">
      <c r="D2103" s="142"/>
    </row>
    <row r="2104" spans="4:4" x14ac:dyDescent="0.25">
      <c r="D2104" s="142"/>
    </row>
    <row r="2105" spans="4:4" x14ac:dyDescent="0.25">
      <c r="D2105" s="142"/>
    </row>
    <row r="2106" spans="4:4" x14ac:dyDescent="0.25">
      <c r="D2106" s="142"/>
    </row>
    <row r="2107" spans="4:4" x14ac:dyDescent="0.25">
      <c r="D2107" s="142"/>
    </row>
    <row r="2108" spans="4:4" x14ac:dyDescent="0.25">
      <c r="D2108" s="142"/>
    </row>
    <row r="2109" spans="4:4" x14ac:dyDescent="0.25">
      <c r="D2109" s="142"/>
    </row>
    <row r="2110" spans="4:4" x14ac:dyDescent="0.25">
      <c r="D2110" s="142"/>
    </row>
    <row r="2111" spans="4:4" x14ac:dyDescent="0.25">
      <c r="D2111" s="142"/>
    </row>
    <row r="2112" spans="4:4" x14ac:dyDescent="0.25">
      <c r="D2112" s="142"/>
    </row>
    <row r="2113" spans="4:4" x14ac:dyDescent="0.25">
      <c r="D2113" s="142"/>
    </row>
    <row r="2114" spans="4:4" x14ac:dyDescent="0.25">
      <c r="D2114" s="142"/>
    </row>
    <row r="2115" spans="4:4" x14ac:dyDescent="0.25">
      <c r="D2115" s="142"/>
    </row>
    <row r="2116" spans="4:4" x14ac:dyDescent="0.25">
      <c r="D2116" s="142"/>
    </row>
    <row r="2117" spans="4:4" x14ac:dyDescent="0.25">
      <c r="D2117" s="142"/>
    </row>
    <row r="2118" spans="4:4" x14ac:dyDescent="0.25">
      <c r="D2118" s="142"/>
    </row>
    <row r="2119" spans="4:4" x14ac:dyDescent="0.25">
      <c r="D2119" s="142"/>
    </row>
    <row r="2120" spans="4:4" x14ac:dyDescent="0.25">
      <c r="D2120" s="142"/>
    </row>
    <row r="2121" spans="4:4" x14ac:dyDescent="0.25">
      <c r="D2121" s="142"/>
    </row>
    <row r="2122" spans="4:4" x14ac:dyDescent="0.25">
      <c r="D2122" s="142"/>
    </row>
    <row r="2123" spans="4:4" x14ac:dyDescent="0.25">
      <c r="D2123" s="142"/>
    </row>
    <row r="2124" spans="4:4" x14ac:dyDescent="0.25">
      <c r="D2124" s="142"/>
    </row>
    <row r="2125" spans="4:4" x14ac:dyDescent="0.25">
      <c r="D2125" s="142"/>
    </row>
    <row r="2126" spans="4:4" x14ac:dyDescent="0.25">
      <c r="D2126" s="142"/>
    </row>
    <row r="2127" spans="4:4" x14ac:dyDescent="0.25">
      <c r="D2127" s="142"/>
    </row>
    <row r="2128" spans="4:4" x14ac:dyDescent="0.25">
      <c r="D2128" s="142"/>
    </row>
    <row r="2129" spans="4:4" x14ac:dyDescent="0.25">
      <c r="D2129" s="142"/>
    </row>
    <row r="2130" spans="4:4" x14ac:dyDescent="0.25">
      <c r="D2130" s="142"/>
    </row>
    <row r="2131" spans="4:4" x14ac:dyDescent="0.25">
      <c r="D2131" s="142"/>
    </row>
    <row r="2132" spans="4:4" x14ac:dyDescent="0.25">
      <c r="D2132" s="142"/>
    </row>
    <row r="2133" spans="4:4" x14ac:dyDescent="0.25">
      <c r="D2133" s="142"/>
    </row>
    <row r="2134" spans="4:4" x14ac:dyDescent="0.25">
      <c r="D2134" s="142"/>
    </row>
    <row r="2135" spans="4:4" x14ac:dyDescent="0.25">
      <c r="D2135" s="142"/>
    </row>
    <row r="2136" spans="4:4" x14ac:dyDescent="0.25">
      <c r="D2136" s="142"/>
    </row>
    <row r="2137" spans="4:4" x14ac:dyDescent="0.25">
      <c r="D2137" s="142"/>
    </row>
    <row r="2138" spans="4:4" x14ac:dyDescent="0.25">
      <c r="D2138" s="142"/>
    </row>
    <row r="2139" spans="4:4" x14ac:dyDescent="0.25">
      <c r="D2139" s="142"/>
    </row>
    <row r="2140" spans="4:4" x14ac:dyDescent="0.25">
      <c r="D2140" s="142"/>
    </row>
    <row r="2141" spans="4:4" x14ac:dyDescent="0.25">
      <c r="D2141" s="142"/>
    </row>
    <row r="2142" spans="4:4" x14ac:dyDescent="0.25">
      <c r="D2142" s="142"/>
    </row>
    <row r="2143" spans="4:4" x14ac:dyDescent="0.25">
      <c r="D2143" s="142"/>
    </row>
    <row r="2144" spans="4:4" x14ac:dyDescent="0.25">
      <c r="D2144" s="142"/>
    </row>
    <row r="2145" spans="4:4" x14ac:dyDescent="0.25">
      <c r="D2145" s="142"/>
    </row>
    <row r="2146" spans="4:4" x14ac:dyDescent="0.25">
      <c r="D2146" s="142"/>
    </row>
    <row r="2147" spans="4:4" x14ac:dyDescent="0.25">
      <c r="D2147" s="142"/>
    </row>
    <row r="2148" spans="4:4" x14ac:dyDescent="0.25">
      <c r="D2148" s="142"/>
    </row>
    <row r="2149" spans="4:4" x14ac:dyDescent="0.25">
      <c r="D2149" s="142"/>
    </row>
    <row r="2150" spans="4:4" x14ac:dyDescent="0.25">
      <c r="D2150" s="142"/>
    </row>
    <row r="2151" spans="4:4" x14ac:dyDescent="0.25">
      <c r="D2151" s="142"/>
    </row>
    <row r="2152" spans="4:4" x14ac:dyDescent="0.25">
      <c r="D2152" s="142"/>
    </row>
    <row r="2153" spans="4:4" x14ac:dyDescent="0.25">
      <c r="D2153" s="142"/>
    </row>
    <row r="2154" spans="4:4" x14ac:dyDescent="0.25">
      <c r="D2154" s="142"/>
    </row>
    <row r="2155" spans="4:4" x14ac:dyDescent="0.25">
      <c r="D2155" s="142"/>
    </row>
    <row r="2156" spans="4:4" x14ac:dyDescent="0.25">
      <c r="D2156" s="142"/>
    </row>
    <row r="2157" spans="4:4" x14ac:dyDescent="0.25">
      <c r="D2157" s="142"/>
    </row>
    <row r="2158" spans="4:4" x14ac:dyDescent="0.25">
      <c r="D2158" s="142"/>
    </row>
    <row r="2159" spans="4:4" x14ac:dyDescent="0.25">
      <c r="D2159" s="142"/>
    </row>
    <row r="2160" spans="4:4" x14ac:dyDescent="0.25">
      <c r="D2160" s="142"/>
    </row>
    <row r="2161" spans="4:4" x14ac:dyDescent="0.25">
      <c r="D2161" s="142"/>
    </row>
    <row r="2162" spans="4:4" x14ac:dyDescent="0.25">
      <c r="D2162" s="142"/>
    </row>
    <row r="2163" spans="4:4" x14ac:dyDescent="0.25">
      <c r="D2163" s="142"/>
    </row>
    <row r="2164" spans="4:4" x14ac:dyDescent="0.25">
      <c r="D2164" s="142"/>
    </row>
    <row r="2165" spans="4:4" x14ac:dyDescent="0.25">
      <c r="D2165" s="142"/>
    </row>
    <row r="2166" spans="4:4" x14ac:dyDescent="0.25">
      <c r="D2166" s="142"/>
    </row>
    <row r="2167" spans="4:4" x14ac:dyDescent="0.25">
      <c r="D2167" s="142"/>
    </row>
    <row r="2168" spans="4:4" x14ac:dyDescent="0.25">
      <c r="D2168" s="142"/>
    </row>
    <row r="2169" spans="4:4" x14ac:dyDescent="0.25">
      <c r="D2169" s="142"/>
    </row>
    <row r="2170" spans="4:4" x14ac:dyDescent="0.25">
      <c r="D2170" s="142"/>
    </row>
    <row r="2171" spans="4:4" x14ac:dyDescent="0.25">
      <c r="D2171" s="142"/>
    </row>
    <row r="2172" spans="4:4" x14ac:dyDescent="0.25">
      <c r="D2172" s="142"/>
    </row>
    <row r="2173" spans="4:4" x14ac:dyDescent="0.25">
      <c r="D2173" s="142"/>
    </row>
    <row r="2174" spans="4:4" x14ac:dyDescent="0.25">
      <c r="D2174" s="142"/>
    </row>
    <row r="2175" spans="4:4" x14ac:dyDescent="0.25">
      <c r="D2175" s="142"/>
    </row>
    <row r="2176" spans="4:4" x14ac:dyDescent="0.25">
      <c r="D2176" s="142"/>
    </row>
    <row r="2177" spans="4:4" x14ac:dyDescent="0.25">
      <c r="D2177" s="142"/>
    </row>
    <row r="2178" spans="4:4" x14ac:dyDescent="0.25">
      <c r="D2178" s="142"/>
    </row>
    <row r="2179" spans="4:4" x14ac:dyDescent="0.25">
      <c r="D2179" s="142"/>
    </row>
    <row r="2180" spans="4:4" x14ac:dyDescent="0.25">
      <c r="D2180" s="142"/>
    </row>
    <row r="2181" spans="4:4" x14ac:dyDescent="0.25">
      <c r="D2181" s="142"/>
    </row>
    <row r="2182" spans="4:4" x14ac:dyDescent="0.25">
      <c r="D2182" s="142"/>
    </row>
    <row r="2183" spans="4:4" x14ac:dyDescent="0.25">
      <c r="D2183" s="142"/>
    </row>
    <row r="2184" spans="4:4" x14ac:dyDescent="0.25">
      <c r="D2184" s="142"/>
    </row>
    <row r="2185" spans="4:4" x14ac:dyDescent="0.25">
      <c r="D2185" s="142"/>
    </row>
    <row r="2186" spans="4:4" x14ac:dyDescent="0.25">
      <c r="D2186" s="142"/>
    </row>
    <row r="2187" spans="4:4" x14ac:dyDescent="0.25">
      <c r="D2187" s="142"/>
    </row>
    <row r="2188" spans="4:4" x14ac:dyDescent="0.25">
      <c r="D2188" s="142"/>
    </row>
    <row r="2189" spans="4:4" x14ac:dyDescent="0.25">
      <c r="D2189" s="142"/>
    </row>
    <row r="2190" spans="4:4" x14ac:dyDescent="0.25">
      <c r="D2190" s="142"/>
    </row>
    <row r="2191" spans="4:4" x14ac:dyDescent="0.25">
      <c r="D2191" s="142"/>
    </row>
    <row r="2192" spans="4:4" x14ac:dyDescent="0.25">
      <c r="D2192" s="142"/>
    </row>
    <row r="2193" spans="4:4" x14ac:dyDescent="0.25">
      <c r="D2193" s="142"/>
    </row>
    <row r="2194" spans="4:4" x14ac:dyDescent="0.25">
      <c r="D2194" s="142"/>
    </row>
    <row r="2195" spans="4:4" x14ac:dyDescent="0.25">
      <c r="D2195" s="142"/>
    </row>
    <row r="2196" spans="4:4" x14ac:dyDescent="0.25">
      <c r="D2196" s="142"/>
    </row>
    <row r="2197" spans="4:4" x14ac:dyDescent="0.25">
      <c r="D2197" s="142"/>
    </row>
    <row r="2198" spans="4:4" x14ac:dyDescent="0.25">
      <c r="D2198" s="142"/>
    </row>
    <row r="2199" spans="4:4" x14ac:dyDescent="0.25">
      <c r="D2199" s="142"/>
    </row>
    <row r="2200" spans="4:4" x14ac:dyDescent="0.25">
      <c r="D2200" s="142"/>
    </row>
    <row r="2201" spans="4:4" x14ac:dyDescent="0.25">
      <c r="D2201" s="142"/>
    </row>
    <row r="2202" spans="4:4" x14ac:dyDescent="0.25">
      <c r="D2202" s="142"/>
    </row>
    <row r="2203" spans="4:4" x14ac:dyDescent="0.25">
      <c r="D2203" s="142"/>
    </row>
    <row r="2204" spans="4:4" x14ac:dyDescent="0.25">
      <c r="D2204" s="142"/>
    </row>
    <row r="2205" spans="4:4" x14ac:dyDescent="0.25">
      <c r="D2205" s="142"/>
    </row>
    <row r="2206" spans="4:4" x14ac:dyDescent="0.25">
      <c r="D2206" s="142"/>
    </row>
    <row r="2207" spans="4:4" x14ac:dyDescent="0.25">
      <c r="D2207" s="142"/>
    </row>
    <row r="2208" spans="4:4" x14ac:dyDescent="0.25">
      <c r="D2208" s="142"/>
    </row>
    <row r="2209" spans="4:4" x14ac:dyDescent="0.25">
      <c r="D2209" s="142"/>
    </row>
    <row r="2210" spans="4:4" x14ac:dyDescent="0.25">
      <c r="D2210" s="142"/>
    </row>
    <row r="2211" spans="4:4" x14ac:dyDescent="0.25">
      <c r="D2211" s="142"/>
    </row>
    <row r="2212" spans="4:4" x14ac:dyDescent="0.25">
      <c r="D2212" s="142"/>
    </row>
    <row r="2213" spans="4:4" x14ac:dyDescent="0.25">
      <c r="D2213" s="142"/>
    </row>
    <row r="2214" spans="4:4" x14ac:dyDescent="0.25">
      <c r="D2214" s="142"/>
    </row>
    <row r="2215" spans="4:4" x14ac:dyDescent="0.25">
      <c r="D2215" s="142"/>
    </row>
    <row r="2216" spans="4:4" x14ac:dyDescent="0.25">
      <c r="D2216" s="142"/>
    </row>
    <row r="2217" spans="4:4" x14ac:dyDescent="0.25">
      <c r="D2217" s="142"/>
    </row>
    <row r="2218" spans="4:4" x14ac:dyDescent="0.25">
      <c r="D2218" s="142"/>
    </row>
    <row r="2219" spans="4:4" x14ac:dyDescent="0.25">
      <c r="D2219" s="142"/>
    </row>
    <row r="2220" spans="4:4" x14ac:dyDescent="0.25">
      <c r="D2220" s="142"/>
    </row>
    <row r="2221" spans="4:4" x14ac:dyDescent="0.25">
      <c r="D2221" s="142"/>
    </row>
    <row r="2222" spans="4:4" x14ac:dyDescent="0.25">
      <c r="D2222" s="142"/>
    </row>
    <row r="2223" spans="4:4" x14ac:dyDescent="0.25">
      <c r="D2223" s="142"/>
    </row>
    <row r="2224" spans="4:4" x14ac:dyDescent="0.25">
      <c r="D2224" s="142"/>
    </row>
    <row r="2225" spans="4:4" x14ac:dyDescent="0.25">
      <c r="D2225" s="142"/>
    </row>
    <row r="2226" spans="4:4" x14ac:dyDescent="0.25">
      <c r="D2226" s="142"/>
    </row>
    <row r="2227" spans="4:4" x14ac:dyDescent="0.25">
      <c r="D2227" s="142"/>
    </row>
    <row r="2228" spans="4:4" x14ac:dyDescent="0.25">
      <c r="D2228" s="142"/>
    </row>
    <row r="2229" spans="4:4" x14ac:dyDescent="0.25">
      <c r="D2229" s="142"/>
    </row>
    <row r="2230" spans="4:4" x14ac:dyDescent="0.25">
      <c r="D2230" s="142"/>
    </row>
    <row r="2231" spans="4:4" x14ac:dyDescent="0.25">
      <c r="D2231" s="142"/>
    </row>
    <row r="2232" spans="4:4" x14ac:dyDescent="0.25">
      <c r="D2232" s="142"/>
    </row>
    <row r="2233" spans="4:4" x14ac:dyDescent="0.25">
      <c r="D2233" s="142"/>
    </row>
    <row r="2234" spans="4:4" x14ac:dyDescent="0.25">
      <c r="D2234" s="142"/>
    </row>
    <row r="2235" spans="4:4" x14ac:dyDescent="0.25">
      <c r="D2235" s="142"/>
    </row>
    <row r="2236" spans="4:4" x14ac:dyDescent="0.25">
      <c r="D2236" s="142"/>
    </row>
    <row r="2237" spans="4:4" x14ac:dyDescent="0.25">
      <c r="D2237" s="142"/>
    </row>
    <row r="2238" spans="4:4" x14ac:dyDescent="0.25">
      <c r="D2238" s="142"/>
    </row>
    <row r="2239" spans="4:4" x14ac:dyDescent="0.25">
      <c r="D2239" s="142"/>
    </row>
    <row r="2240" spans="4:4" x14ac:dyDescent="0.25">
      <c r="D2240" s="142"/>
    </row>
    <row r="2241" spans="4:4" x14ac:dyDescent="0.25">
      <c r="D2241" s="142"/>
    </row>
    <row r="2242" spans="4:4" x14ac:dyDescent="0.25">
      <c r="D2242" s="142"/>
    </row>
    <row r="2243" spans="4:4" x14ac:dyDescent="0.25">
      <c r="D2243" s="142"/>
    </row>
    <row r="2244" spans="4:4" x14ac:dyDescent="0.25">
      <c r="D2244" s="142"/>
    </row>
    <row r="2245" spans="4:4" x14ac:dyDescent="0.25">
      <c r="D2245" s="142"/>
    </row>
    <row r="2246" spans="4:4" x14ac:dyDescent="0.25">
      <c r="D2246" s="142"/>
    </row>
    <row r="2247" spans="4:4" x14ac:dyDescent="0.25">
      <c r="D2247" s="142"/>
    </row>
    <row r="2248" spans="4:4" x14ac:dyDescent="0.25">
      <c r="D2248" s="142"/>
    </row>
    <row r="2249" spans="4:4" x14ac:dyDescent="0.25">
      <c r="D2249" s="142"/>
    </row>
    <row r="2250" spans="4:4" x14ac:dyDescent="0.25">
      <c r="D2250" s="142"/>
    </row>
    <row r="2251" spans="4:4" x14ac:dyDescent="0.25">
      <c r="D2251" s="142"/>
    </row>
    <row r="2252" spans="4:4" x14ac:dyDescent="0.25">
      <c r="D2252" s="142"/>
    </row>
    <row r="2253" spans="4:4" x14ac:dyDescent="0.25">
      <c r="D2253" s="142"/>
    </row>
    <row r="2254" spans="4:4" x14ac:dyDescent="0.25">
      <c r="D2254" s="142"/>
    </row>
    <row r="2255" spans="4:4" x14ac:dyDescent="0.25">
      <c r="D2255" s="142"/>
    </row>
    <row r="2256" spans="4:4" x14ac:dyDescent="0.25">
      <c r="D2256" s="142"/>
    </row>
    <row r="2257" spans="4:4" x14ac:dyDescent="0.25">
      <c r="D2257" s="142"/>
    </row>
    <row r="2258" spans="4:4" x14ac:dyDescent="0.25">
      <c r="D2258" s="142"/>
    </row>
    <row r="2259" spans="4:4" x14ac:dyDescent="0.25">
      <c r="D2259" s="142"/>
    </row>
    <row r="2260" spans="4:4" x14ac:dyDescent="0.25">
      <c r="D2260" s="142"/>
    </row>
    <row r="2261" spans="4:4" x14ac:dyDescent="0.25">
      <c r="D2261" s="142"/>
    </row>
    <row r="2262" spans="4:4" x14ac:dyDescent="0.25">
      <c r="D2262" s="142"/>
    </row>
    <row r="2263" spans="4:4" x14ac:dyDescent="0.25">
      <c r="D2263" s="142"/>
    </row>
    <row r="2264" spans="4:4" x14ac:dyDescent="0.25">
      <c r="D2264" s="142"/>
    </row>
    <row r="2265" spans="4:4" x14ac:dyDescent="0.25">
      <c r="D2265" s="142"/>
    </row>
    <row r="2266" spans="4:4" x14ac:dyDescent="0.25">
      <c r="D2266" s="142"/>
    </row>
    <row r="2267" spans="4:4" x14ac:dyDescent="0.25">
      <c r="D2267" s="142"/>
    </row>
    <row r="2268" spans="4:4" x14ac:dyDescent="0.25">
      <c r="D2268" s="142"/>
    </row>
    <row r="2269" spans="4:4" x14ac:dyDescent="0.25">
      <c r="D2269" s="142"/>
    </row>
    <row r="2270" spans="4:4" x14ac:dyDescent="0.25">
      <c r="D2270" s="142"/>
    </row>
    <row r="2271" spans="4:4" x14ac:dyDescent="0.25">
      <c r="D2271" s="142"/>
    </row>
    <row r="2272" spans="4:4" x14ac:dyDescent="0.25">
      <c r="D2272" s="142"/>
    </row>
    <row r="2273" spans="4:4" x14ac:dyDescent="0.25">
      <c r="D2273" s="142"/>
    </row>
    <row r="2274" spans="4:4" x14ac:dyDescent="0.25">
      <c r="D2274" s="142"/>
    </row>
    <row r="2275" spans="4:4" x14ac:dyDescent="0.25">
      <c r="D2275" s="142"/>
    </row>
    <row r="2276" spans="4:4" x14ac:dyDescent="0.25">
      <c r="D2276" s="142"/>
    </row>
    <row r="2277" spans="4:4" x14ac:dyDescent="0.25">
      <c r="D2277" s="142"/>
    </row>
    <row r="2278" spans="4:4" x14ac:dyDescent="0.25">
      <c r="D2278" s="142"/>
    </row>
    <row r="2279" spans="4:4" x14ac:dyDescent="0.25">
      <c r="D2279" s="142"/>
    </row>
    <row r="2280" spans="4:4" x14ac:dyDescent="0.25">
      <c r="D2280" s="142"/>
    </row>
    <row r="2281" spans="4:4" x14ac:dyDescent="0.25">
      <c r="D2281" s="142"/>
    </row>
    <row r="2282" spans="4:4" x14ac:dyDescent="0.25">
      <c r="D2282" s="142"/>
    </row>
    <row r="2283" spans="4:4" x14ac:dyDescent="0.25">
      <c r="D2283" s="142"/>
    </row>
    <row r="2284" spans="4:4" x14ac:dyDescent="0.25">
      <c r="D2284" s="142"/>
    </row>
    <row r="2285" spans="4:4" x14ac:dyDescent="0.25">
      <c r="D2285" s="142"/>
    </row>
    <row r="2286" spans="4:4" x14ac:dyDescent="0.25">
      <c r="D2286" s="142"/>
    </row>
    <row r="2287" spans="4:4" x14ac:dyDescent="0.25">
      <c r="D2287" s="142"/>
    </row>
    <row r="2288" spans="4:4" x14ac:dyDescent="0.25">
      <c r="D2288" s="142"/>
    </row>
    <row r="2289" spans="4:4" x14ac:dyDescent="0.25">
      <c r="D2289" s="142"/>
    </row>
    <row r="2290" spans="4:4" x14ac:dyDescent="0.25">
      <c r="D2290" s="142"/>
    </row>
    <row r="2291" spans="4:4" x14ac:dyDescent="0.25">
      <c r="D2291" s="142"/>
    </row>
    <row r="2292" spans="4:4" x14ac:dyDescent="0.25">
      <c r="D2292" s="142"/>
    </row>
    <row r="2293" spans="4:4" x14ac:dyDescent="0.25">
      <c r="D2293" s="142"/>
    </row>
    <row r="2294" spans="4:4" x14ac:dyDescent="0.25">
      <c r="D2294" s="142"/>
    </row>
    <row r="2295" spans="4:4" x14ac:dyDescent="0.25">
      <c r="D2295" s="142"/>
    </row>
    <row r="2296" spans="4:4" x14ac:dyDescent="0.25">
      <c r="D2296" s="142"/>
    </row>
    <row r="2297" spans="4:4" x14ac:dyDescent="0.25">
      <c r="D2297" s="142"/>
    </row>
    <row r="2298" spans="4:4" x14ac:dyDescent="0.25">
      <c r="D2298" s="142"/>
    </row>
    <row r="2299" spans="4:4" x14ac:dyDescent="0.25">
      <c r="D2299" s="142"/>
    </row>
    <row r="2300" spans="4:4" x14ac:dyDescent="0.25">
      <c r="D2300" s="142"/>
    </row>
    <row r="2301" spans="4:4" x14ac:dyDescent="0.25">
      <c r="D2301" s="142"/>
    </row>
    <row r="2302" spans="4:4" x14ac:dyDescent="0.25">
      <c r="D2302" s="142"/>
    </row>
    <row r="2303" spans="4:4" x14ac:dyDescent="0.25">
      <c r="D2303" s="142"/>
    </row>
    <row r="2304" spans="4:4" x14ac:dyDescent="0.25">
      <c r="D2304" s="142"/>
    </row>
    <row r="2305" spans="4:4" x14ac:dyDescent="0.25">
      <c r="D2305" s="142"/>
    </row>
    <row r="2306" spans="4:4" x14ac:dyDescent="0.25">
      <c r="D2306" s="142"/>
    </row>
    <row r="2307" spans="4:4" x14ac:dyDescent="0.25">
      <c r="D2307" s="142"/>
    </row>
    <row r="2308" spans="4:4" x14ac:dyDescent="0.25">
      <c r="D2308" s="142"/>
    </row>
    <row r="2309" spans="4:4" x14ac:dyDescent="0.25">
      <c r="D2309" s="142"/>
    </row>
    <row r="2310" spans="4:4" x14ac:dyDescent="0.25">
      <c r="D2310" s="142"/>
    </row>
    <row r="2311" spans="4:4" x14ac:dyDescent="0.25">
      <c r="D2311" s="142"/>
    </row>
    <row r="2312" spans="4:4" x14ac:dyDescent="0.25">
      <c r="D2312" s="142"/>
    </row>
    <row r="2313" spans="4:4" x14ac:dyDescent="0.25">
      <c r="D2313" s="142"/>
    </row>
    <row r="2314" spans="4:4" x14ac:dyDescent="0.25">
      <c r="D2314" s="142"/>
    </row>
    <row r="2315" spans="4:4" x14ac:dyDescent="0.25">
      <c r="D2315" s="142"/>
    </row>
    <row r="2316" spans="4:4" x14ac:dyDescent="0.25">
      <c r="D2316" s="142"/>
    </row>
    <row r="2317" spans="4:4" x14ac:dyDescent="0.25">
      <c r="D2317" s="142"/>
    </row>
    <row r="2318" spans="4:4" x14ac:dyDescent="0.25">
      <c r="D2318" s="142"/>
    </row>
    <row r="2319" spans="4:4" x14ac:dyDescent="0.25">
      <c r="D2319" s="142"/>
    </row>
    <row r="2320" spans="4:4" x14ac:dyDescent="0.25">
      <c r="D2320" s="142"/>
    </row>
    <row r="2321" spans="4:4" x14ac:dyDescent="0.25">
      <c r="D2321" s="142"/>
    </row>
    <row r="2322" spans="4:4" x14ac:dyDescent="0.25">
      <c r="D2322" s="142"/>
    </row>
    <row r="2323" spans="4:4" x14ac:dyDescent="0.25">
      <c r="D2323" s="142"/>
    </row>
    <row r="2324" spans="4:4" x14ac:dyDescent="0.25">
      <c r="D2324" s="142"/>
    </row>
    <row r="2325" spans="4:4" x14ac:dyDescent="0.25">
      <c r="D2325" s="142"/>
    </row>
    <row r="2326" spans="4:4" x14ac:dyDescent="0.25">
      <c r="D2326" s="142"/>
    </row>
    <row r="2327" spans="4:4" x14ac:dyDescent="0.25">
      <c r="D2327" s="142"/>
    </row>
    <row r="2328" spans="4:4" x14ac:dyDescent="0.25">
      <c r="D2328" s="142"/>
    </row>
    <row r="2329" spans="4:4" x14ac:dyDescent="0.25">
      <c r="D2329" s="142"/>
    </row>
    <row r="2330" spans="4:4" x14ac:dyDescent="0.25">
      <c r="D2330" s="142"/>
    </row>
    <row r="2331" spans="4:4" x14ac:dyDescent="0.25">
      <c r="D2331" s="142"/>
    </row>
    <row r="2332" spans="4:4" x14ac:dyDescent="0.25">
      <c r="D2332" s="142"/>
    </row>
    <row r="2333" spans="4:4" x14ac:dyDescent="0.25">
      <c r="D2333" s="142"/>
    </row>
    <row r="2334" spans="4:4" x14ac:dyDescent="0.25">
      <c r="D2334" s="142"/>
    </row>
    <row r="2335" spans="4:4" x14ac:dyDescent="0.25">
      <c r="D2335" s="142"/>
    </row>
    <row r="2336" spans="4:4" x14ac:dyDescent="0.25">
      <c r="D2336" s="142"/>
    </row>
    <row r="2337" spans="4:4" x14ac:dyDescent="0.25">
      <c r="D2337" s="142"/>
    </row>
    <row r="2338" spans="4:4" x14ac:dyDescent="0.25">
      <c r="D2338" s="142"/>
    </row>
    <row r="2339" spans="4:4" x14ac:dyDescent="0.25">
      <c r="D2339" s="142"/>
    </row>
    <row r="2340" spans="4:4" x14ac:dyDescent="0.25">
      <c r="D2340" s="142"/>
    </row>
    <row r="2341" spans="4:4" x14ac:dyDescent="0.25">
      <c r="D2341" s="142"/>
    </row>
    <row r="2342" spans="4:4" x14ac:dyDescent="0.25">
      <c r="D2342" s="142"/>
    </row>
    <row r="2343" spans="4:4" x14ac:dyDescent="0.25">
      <c r="D2343" s="142"/>
    </row>
    <row r="2344" spans="4:4" x14ac:dyDescent="0.25">
      <c r="D2344" s="142"/>
    </row>
    <row r="2345" spans="4:4" x14ac:dyDescent="0.25">
      <c r="D2345" s="142"/>
    </row>
    <row r="2346" spans="4:4" x14ac:dyDescent="0.25">
      <c r="D2346" s="142"/>
    </row>
    <row r="2347" spans="4:4" x14ac:dyDescent="0.25">
      <c r="D2347" s="142"/>
    </row>
    <row r="2348" spans="4:4" x14ac:dyDescent="0.25">
      <c r="D2348" s="142"/>
    </row>
    <row r="2349" spans="4:4" x14ac:dyDescent="0.25">
      <c r="D2349" s="142"/>
    </row>
    <row r="2350" spans="4:4" x14ac:dyDescent="0.25">
      <c r="D2350" s="142"/>
    </row>
    <row r="2351" spans="4:4" x14ac:dyDescent="0.25">
      <c r="D2351" s="142"/>
    </row>
    <row r="2352" spans="4:4" x14ac:dyDescent="0.25">
      <c r="D2352" s="142"/>
    </row>
    <row r="2353" spans="4:4" x14ac:dyDescent="0.25">
      <c r="D2353" s="142"/>
    </row>
    <row r="2354" spans="4:4" x14ac:dyDescent="0.25">
      <c r="D2354" s="142"/>
    </row>
    <row r="2355" spans="4:4" x14ac:dyDescent="0.25">
      <c r="D2355" s="142"/>
    </row>
    <row r="2356" spans="4:4" x14ac:dyDescent="0.25">
      <c r="D2356" s="142"/>
    </row>
    <row r="2357" spans="4:4" x14ac:dyDescent="0.25">
      <c r="D2357" s="142"/>
    </row>
    <row r="2358" spans="4:4" x14ac:dyDescent="0.25">
      <c r="D2358" s="142"/>
    </row>
    <row r="2359" spans="4:4" x14ac:dyDescent="0.25">
      <c r="D2359" s="142"/>
    </row>
    <row r="2360" spans="4:4" x14ac:dyDescent="0.25">
      <c r="D2360" s="142"/>
    </row>
    <row r="2361" spans="4:4" x14ac:dyDescent="0.25">
      <c r="D2361" s="142"/>
    </row>
    <row r="2362" spans="4:4" x14ac:dyDescent="0.25">
      <c r="D2362" s="142"/>
    </row>
    <row r="2363" spans="4:4" x14ac:dyDescent="0.25">
      <c r="D2363" s="142"/>
    </row>
    <row r="2364" spans="4:4" x14ac:dyDescent="0.25">
      <c r="D2364" s="142"/>
    </row>
    <row r="2365" spans="4:4" x14ac:dyDescent="0.25">
      <c r="D2365" s="142"/>
    </row>
    <row r="2366" spans="4:4" x14ac:dyDescent="0.25">
      <c r="D2366" s="142"/>
    </row>
    <row r="2367" spans="4:4" x14ac:dyDescent="0.25">
      <c r="D2367" s="142"/>
    </row>
    <row r="2368" spans="4:4" x14ac:dyDescent="0.25">
      <c r="D2368" s="142"/>
    </row>
    <row r="2369" spans="4:4" x14ac:dyDescent="0.25">
      <c r="D2369" s="142"/>
    </row>
    <row r="2370" spans="4:4" x14ac:dyDescent="0.25">
      <c r="D2370" s="142"/>
    </row>
    <row r="2371" spans="4:4" x14ac:dyDescent="0.25">
      <c r="D2371" s="142"/>
    </row>
    <row r="2372" spans="4:4" x14ac:dyDescent="0.25">
      <c r="D2372" s="142"/>
    </row>
    <row r="2373" spans="4:4" x14ac:dyDescent="0.25">
      <c r="D2373" s="142"/>
    </row>
    <row r="2374" spans="4:4" x14ac:dyDescent="0.25">
      <c r="D2374" s="142"/>
    </row>
    <row r="2375" spans="4:4" x14ac:dyDescent="0.25">
      <c r="D2375" s="142"/>
    </row>
    <row r="2376" spans="4:4" x14ac:dyDescent="0.25">
      <c r="D2376" s="142"/>
    </row>
    <row r="2377" spans="4:4" x14ac:dyDescent="0.25">
      <c r="D2377" s="142"/>
    </row>
    <row r="2378" spans="4:4" x14ac:dyDescent="0.25">
      <c r="D2378" s="142"/>
    </row>
    <row r="2379" spans="4:4" x14ac:dyDescent="0.25">
      <c r="D2379" s="142"/>
    </row>
    <row r="2380" spans="4:4" x14ac:dyDescent="0.25">
      <c r="D2380" s="142"/>
    </row>
    <row r="2381" spans="4:4" x14ac:dyDescent="0.25">
      <c r="D2381" s="142"/>
    </row>
    <row r="2382" spans="4:4" x14ac:dyDescent="0.25">
      <c r="D2382" s="142"/>
    </row>
    <row r="2383" spans="4:4" x14ac:dyDescent="0.25">
      <c r="D2383" s="142"/>
    </row>
    <row r="2384" spans="4:4" x14ac:dyDescent="0.25">
      <c r="D2384" s="142"/>
    </row>
    <row r="2385" spans="4:4" x14ac:dyDescent="0.25">
      <c r="D2385" s="142"/>
    </row>
    <row r="2386" spans="4:4" x14ac:dyDescent="0.25">
      <c r="D2386" s="142"/>
    </row>
    <row r="2387" spans="4:4" x14ac:dyDescent="0.25">
      <c r="D2387" s="142"/>
    </row>
    <row r="2388" spans="4:4" x14ac:dyDescent="0.25">
      <c r="D2388" s="142"/>
    </row>
    <row r="2389" spans="4:4" x14ac:dyDescent="0.25">
      <c r="D2389" s="142"/>
    </row>
    <row r="2390" spans="4:4" x14ac:dyDescent="0.25">
      <c r="D2390" s="142"/>
    </row>
    <row r="2391" spans="4:4" x14ac:dyDescent="0.25">
      <c r="D2391" s="142"/>
    </row>
    <row r="2392" spans="4:4" x14ac:dyDescent="0.25">
      <c r="D2392" s="142"/>
    </row>
    <row r="2393" spans="4:4" x14ac:dyDescent="0.25">
      <c r="D2393" s="142"/>
    </row>
    <row r="2394" spans="4:4" x14ac:dyDescent="0.25">
      <c r="D2394" s="142"/>
    </row>
    <row r="2395" spans="4:4" x14ac:dyDescent="0.25">
      <c r="D2395" s="142"/>
    </row>
    <row r="2396" spans="4:4" x14ac:dyDescent="0.25">
      <c r="D2396" s="142"/>
    </row>
    <row r="2397" spans="4:4" x14ac:dyDescent="0.25">
      <c r="D2397" s="142"/>
    </row>
    <row r="2398" spans="4:4" x14ac:dyDescent="0.25">
      <c r="D2398" s="142"/>
    </row>
    <row r="2399" spans="4:4" x14ac:dyDescent="0.25">
      <c r="D2399" s="142"/>
    </row>
    <row r="2400" spans="4:4" x14ac:dyDescent="0.25">
      <c r="D2400" s="142"/>
    </row>
    <row r="2401" spans="4:4" x14ac:dyDescent="0.25">
      <c r="D2401" s="142"/>
    </row>
    <row r="2402" spans="4:4" x14ac:dyDescent="0.25">
      <c r="D2402" s="142"/>
    </row>
    <row r="2403" spans="4:4" x14ac:dyDescent="0.25">
      <c r="D2403" s="142"/>
    </row>
    <row r="2404" spans="4:4" x14ac:dyDescent="0.25">
      <c r="D2404" s="142"/>
    </row>
    <row r="2405" spans="4:4" x14ac:dyDescent="0.25">
      <c r="D2405" s="142"/>
    </row>
    <row r="2406" spans="4:4" x14ac:dyDescent="0.25">
      <c r="D2406" s="142"/>
    </row>
    <row r="2407" spans="4:4" x14ac:dyDescent="0.25">
      <c r="D2407" s="142"/>
    </row>
    <row r="2408" spans="4:4" x14ac:dyDescent="0.25">
      <c r="D2408" s="142"/>
    </row>
    <row r="2409" spans="4:4" x14ac:dyDescent="0.25">
      <c r="D2409" s="142"/>
    </row>
    <row r="2410" spans="4:4" x14ac:dyDescent="0.25">
      <c r="D2410" s="142"/>
    </row>
    <row r="2411" spans="4:4" x14ac:dyDescent="0.25">
      <c r="D2411" s="142"/>
    </row>
    <row r="2412" spans="4:4" x14ac:dyDescent="0.25">
      <c r="D2412" s="142"/>
    </row>
    <row r="2413" spans="4:4" x14ac:dyDescent="0.25">
      <c r="D2413" s="142"/>
    </row>
    <row r="2414" spans="4:4" x14ac:dyDescent="0.25">
      <c r="D2414" s="142"/>
    </row>
    <row r="2415" spans="4:4" x14ac:dyDescent="0.25">
      <c r="D2415" s="142"/>
    </row>
    <row r="2416" spans="4:4" x14ac:dyDescent="0.25">
      <c r="D2416" s="142"/>
    </row>
    <row r="2417" spans="4:4" x14ac:dyDescent="0.25">
      <c r="D2417" s="142"/>
    </row>
    <row r="2418" spans="4:4" x14ac:dyDescent="0.25">
      <c r="D2418" s="142"/>
    </row>
    <row r="2419" spans="4:4" x14ac:dyDescent="0.25">
      <c r="D2419" s="142"/>
    </row>
    <row r="2420" spans="4:4" x14ac:dyDescent="0.25">
      <c r="D2420" s="142"/>
    </row>
    <row r="2421" spans="4:4" x14ac:dyDescent="0.25">
      <c r="D2421" s="142"/>
    </row>
    <row r="2422" spans="4:4" x14ac:dyDescent="0.25">
      <c r="D2422" s="142"/>
    </row>
    <row r="2423" spans="4:4" x14ac:dyDescent="0.25">
      <c r="D2423" s="142"/>
    </row>
    <row r="2424" spans="4:4" x14ac:dyDescent="0.25">
      <c r="D2424" s="142"/>
    </row>
    <row r="2425" spans="4:4" x14ac:dyDescent="0.25">
      <c r="D2425" s="142"/>
    </row>
    <row r="2426" spans="4:4" x14ac:dyDescent="0.25">
      <c r="D2426" s="142"/>
    </row>
    <row r="2427" spans="4:4" x14ac:dyDescent="0.25">
      <c r="D2427" s="142"/>
    </row>
    <row r="2428" spans="4:4" x14ac:dyDescent="0.25">
      <c r="D2428" s="142"/>
    </row>
    <row r="2429" spans="4:4" x14ac:dyDescent="0.25">
      <c r="D2429" s="142"/>
    </row>
    <row r="2430" spans="4:4" x14ac:dyDescent="0.25">
      <c r="D2430" s="142"/>
    </row>
    <row r="2431" spans="4:4" x14ac:dyDescent="0.25">
      <c r="D2431" s="142"/>
    </row>
    <row r="2432" spans="4:4" x14ac:dyDescent="0.25">
      <c r="D2432" s="142"/>
    </row>
    <row r="2433" spans="4:4" x14ac:dyDescent="0.25">
      <c r="D2433" s="142"/>
    </row>
    <row r="2434" spans="4:4" x14ac:dyDescent="0.25">
      <c r="D2434" s="142"/>
    </row>
    <row r="2435" spans="4:4" x14ac:dyDescent="0.25">
      <c r="D2435" s="142"/>
    </row>
    <row r="2436" spans="4:4" x14ac:dyDescent="0.25">
      <c r="D2436" s="142"/>
    </row>
    <row r="2437" spans="4:4" x14ac:dyDescent="0.25">
      <c r="D2437" s="142"/>
    </row>
    <row r="2438" spans="4:4" x14ac:dyDescent="0.25">
      <c r="D2438" s="142"/>
    </row>
    <row r="2439" spans="4:4" x14ac:dyDescent="0.25">
      <c r="D2439" s="142"/>
    </row>
    <row r="2440" spans="4:4" x14ac:dyDescent="0.25">
      <c r="D2440" s="142"/>
    </row>
    <row r="2441" spans="4:4" x14ac:dyDescent="0.25">
      <c r="D2441" s="142"/>
    </row>
    <row r="2442" spans="4:4" x14ac:dyDescent="0.25">
      <c r="D2442" s="142"/>
    </row>
    <row r="2443" spans="4:4" x14ac:dyDescent="0.25">
      <c r="D2443" s="142"/>
    </row>
    <row r="2444" spans="4:4" x14ac:dyDescent="0.25">
      <c r="D2444" s="142"/>
    </row>
    <row r="2445" spans="4:4" x14ac:dyDescent="0.25">
      <c r="D2445" s="142"/>
    </row>
    <row r="2446" spans="4:4" x14ac:dyDescent="0.25">
      <c r="D2446" s="142"/>
    </row>
    <row r="2447" spans="4:4" x14ac:dyDescent="0.25">
      <c r="D2447" s="142"/>
    </row>
    <row r="2448" spans="4:4" x14ac:dyDescent="0.25">
      <c r="D2448" s="142"/>
    </row>
    <row r="2449" spans="4:4" x14ac:dyDescent="0.25">
      <c r="D2449" s="142"/>
    </row>
    <row r="2450" spans="4:4" x14ac:dyDescent="0.25">
      <c r="D2450" s="142"/>
    </row>
    <row r="2451" spans="4:4" x14ac:dyDescent="0.25">
      <c r="D2451" s="142"/>
    </row>
    <row r="2452" spans="4:4" x14ac:dyDescent="0.25">
      <c r="D2452" s="142"/>
    </row>
    <row r="2453" spans="4:4" x14ac:dyDescent="0.25">
      <c r="D2453" s="142"/>
    </row>
    <row r="2454" spans="4:4" x14ac:dyDescent="0.25">
      <c r="D2454" s="142"/>
    </row>
    <row r="2455" spans="4:4" x14ac:dyDescent="0.25">
      <c r="D2455" s="142"/>
    </row>
    <row r="2456" spans="4:4" x14ac:dyDescent="0.25">
      <c r="D2456" s="142"/>
    </row>
    <row r="2457" spans="4:4" x14ac:dyDescent="0.25">
      <c r="D2457" s="142"/>
    </row>
    <row r="2458" spans="4:4" x14ac:dyDescent="0.25">
      <c r="D2458" s="142"/>
    </row>
    <row r="2459" spans="4:4" x14ac:dyDescent="0.25">
      <c r="D2459" s="142"/>
    </row>
    <row r="2460" spans="4:4" x14ac:dyDescent="0.25">
      <c r="D2460" s="142"/>
    </row>
    <row r="2461" spans="4:4" x14ac:dyDescent="0.25">
      <c r="D2461" s="142"/>
    </row>
    <row r="2462" spans="4:4" x14ac:dyDescent="0.25">
      <c r="D2462" s="142"/>
    </row>
    <row r="2463" spans="4:4" x14ac:dyDescent="0.25">
      <c r="D2463" s="142"/>
    </row>
    <row r="2464" spans="4:4" x14ac:dyDescent="0.25">
      <c r="D2464" s="142"/>
    </row>
    <row r="2465" spans="4:4" x14ac:dyDescent="0.25">
      <c r="D2465" s="142"/>
    </row>
    <row r="2466" spans="4:4" x14ac:dyDescent="0.25">
      <c r="D2466" s="142"/>
    </row>
    <row r="2467" spans="4:4" x14ac:dyDescent="0.25">
      <c r="D2467" s="142"/>
    </row>
    <row r="2468" spans="4:4" x14ac:dyDescent="0.25">
      <c r="D2468" s="142"/>
    </row>
    <row r="2469" spans="4:4" x14ac:dyDescent="0.25">
      <c r="D2469" s="142"/>
    </row>
    <row r="2470" spans="4:4" x14ac:dyDescent="0.25">
      <c r="D2470" s="142"/>
    </row>
    <row r="2471" spans="4:4" x14ac:dyDescent="0.25">
      <c r="D2471" s="142"/>
    </row>
    <row r="2472" spans="4:4" x14ac:dyDescent="0.25">
      <c r="D2472" s="142"/>
    </row>
    <row r="2473" spans="4:4" x14ac:dyDescent="0.25">
      <c r="D2473" s="142"/>
    </row>
    <row r="2474" spans="4:4" x14ac:dyDescent="0.25">
      <c r="D2474" s="142"/>
    </row>
    <row r="2475" spans="4:4" x14ac:dyDescent="0.25">
      <c r="D2475" s="142"/>
    </row>
    <row r="2476" spans="4:4" x14ac:dyDescent="0.25">
      <c r="D2476" s="142"/>
    </row>
    <row r="2477" spans="4:4" x14ac:dyDescent="0.25">
      <c r="D2477" s="142"/>
    </row>
    <row r="2478" spans="4:4" x14ac:dyDescent="0.25">
      <c r="D2478" s="142"/>
    </row>
    <row r="2479" spans="4:4" x14ac:dyDescent="0.25">
      <c r="D2479" s="142"/>
    </row>
    <row r="2480" spans="4:4" x14ac:dyDescent="0.25">
      <c r="D2480" s="142"/>
    </row>
    <row r="2481" spans="4:4" x14ac:dyDescent="0.25">
      <c r="D2481" s="142"/>
    </row>
    <row r="2482" spans="4:4" x14ac:dyDescent="0.25">
      <c r="D2482" s="142"/>
    </row>
    <row r="2483" spans="4:4" x14ac:dyDescent="0.25">
      <c r="D2483" s="142"/>
    </row>
    <row r="2484" spans="4:4" x14ac:dyDescent="0.25">
      <c r="D2484" s="142"/>
    </row>
    <row r="2485" spans="4:4" x14ac:dyDescent="0.25">
      <c r="D2485" s="142"/>
    </row>
    <row r="2486" spans="4:4" x14ac:dyDescent="0.25">
      <c r="D2486" s="142"/>
    </row>
    <row r="2487" spans="4:4" x14ac:dyDescent="0.25">
      <c r="D2487" s="142"/>
    </row>
    <row r="2488" spans="4:4" x14ac:dyDescent="0.25">
      <c r="D2488" s="142"/>
    </row>
    <row r="2489" spans="4:4" x14ac:dyDescent="0.25">
      <c r="D2489" s="142"/>
    </row>
    <row r="2490" spans="4:4" x14ac:dyDescent="0.25">
      <c r="D2490" s="142"/>
    </row>
    <row r="2491" spans="4:4" x14ac:dyDescent="0.25">
      <c r="D2491" s="142"/>
    </row>
    <row r="2492" spans="4:4" x14ac:dyDescent="0.25">
      <c r="D2492" s="142"/>
    </row>
    <row r="2493" spans="4:4" x14ac:dyDescent="0.25">
      <c r="D2493" s="142"/>
    </row>
    <row r="2494" spans="4:4" x14ac:dyDescent="0.25">
      <c r="D2494" s="142"/>
    </row>
    <row r="2495" spans="4:4" x14ac:dyDescent="0.25">
      <c r="D2495" s="142"/>
    </row>
    <row r="2496" spans="4:4" x14ac:dyDescent="0.25">
      <c r="D2496" s="142"/>
    </row>
    <row r="2497" spans="4:4" x14ac:dyDescent="0.25">
      <c r="D2497" s="142"/>
    </row>
    <row r="2498" spans="4:4" x14ac:dyDescent="0.25">
      <c r="D2498" s="142"/>
    </row>
    <row r="2499" spans="4:4" x14ac:dyDescent="0.25">
      <c r="D2499" s="142"/>
    </row>
    <row r="2500" spans="4:4" x14ac:dyDescent="0.25">
      <c r="D2500" s="142"/>
    </row>
    <row r="2501" spans="4:4" x14ac:dyDescent="0.25">
      <c r="D2501" s="142"/>
    </row>
    <row r="2502" spans="4:4" x14ac:dyDescent="0.25">
      <c r="D2502" s="142"/>
    </row>
    <row r="2503" spans="4:4" x14ac:dyDescent="0.25">
      <c r="D2503" s="142"/>
    </row>
    <row r="2504" spans="4:4" x14ac:dyDescent="0.25">
      <c r="D2504" s="142"/>
    </row>
    <row r="2505" spans="4:4" x14ac:dyDescent="0.25">
      <c r="D2505" s="142"/>
    </row>
    <row r="2506" spans="4:4" x14ac:dyDescent="0.25">
      <c r="D2506" s="142"/>
    </row>
    <row r="2507" spans="4:4" x14ac:dyDescent="0.25">
      <c r="D2507" s="142"/>
    </row>
    <row r="2508" spans="4:4" x14ac:dyDescent="0.25">
      <c r="D2508" s="142"/>
    </row>
    <row r="2509" spans="4:4" x14ac:dyDescent="0.25">
      <c r="D2509" s="142"/>
    </row>
    <row r="2510" spans="4:4" x14ac:dyDescent="0.25">
      <c r="D2510" s="142"/>
    </row>
    <row r="2511" spans="4:4" x14ac:dyDescent="0.25">
      <c r="D2511" s="142"/>
    </row>
    <row r="2512" spans="4:4" x14ac:dyDescent="0.25">
      <c r="D2512" s="142"/>
    </row>
    <row r="2513" spans="4:4" x14ac:dyDescent="0.25">
      <c r="D2513" s="142"/>
    </row>
    <row r="2514" spans="4:4" x14ac:dyDescent="0.25">
      <c r="D2514" s="142"/>
    </row>
    <row r="2515" spans="4:4" x14ac:dyDescent="0.25">
      <c r="D2515" s="142"/>
    </row>
    <row r="2516" spans="4:4" x14ac:dyDescent="0.25">
      <c r="D2516" s="142"/>
    </row>
    <row r="2517" spans="4:4" x14ac:dyDescent="0.25">
      <c r="D2517" s="142"/>
    </row>
    <row r="2518" spans="4:4" x14ac:dyDescent="0.25">
      <c r="D2518" s="142"/>
    </row>
    <row r="2519" spans="4:4" x14ac:dyDescent="0.25">
      <c r="D2519" s="142"/>
    </row>
    <row r="2520" spans="4:4" x14ac:dyDescent="0.25">
      <c r="D2520" s="142"/>
    </row>
    <row r="2521" spans="4:4" x14ac:dyDescent="0.25">
      <c r="D2521" s="142"/>
    </row>
    <row r="2522" spans="4:4" x14ac:dyDescent="0.25">
      <c r="D2522" s="142"/>
    </row>
    <row r="2523" spans="4:4" x14ac:dyDescent="0.25">
      <c r="D2523" s="142"/>
    </row>
    <row r="2524" spans="4:4" x14ac:dyDescent="0.25">
      <c r="D2524" s="142"/>
    </row>
    <row r="2525" spans="4:4" x14ac:dyDescent="0.25">
      <c r="D2525" s="142"/>
    </row>
    <row r="2526" spans="4:4" x14ac:dyDescent="0.25">
      <c r="D2526" s="142"/>
    </row>
    <row r="2527" spans="4:4" x14ac:dyDescent="0.25">
      <c r="D2527" s="142"/>
    </row>
    <row r="2528" spans="4:4" x14ac:dyDescent="0.25">
      <c r="D2528" s="142"/>
    </row>
    <row r="2529" spans="4:4" x14ac:dyDescent="0.25">
      <c r="D2529" s="142"/>
    </row>
    <row r="2530" spans="4:4" x14ac:dyDescent="0.25">
      <c r="D2530" s="142"/>
    </row>
    <row r="2531" spans="4:4" x14ac:dyDescent="0.25">
      <c r="D2531" s="142"/>
    </row>
    <row r="2532" spans="4:4" x14ac:dyDescent="0.25">
      <c r="D2532" s="142"/>
    </row>
    <row r="2533" spans="4:4" x14ac:dyDescent="0.25">
      <c r="D2533" s="142"/>
    </row>
    <row r="2534" spans="4:4" x14ac:dyDescent="0.25">
      <c r="D2534" s="142"/>
    </row>
    <row r="2535" spans="4:4" x14ac:dyDescent="0.25">
      <c r="D2535" s="142"/>
    </row>
    <row r="2536" spans="4:4" x14ac:dyDescent="0.25">
      <c r="D2536" s="142"/>
    </row>
    <row r="2537" spans="4:4" x14ac:dyDescent="0.25">
      <c r="D2537" s="142"/>
    </row>
    <row r="2538" spans="4:4" x14ac:dyDescent="0.25">
      <c r="D2538" s="142"/>
    </row>
    <row r="2539" spans="4:4" x14ac:dyDescent="0.25">
      <c r="D2539" s="142"/>
    </row>
    <row r="2540" spans="4:4" x14ac:dyDescent="0.25">
      <c r="D2540" s="142"/>
    </row>
    <row r="2541" spans="4:4" x14ac:dyDescent="0.25">
      <c r="D2541" s="142"/>
    </row>
    <row r="2542" spans="4:4" x14ac:dyDescent="0.25">
      <c r="D2542" s="142"/>
    </row>
    <row r="2543" spans="4:4" x14ac:dyDescent="0.25">
      <c r="D2543" s="142"/>
    </row>
    <row r="2544" spans="4:4" x14ac:dyDescent="0.25">
      <c r="D2544" s="142"/>
    </row>
    <row r="2545" spans="4:4" x14ac:dyDescent="0.25">
      <c r="D2545" s="142"/>
    </row>
    <row r="2546" spans="4:4" x14ac:dyDescent="0.25">
      <c r="D2546" s="142"/>
    </row>
    <row r="2547" spans="4:4" x14ac:dyDescent="0.25">
      <c r="D2547" s="142"/>
    </row>
    <row r="2548" spans="4:4" x14ac:dyDescent="0.25">
      <c r="D2548" s="142"/>
    </row>
    <row r="2549" spans="4:4" x14ac:dyDescent="0.25">
      <c r="D2549" s="142"/>
    </row>
    <row r="2550" spans="4:4" x14ac:dyDescent="0.25">
      <c r="D2550" s="142"/>
    </row>
    <row r="2551" spans="4:4" x14ac:dyDescent="0.25">
      <c r="D2551" s="142"/>
    </row>
    <row r="2552" spans="4:4" x14ac:dyDescent="0.25">
      <c r="D2552" s="142"/>
    </row>
    <row r="2553" spans="4:4" x14ac:dyDescent="0.25">
      <c r="D2553" s="142"/>
    </row>
    <row r="2554" spans="4:4" x14ac:dyDescent="0.25">
      <c r="D2554" s="142"/>
    </row>
    <row r="2555" spans="4:4" x14ac:dyDescent="0.25">
      <c r="D2555" s="142"/>
    </row>
    <row r="2556" spans="4:4" x14ac:dyDescent="0.25">
      <c r="D2556" s="142"/>
    </row>
    <row r="2557" spans="4:4" x14ac:dyDescent="0.25">
      <c r="D2557" s="142"/>
    </row>
    <row r="2558" spans="4:4" x14ac:dyDescent="0.25">
      <c r="D2558" s="142"/>
    </row>
    <row r="2559" spans="4:4" x14ac:dyDescent="0.25">
      <c r="D2559" s="142"/>
    </row>
    <row r="2560" spans="4:4" x14ac:dyDescent="0.25">
      <c r="D2560" s="142"/>
    </row>
    <row r="2561" spans="4:4" x14ac:dyDescent="0.25">
      <c r="D2561" s="142"/>
    </row>
    <row r="2562" spans="4:4" x14ac:dyDescent="0.25">
      <c r="D2562" s="142"/>
    </row>
    <row r="2563" spans="4:4" x14ac:dyDescent="0.25">
      <c r="D2563" s="142"/>
    </row>
    <row r="2564" spans="4:4" x14ac:dyDescent="0.25">
      <c r="D2564" s="142"/>
    </row>
    <row r="2565" spans="4:4" x14ac:dyDescent="0.25">
      <c r="D2565" s="142"/>
    </row>
    <row r="2566" spans="4:4" x14ac:dyDescent="0.25">
      <c r="D2566" s="142"/>
    </row>
    <row r="2567" spans="4:4" x14ac:dyDescent="0.25">
      <c r="D2567" s="142"/>
    </row>
    <row r="2568" spans="4:4" x14ac:dyDescent="0.25">
      <c r="D2568" s="142"/>
    </row>
    <row r="2569" spans="4:4" x14ac:dyDescent="0.25">
      <c r="D2569" s="142"/>
    </row>
    <row r="2570" spans="4:4" x14ac:dyDescent="0.25">
      <c r="D2570" s="142"/>
    </row>
    <row r="2571" spans="4:4" x14ac:dyDescent="0.25">
      <c r="D2571" s="142"/>
    </row>
    <row r="2572" spans="4:4" x14ac:dyDescent="0.25">
      <c r="D2572" s="142"/>
    </row>
    <row r="2573" spans="4:4" x14ac:dyDescent="0.25">
      <c r="D2573" s="142"/>
    </row>
    <row r="2574" spans="4:4" x14ac:dyDescent="0.25">
      <c r="D2574" s="142"/>
    </row>
    <row r="2575" spans="4:4" x14ac:dyDescent="0.25">
      <c r="D2575" s="142"/>
    </row>
    <row r="2576" spans="4:4" x14ac:dyDescent="0.25">
      <c r="D2576" s="142"/>
    </row>
    <row r="2577" spans="4:4" x14ac:dyDescent="0.25">
      <c r="D2577" s="142"/>
    </row>
    <row r="2578" spans="4:4" x14ac:dyDescent="0.25">
      <c r="D2578" s="142"/>
    </row>
    <row r="2579" spans="4:4" x14ac:dyDescent="0.25">
      <c r="D2579" s="142"/>
    </row>
    <row r="2580" spans="4:4" x14ac:dyDescent="0.25">
      <c r="D2580" s="142"/>
    </row>
    <row r="2581" spans="4:4" x14ac:dyDescent="0.25">
      <c r="D2581" s="142"/>
    </row>
    <row r="2582" spans="4:4" x14ac:dyDescent="0.25">
      <c r="D2582" s="142"/>
    </row>
    <row r="2583" spans="4:4" x14ac:dyDescent="0.25">
      <c r="D2583" s="142"/>
    </row>
    <row r="2584" spans="4:4" x14ac:dyDescent="0.25">
      <c r="D2584" s="142"/>
    </row>
    <row r="2585" spans="4:4" x14ac:dyDescent="0.25">
      <c r="D2585" s="142"/>
    </row>
    <row r="2586" spans="4:4" x14ac:dyDescent="0.25">
      <c r="D2586" s="142"/>
    </row>
    <row r="2587" spans="4:4" x14ac:dyDescent="0.25">
      <c r="D2587" s="142"/>
    </row>
    <row r="2588" spans="4:4" x14ac:dyDescent="0.25">
      <c r="D2588" s="142"/>
    </row>
    <row r="2589" spans="4:4" x14ac:dyDescent="0.25">
      <c r="D2589" s="142"/>
    </row>
    <row r="2590" spans="4:4" x14ac:dyDescent="0.25">
      <c r="D2590" s="142"/>
    </row>
    <row r="2591" spans="4:4" x14ac:dyDescent="0.25">
      <c r="D2591" s="142"/>
    </row>
    <row r="2592" spans="4:4" x14ac:dyDescent="0.25">
      <c r="D2592" s="142"/>
    </row>
    <row r="2593" spans="4:4" x14ac:dyDescent="0.25">
      <c r="D2593" s="142"/>
    </row>
    <row r="2594" spans="4:4" x14ac:dyDescent="0.25">
      <c r="D2594" s="142"/>
    </row>
    <row r="2595" spans="4:4" x14ac:dyDescent="0.25">
      <c r="D2595" s="142"/>
    </row>
    <row r="2596" spans="4:4" x14ac:dyDescent="0.25">
      <c r="D2596" s="142"/>
    </row>
    <row r="2597" spans="4:4" x14ac:dyDescent="0.25">
      <c r="D2597" s="142"/>
    </row>
    <row r="2598" spans="4:4" x14ac:dyDescent="0.25">
      <c r="D2598" s="142"/>
    </row>
    <row r="2599" spans="4:4" x14ac:dyDescent="0.25">
      <c r="D2599" s="142"/>
    </row>
    <row r="2600" spans="4:4" x14ac:dyDescent="0.25">
      <c r="D2600" s="142"/>
    </row>
    <row r="2601" spans="4:4" x14ac:dyDescent="0.25">
      <c r="D2601" s="142"/>
    </row>
    <row r="2602" spans="4:4" x14ac:dyDescent="0.25">
      <c r="D2602" s="142"/>
    </row>
    <row r="2603" spans="4:4" x14ac:dyDescent="0.25">
      <c r="D2603" s="142"/>
    </row>
    <row r="2604" spans="4:4" x14ac:dyDescent="0.25">
      <c r="D2604" s="142"/>
    </row>
    <row r="2605" spans="4:4" x14ac:dyDescent="0.25">
      <c r="D2605" s="142"/>
    </row>
    <row r="2606" spans="4:4" x14ac:dyDescent="0.25">
      <c r="D2606" s="142"/>
    </row>
    <row r="2607" spans="4:4" x14ac:dyDescent="0.25">
      <c r="D2607" s="142"/>
    </row>
    <row r="2608" spans="4:4" x14ac:dyDescent="0.25">
      <c r="D2608" s="142"/>
    </row>
    <row r="2609" spans="4:4" x14ac:dyDescent="0.25">
      <c r="D2609" s="142"/>
    </row>
    <row r="2610" spans="4:4" x14ac:dyDescent="0.25">
      <c r="D2610" s="142"/>
    </row>
    <row r="2611" spans="4:4" x14ac:dyDescent="0.25">
      <c r="D2611" s="142"/>
    </row>
    <row r="2612" spans="4:4" x14ac:dyDescent="0.25">
      <c r="D2612" s="142"/>
    </row>
    <row r="2613" spans="4:4" x14ac:dyDescent="0.25">
      <c r="D2613" s="142"/>
    </row>
    <row r="2614" spans="4:4" x14ac:dyDescent="0.25">
      <c r="D2614" s="142"/>
    </row>
    <row r="2615" spans="4:4" x14ac:dyDescent="0.25">
      <c r="D2615" s="142"/>
    </row>
    <row r="2616" spans="4:4" x14ac:dyDescent="0.25">
      <c r="D2616" s="142"/>
    </row>
    <row r="2617" spans="4:4" x14ac:dyDescent="0.25">
      <c r="D2617" s="142"/>
    </row>
    <row r="2618" spans="4:4" x14ac:dyDescent="0.25">
      <c r="D2618" s="142"/>
    </row>
    <row r="2619" spans="4:4" x14ac:dyDescent="0.25">
      <c r="D2619" s="142"/>
    </row>
    <row r="2620" spans="4:4" x14ac:dyDescent="0.25">
      <c r="D2620" s="142"/>
    </row>
    <row r="2621" spans="4:4" x14ac:dyDescent="0.25">
      <c r="D2621" s="142"/>
    </row>
    <row r="2622" spans="4:4" x14ac:dyDescent="0.25">
      <c r="D2622" s="142"/>
    </row>
    <row r="2623" spans="4:4" x14ac:dyDescent="0.25">
      <c r="D2623" s="142"/>
    </row>
    <row r="2624" spans="4:4" x14ac:dyDescent="0.25">
      <c r="D2624" s="142"/>
    </row>
    <row r="2625" spans="4:4" x14ac:dyDescent="0.25">
      <c r="D2625" s="142"/>
    </row>
    <row r="2626" spans="4:4" x14ac:dyDescent="0.25">
      <c r="D2626" s="142"/>
    </row>
    <row r="2627" spans="4:4" x14ac:dyDescent="0.25">
      <c r="D2627" s="142"/>
    </row>
    <row r="2628" spans="4:4" x14ac:dyDescent="0.25">
      <c r="D2628" s="142"/>
    </row>
    <row r="2629" spans="4:4" x14ac:dyDescent="0.25">
      <c r="D2629" s="142"/>
    </row>
    <row r="2630" spans="4:4" x14ac:dyDescent="0.25">
      <c r="D2630" s="142"/>
    </row>
    <row r="2631" spans="4:4" x14ac:dyDescent="0.25">
      <c r="D2631" s="142"/>
    </row>
    <row r="2632" spans="4:4" x14ac:dyDescent="0.25">
      <c r="D2632" s="142"/>
    </row>
    <row r="2633" spans="4:4" x14ac:dyDescent="0.25">
      <c r="D2633" s="142"/>
    </row>
    <row r="2634" spans="4:4" x14ac:dyDescent="0.25">
      <c r="D2634" s="142"/>
    </row>
    <row r="2635" spans="4:4" x14ac:dyDescent="0.25">
      <c r="D2635" s="142"/>
    </row>
    <row r="2636" spans="4:4" x14ac:dyDescent="0.25">
      <c r="D2636" s="142"/>
    </row>
    <row r="2637" spans="4:4" x14ac:dyDescent="0.25">
      <c r="D2637" s="142"/>
    </row>
    <row r="2638" spans="4:4" x14ac:dyDescent="0.25">
      <c r="D2638" s="142"/>
    </row>
    <row r="2639" spans="4:4" x14ac:dyDescent="0.25">
      <c r="D2639" s="142"/>
    </row>
    <row r="2640" spans="4:4" x14ac:dyDescent="0.25">
      <c r="D2640" s="142"/>
    </row>
    <row r="2641" spans="4:4" x14ac:dyDescent="0.25">
      <c r="D2641" s="142"/>
    </row>
    <row r="2642" spans="4:4" x14ac:dyDescent="0.25">
      <c r="D2642" s="142"/>
    </row>
    <row r="2643" spans="4:4" x14ac:dyDescent="0.25">
      <c r="D2643" s="142"/>
    </row>
    <row r="2644" spans="4:4" x14ac:dyDescent="0.25">
      <c r="D2644" s="142"/>
    </row>
    <row r="2645" spans="4:4" x14ac:dyDescent="0.25">
      <c r="D2645" s="142"/>
    </row>
    <row r="2646" spans="4:4" x14ac:dyDescent="0.25">
      <c r="D2646" s="142"/>
    </row>
    <row r="2647" spans="4:4" x14ac:dyDescent="0.25">
      <c r="D2647" s="142"/>
    </row>
    <row r="2648" spans="4:4" x14ac:dyDescent="0.25">
      <c r="D2648" s="142"/>
    </row>
    <row r="2649" spans="4:4" x14ac:dyDescent="0.25">
      <c r="D2649" s="142"/>
    </row>
    <row r="2650" spans="4:4" x14ac:dyDescent="0.25">
      <c r="D2650" s="142"/>
    </row>
    <row r="2651" spans="4:4" x14ac:dyDescent="0.25">
      <c r="D2651" s="142"/>
    </row>
    <row r="2652" spans="4:4" x14ac:dyDescent="0.25">
      <c r="D2652" s="142"/>
    </row>
    <row r="2653" spans="4:4" x14ac:dyDescent="0.25">
      <c r="D2653" s="142"/>
    </row>
    <row r="2654" spans="4:4" x14ac:dyDescent="0.25">
      <c r="D2654" s="142"/>
    </row>
    <row r="2655" spans="4:4" x14ac:dyDescent="0.25">
      <c r="D2655" s="142"/>
    </row>
    <row r="2656" spans="4:4" x14ac:dyDescent="0.25">
      <c r="D2656" s="142"/>
    </row>
    <row r="2657" spans="4:4" x14ac:dyDescent="0.25">
      <c r="D2657" s="142"/>
    </row>
    <row r="2658" spans="4:4" x14ac:dyDescent="0.25">
      <c r="D2658" s="142"/>
    </row>
    <row r="2659" spans="4:4" x14ac:dyDescent="0.25">
      <c r="D2659" s="142"/>
    </row>
    <row r="2660" spans="4:4" x14ac:dyDescent="0.25">
      <c r="D2660" s="142"/>
    </row>
    <row r="2661" spans="4:4" x14ac:dyDescent="0.25">
      <c r="D2661" s="142"/>
    </row>
    <row r="2662" spans="4:4" x14ac:dyDescent="0.25">
      <c r="D2662" s="142"/>
    </row>
    <row r="2663" spans="4:4" x14ac:dyDescent="0.25">
      <c r="D2663" s="142"/>
    </row>
    <row r="2664" spans="4:4" x14ac:dyDescent="0.25">
      <c r="D2664" s="142"/>
    </row>
    <row r="2665" spans="4:4" x14ac:dyDescent="0.25">
      <c r="D2665" s="142"/>
    </row>
    <row r="2666" spans="4:4" x14ac:dyDescent="0.25">
      <c r="D2666" s="142"/>
    </row>
    <row r="2667" spans="4:4" x14ac:dyDescent="0.25">
      <c r="D2667" s="142"/>
    </row>
    <row r="2668" spans="4:4" x14ac:dyDescent="0.25">
      <c r="D2668" s="142"/>
    </row>
    <row r="2669" spans="4:4" x14ac:dyDescent="0.25">
      <c r="D2669" s="142"/>
    </row>
    <row r="2670" spans="4:4" x14ac:dyDescent="0.25">
      <c r="D2670" s="142"/>
    </row>
    <row r="2671" spans="4:4" x14ac:dyDescent="0.25">
      <c r="D2671" s="142"/>
    </row>
    <row r="2672" spans="4:4" x14ac:dyDescent="0.25">
      <c r="D2672" s="142"/>
    </row>
    <row r="2673" spans="4:4" x14ac:dyDescent="0.25">
      <c r="D2673" s="142"/>
    </row>
    <row r="2674" spans="4:4" x14ac:dyDescent="0.25">
      <c r="D2674" s="142"/>
    </row>
    <row r="2675" spans="4:4" x14ac:dyDescent="0.25">
      <c r="D2675" s="142"/>
    </row>
    <row r="2676" spans="4:4" x14ac:dyDescent="0.25">
      <c r="D2676" s="142"/>
    </row>
    <row r="2677" spans="4:4" x14ac:dyDescent="0.25">
      <c r="D2677" s="142"/>
    </row>
    <row r="2678" spans="4:4" x14ac:dyDescent="0.25">
      <c r="D2678" s="142"/>
    </row>
    <row r="2679" spans="4:4" x14ac:dyDescent="0.25">
      <c r="D2679" s="142"/>
    </row>
    <row r="2680" spans="4:4" x14ac:dyDescent="0.25">
      <c r="D2680" s="142"/>
    </row>
    <row r="2681" spans="4:4" x14ac:dyDescent="0.25">
      <c r="D2681" s="142"/>
    </row>
    <row r="2682" spans="4:4" x14ac:dyDescent="0.25">
      <c r="D2682" s="142"/>
    </row>
    <row r="2683" spans="4:4" x14ac:dyDescent="0.25">
      <c r="D2683" s="142"/>
    </row>
    <row r="2684" spans="4:4" x14ac:dyDescent="0.25">
      <c r="D2684" s="142"/>
    </row>
    <row r="2685" spans="4:4" x14ac:dyDescent="0.25">
      <c r="D2685" s="142"/>
    </row>
    <row r="2686" spans="4:4" x14ac:dyDescent="0.25">
      <c r="D2686" s="142"/>
    </row>
    <row r="2687" spans="4:4" x14ac:dyDescent="0.25">
      <c r="D2687" s="142"/>
    </row>
    <row r="2688" spans="4:4" x14ac:dyDescent="0.25">
      <c r="D2688" s="142"/>
    </row>
    <row r="2689" spans="4:4" x14ac:dyDescent="0.25">
      <c r="D2689" s="142"/>
    </row>
    <row r="2690" spans="4:4" x14ac:dyDescent="0.25">
      <c r="D2690" s="142"/>
    </row>
    <row r="2691" spans="4:4" x14ac:dyDescent="0.25">
      <c r="D2691" s="142"/>
    </row>
    <row r="2692" spans="4:4" x14ac:dyDescent="0.25">
      <c r="D2692" s="142"/>
    </row>
    <row r="2693" spans="4:4" x14ac:dyDescent="0.25">
      <c r="D2693" s="142"/>
    </row>
    <row r="2694" spans="4:4" x14ac:dyDescent="0.25">
      <c r="D2694" s="142"/>
    </row>
    <row r="2695" spans="4:4" x14ac:dyDescent="0.25">
      <c r="D2695" s="142"/>
    </row>
    <row r="2696" spans="4:4" x14ac:dyDescent="0.25">
      <c r="D2696" s="142"/>
    </row>
    <row r="2697" spans="4:4" x14ac:dyDescent="0.25">
      <c r="D2697" s="142"/>
    </row>
    <row r="2698" spans="4:4" x14ac:dyDescent="0.25">
      <c r="D2698" s="142"/>
    </row>
    <row r="2699" spans="4:4" x14ac:dyDescent="0.25">
      <c r="D2699" s="142"/>
    </row>
    <row r="2700" spans="4:4" x14ac:dyDescent="0.25">
      <c r="D2700" s="142"/>
    </row>
    <row r="2701" spans="4:4" x14ac:dyDescent="0.25">
      <c r="D2701" s="142"/>
    </row>
    <row r="2702" spans="4:4" x14ac:dyDescent="0.25">
      <c r="D2702" s="142"/>
    </row>
    <row r="2703" spans="4:4" x14ac:dyDescent="0.25">
      <c r="D2703" s="142"/>
    </row>
    <row r="2704" spans="4:4" x14ac:dyDescent="0.25">
      <c r="D2704" s="142"/>
    </row>
    <row r="2705" spans="4:4" x14ac:dyDescent="0.25">
      <c r="D2705" s="142"/>
    </row>
    <row r="2706" spans="4:4" x14ac:dyDescent="0.25">
      <c r="D2706" s="142"/>
    </row>
    <row r="2707" spans="4:4" x14ac:dyDescent="0.25">
      <c r="D2707" s="142"/>
    </row>
    <row r="2708" spans="4:4" x14ac:dyDescent="0.25">
      <c r="D2708" s="142"/>
    </row>
    <row r="2709" spans="4:4" x14ac:dyDescent="0.25">
      <c r="D2709" s="142"/>
    </row>
    <row r="2710" spans="4:4" x14ac:dyDescent="0.25">
      <c r="D2710" s="142"/>
    </row>
    <row r="2711" spans="4:4" x14ac:dyDescent="0.25">
      <c r="D2711" s="142"/>
    </row>
    <row r="2712" spans="4:4" x14ac:dyDescent="0.25">
      <c r="D2712" s="142"/>
    </row>
    <row r="2713" spans="4:4" x14ac:dyDescent="0.25">
      <c r="D2713" s="142"/>
    </row>
    <row r="2714" spans="4:4" x14ac:dyDescent="0.25">
      <c r="D2714" s="142"/>
    </row>
    <row r="2715" spans="4:4" x14ac:dyDescent="0.25">
      <c r="D2715" s="142"/>
    </row>
    <row r="2716" spans="4:4" x14ac:dyDescent="0.25">
      <c r="D2716" s="142"/>
    </row>
    <row r="2717" spans="4:4" x14ac:dyDescent="0.25">
      <c r="D2717" s="142"/>
    </row>
    <row r="2718" spans="4:4" x14ac:dyDescent="0.25">
      <c r="D2718" s="142"/>
    </row>
    <row r="2719" spans="4:4" x14ac:dyDescent="0.25">
      <c r="D2719" s="142"/>
    </row>
    <row r="2720" spans="4:4" x14ac:dyDescent="0.25">
      <c r="D2720" s="142"/>
    </row>
    <row r="2721" spans="4:4" x14ac:dyDescent="0.25">
      <c r="D2721" s="142"/>
    </row>
    <row r="2722" spans="4:4" x14ac:dyDescent="0.25">
      <c r="D2722" s="142"/>
    </row>
    <row r="2723" spans="4:4" x14ac:dyDescent="0.25">
      <c r="D2723" s="142"/>
    </row>
    <row r="2724" spans="4:4" x14ac:dyDescent="0.25">
      <c r="D2724" s="142"/>
    </row>
    <row r="2725" spans="4:4" x14ac:dyDescent="0.25">
      <c r="D2725" s="142"/>
    </row>
    <row r="2726" spans="4:4" x14ac:dyDescent="0.25">
      <c r="D2726" s="142"/>
    </row>
    <row r="2727" spans="4:4" x14ac:dyDescent="0.25">
      <c r="D2727" s="142"/>
    </row>
    <row r="2728" spans="4:4" x14ac:dyDescent="0.25">
      <c r="D2728" s="142"/>
    </row>
    <row r="2729" spans="4:4" x14ac:dyDescent="0.25">
      <c r="D2729" s="142"/>
    </row>
    <row r="2730" spans="4:4" x14ac:dyDescent="0.25">
      <c r="D2730" s="142"/>
    </row>
    <row r="2731" spans="4:4" x14ac:dyDescent="0.25">
      <c r="D2731" s="142"/>
    </row>
    <row r="2732" spans="4:4" x14ac:dyDescent="0.25">
      <c r="D2732" s="142"/>
    </row>
    <row r="2733" spans="4:4" x14ac:dyDescent="0.25">
      <c r="D2733" s="142"/>
    </row>
    <row r="2734" spans="4:4" x14ac:dyDescent="0.25">
      <c r="D2734" s="142"/>
    </row>
    <row r="2735" spans="4:4" x14ac:dyDescent="0.25">
      <c r="D2735" s="142"/>
    </row>
    <row r="2736" spans="4:4" x14ac:dyDescent="0.25">
      <c r="D2736" s="142"/>
    </row>
    <row r="2737" spans="4:4" x14ac:dyDescent="0.25">
      <c r="D2737" s="142"/>
    </row>
    <row r="2738" spans="4:4" x14ac:dyDescent="0.25">
      <c r="D2738" s="142"/>
    </row>
    <row r="2739" spans="4:4" x14ac:dyDescent="0.25">
      <c r="D2739" s="142"/>
    </row>
    <row r="2740" spans="4:4" x14ac:dyDescent="0.25">
      <c r="D2740" s="142"/>
    </row>
    <row r="2741" spans="4:4" x14ac:dyDescent="0.25">
      <c r="D2741" s="142"/>
    </row>
    <row r="2742" spans="4:4" x14ac:dyDescent="0.25">
      <c r="D2742" s="142"/>
    </row>
    <row r="2743" spans="4:4" x14ac:dyDescent="0.25">
      <c r="D2743" s="142"/>
    </row>
    <row r="2744" spans="4:4" x14ac:dyDescent="0.25">
      <c r="D2744" s="142"/>
    </row>
    <row r="2745" spans="4:4" x14ac:dyDescent="0.25">
      <c r="D2745" s="142"/>
    </row>
    <row r="2746" spans="4:4" x14ac:dyDescent="0.25">
      <c r="D2746" s="142"/>
    </row>
    <row r="2747" spans="4:4" x14ac:dyDescent="0.25">
      <c r="D2747" s="142"/>
    </row>
    <row r="2748" spans="4:4" x14ac:dyDescent="0.25">
      <c r="D2748" s="142"/>
    </row>
    <row r="2749" spans="4:4" x14ac:dyDescent="0.25">
      <c r="D2749" s="142"/>
    </row>
    <row r="2750" spans="4:4" x14ac:dyDescent="0.25">
      <c r="D2750" s="142"/>
    </row>
    <row r="2751" spans="4:4" x14ac:dyDescent="0.25">
      <c r="D2751" s="142"/>
    </row>
    <row r="2752" spans="4:4" x14ac:dyDescent="0.25">
      <c r="D2752" s="142"/>
    </row>
    <row r="2753" spans="4:4" x14ac:dyDescent="0.25">
      <c r="D2753" s="142"/>
    </row>
    <row r="2754" spans="4:4" x14ac:dyDescent="0.25">
      <c r="D2754" s="142"/>
    </row>
    <row r="2755" spans="4:4" x14ac:dyDescent="0.25">
      <c r="D2755" s="142"/>
    </row>
    <row r="2756" spans="4:4" x14ac:dyDescent="0.25">
      <c r="D2756" s="142"/>
    </row>
    <row r="2757" spans="4:4" x14ac:dyDescent="0.25">
      <c r="D2757" s="142"/>
    </row>
    <row r="2758" spans="4:4" x14ac:dyDescent="0.25">
      <c r="D2758" s="142"/>
    </row>
    <row r="2759" spans="4:4" x14ac:dyDescent="0.25">
      <c r="D2759" s="142"/>
    </row>
    <row r="2760" spans="4:4" x14ac:dyDescent="0.25">
      <c r="D2760" s="142"/>
    </row>
    <row r="2761" spans="4:4" x14ac:dyDescent="0.25">
      <c r="D2761" s="142"/>
    </row>
    <row r="2762" spans="4:4" x14ac:dyDescent="0.25">
      <c r="D2762" s="142"/>
    </row>
    <row r="2763" spans="4:4" x14ac:dyDescent="0.25">
      <c r="D2763" s="142"/>
    </row>
    <row r="2764" spans="4:4" x14ac:dyDescent="0.25">
      <c r="D2764" s="142"/>
    </row>
    <row r="2765" spans="4:4" x14ac:dyDescent="0.25">
      <c r="D2765" s="142"/>
    </row>
    <row r="2766" spans="4:4" x14ac:dyDescent="0.25">
      <c r="D2766" s="142"/>
    </row>
    <row r="2767" spans="4:4" x14ac:dyDescent="0.25">
      <c r="D2767" s="142"/>
    </row>
    <row r="2768" spans="4:4" x14ac:dyDescent="0.25">
      <c r="D2768" s="142"/>
    </row>
    <row r="2769" spans="4:4" x14ac:dyDescent="0.25">
      <c r="D2769" s="142"/>
    </row>
    <row r="2770" spans="4:4" x14ac:dyDescent="0.25">
      <c r="D2770" s="142"/>
    </row>
    <row r="2771" spans="4:4" x14ac:dyDescent="0.25">
      <c r="D2771" s="142"/>
    </row>
    <row r="2772" spans="4:4" x14ac:dyDescent="0.25">
      <c r="D2772" s="142"/>
    </row>
    <row r="2773" spans="4:4" x14ac:dyDescent="0.25">
      <c r="D2773" s="142"/>
    </row>
    <row r="2774" spans="4:4" x14ac:dyDescent="0.25">
      <c r="D2774" s="142"/>
    </row>
    <row r="2775" spans="4:4" x14ac:dyDescent="0.25">
      <c r="D2775" s="142"/>
    </row>
    <row r="2776" spans="4:4" x14ac:dyDescent="0.25">
      <c r="D2776" s="142"/>
    </row>
    <row r="2777" spans="4:4" x14ac:dyDescent="0.25">
      <c r="D2777" s="142"/>
    </row>
    <row r="2778" spans="4:4" x14ac:dyDescent="0.25">
      <c r="D2778" s="142"/>
    </row>
    <row r="2779" spans="4:4" x14ac:dyDescent="0.25">
      <c r="D2779" s="142"/>
    </row>
    <row r="2780" spans="4:4" x14ac:dyDescent="0.25">
      <c r="D2780" s="142"/>
    </row>
    <row r="2781" spans="4:4" x14ac:dyDescent="0.25">
      <c r="D2781" s="142"/>
    </row>
    <row r="2782" spans="4:4" x14ac:dyDescent="0.25">
      <c r="D2782" s="142"/>
    </row>
    <row r="2783" spans="4:4" x14ac:dyDescent="0.25">
      <c r="D2783" s="142"/>
    </row>
    <row r="2784" spans="4:4" x14ac:dyDescent="0.25">
      <c r="D2784" s="142"/>
    </row>
    <row r="2785" spans="4:4" x14ac:dyDescent="0.25">
      <c r="D2785" s="142"/>
    </row>
    <row r="2786" spans="4:4" x14ac:dyDescent="0.25">
      <c r="D2786" s="142"/>
    </row>
    <row r="2787" spans="4:4" x14ac:dyDescent="0.25">
      <c r="D2787" s="142"/>
    </row>
    <row r="2788" spans="4:4" x14ac:dyDescent="0.25">
      <c r="D2788" s="142"/>
    </row>
    <row r="2789" spans="4:4" x14ac:dyDescent="0.25">
      <c r="D2789" s="142"/>
    </row>
    <row r="2790" spans="4:4" x14ac:dyDescent="0.25">
      <c r="D2790" s="142"/>
    </row>
    <row r="2791" spans="4:4" x14ac:dyDescent="0.25">
      <c r="D2791" s="142"/>
    </row>
    <row r="2792" spans="4:4" x14ac:dyDescent="0.25">
      <c r="D2792" s="142"/>
    </row>
    <row r="2793" spans="4:4" x14ac:dyDescent="0.25">
      <c r="D2793" s="142"/>
    </row>
    <row r="2794" spans="4:4" x14ac:dyDescent="0.25">
      <c r="D2794" s="142"/>
    </row>
    <row r="2795" spans="4:4" x14ac:dyDescent="0.25">
      <c r="D2795" s="142"/>
    </row>
    <row r="2796" spans="4:4" x14ac:dyDescent="0.25">
      <c r="D2796" s="142"/>
    </row>
    <row r="2797" spans="4:4" x14ac:dyDescent="0.25">
      <c r="D2797" s="142"/>
    </row>
    <row r="2798" spans="4:4" x14ac:dyDescent="0.25">
      <c r="D2798" s="142"/>
    </row>
    <row r="2799" spans="4:4" x14ac:dyDescent="0.25">
      <c r="D2799" s="142"/>
    </row>
    <row r="2800" spans="4:4" x14ac:dyDescent="0.25">
      <c r="D2800" s="142"/>
    </row>
    <row r="2801" spans="4:4" x14ac:dyDescent="0.25">
      <c r="D2801" s="142"/>
    </row>
    <row r="2802" spans="4:4" x14ac:dyDescent="0.25">
      <c r="D2802" s="142"/>
    </row>
    <row r="2803" spans="4:4" x14ac:dyDescent="0.25">
      <c r="D2803" s="142"/>
    </row>
    <row r="2804" spans="4:4" x14ac:dyDescent="0.25">
      <c r="D2804" s="142"/>
    </row>
    <row r="2805" spans="4:4" x14ac:dyDescent="0.25">
      <c r="D2805" s="142"/>
    </row>
    <row r="2806" spans="4:4" x14ac:dyDescent="0.25">
      <c r="D2806" s="142"/>
    </row>
    <row r="2807" spans="4:4" x14ac:dyDescent="0.25">
      <c r="D2807" s="142"/>
    </row>
    <row r="2808" spans="4:4" x14ac:dyDescent="0.25">
      <c r="D2808" s="142"/>
    </row>
    <row r="2809" spans="4:4" x14ac:dyDescent="0.25">
      <c r="D2809" s="142"/>
    </row>
    <row r="2810" spans="4:4" x14ac:dyDescent="0.25">
      <c r="D2810" s="142"/>
    </row>
    <row r="2811" spans="4:4" x14ac:dyDescent="0.25">
      <c r="D2811" s="142"/>
    </row>
    <row r="2812" spans="4:4" x14ac:dyDescent="0.25">
      <c r="D2812" s="142"/>
    </row>
    <row r="2813" spans="4:4" x14ac:dyDescent="0.25">
      <c r="D2813" s="142"/>
    </row>
    <row r="2814" spans="4:4" x14ac:dyDescent="0.25">
      <c r="D2814" s="142"/>
    </row>
    <row r="2815" spans="4:4" x14ac:dyDescent="0.25">
      <c r="D2815" s="142"/>
    </row>
    <row r="2816" spans="4:4" x14ac:dyDescent="0.25">
      <c r="D2816" s="142"/>
    </row>
    <row r="2817" spans="4:4" x14ac:dyDescent="0.25">
      <c r="D2817" s="142"/>
    </row>
    <row r="2818" spans="4:4" x14ac:dyDescent="0.25">
      <c r="D2818" s="142"/>
    </row>
    <row r="2819" spans="4:4" x14ac:dyDescent="0.25">
      <c r="D2819" s="142"/>
    </row>
    <row r="2820" spans="4:4" x14ac:dyDescent="0.25">
      <c r="D2820" s="142"/>
    </row>
    <row r="2821" spans="4:4" x14ac:dyDescent="0.25">
      <c r="D2821" s="142"/>
    </row>
    <row r="2822" spans="4:4" x14ac:dyDescent="0.25">
      <c r="D2822" s="142"/>
    </row>
    <row r="2823" spans="4:4" x14ac:dyDescent="0.25">
      <c r="D2823" s="142"/>
    </row>
    <row r="2824" spans="4:4" x14ac:dyDescent="0.25">
      <c r="D2824" s="142"/>
    </row>
    <row r="2825" spans="4:4" x14ac:dyDescent="0.25">
      <c r="D2825" s="142"/>
    </row>
    <row r="2826" spans="4:4" x14ac:dyDescent="0.25">
      <c r="D2826" s="142"/>
    </row>
    <row r="2827" spans="4:4" x14ac:dyDescent="0.25">
      <c r="D2827" s="142"/>
    </row>
    <row r="2828" spans="4:4" x14ac:dyDescent="0.25">
      <c r="D2828" s="142"/>
    </row>
    <row r="2829" spans="4:4" x14ac:dyDescent="0.25">
      <c r="D2829" s="142"/>
    </row>
    <row r="2830" spans="4:4" x14ac:dyDescent="0.25">
      <c r="D2830" s="142"/>
    </row>
    <row r="2831" spans="4:4" x14ac:dyDescent="0.25">
      <c r="D2831" s="142"/>
    </row>
    <row r="2832" spans="4:4" x14ac:dyDescent="0.25">
      <c r="D2832" s="142"/>
    </row>
    <row r="2833" spans="4:4" x14ac:dyDescent="0.25">
      <c r="D2833" s="142"/>
    </row>
    <row r="2834" spans="4:4" x14ac:dyDescent="0.25">
      <c r="D2834" s="142"/>
    </row>
    <row r="2835" spans="4:4" x14ac:dyDescent="0.25">
      <c r="D2835" s="142"/>
    </row>
    <row r="2836" spans="4:4" x14ac:dyDescent="0.25">
      <c r="D2836" s="142"/>
    </row>
    <row r="2837" spans="4:4" x14ac:dyDescent="0.25">
      <c r="D2837" s="142"/>
    </row>
    <row r="2838" spans="4:4" x14ac:dyDescent="0.25">
      <c r="D2838" s="142"/>
    </row>
    <row r="2839" spans="4:4" x14ac:dyDescent="0.25">
      <c r="D2839" s="142"/>
    </row>
    <row r="2840" spans="4:4" x14ac:dyDescent="0.25">
      <c r="D2840" s="142"/>
    </row>
    <row r="2841" spans="4:4" x14ac:dyDescent="0.25">
      <c r="D2841" s="142"/>
    </row>
    <row r="2842" spans="4:4" x14ac:dyDescent="0.25">
      <c r="D2842" s="142"/>
    </row>
    <row r="2843" spans="4:4" x14ac:dyDescent="0.25">
      <c r="D2843" s="142"/>
    </row>
    <row r="2844" spans="4:4" x14ac:dyDescent="0.25">
      <c r="D2844" s="142"/>
    </row>
    <row r="2845" spans="4:4" x14ac:dyDescent="0.25">
      <c r="D2845" s="142"/>
    </row>
    <row r="2846" spans="4:4" x14ac:dyDescent="0.25">
      <c r="D2846" s="142"/>
    </row>
    <row r="2847" spans="4:4" x14ac:dyDescent="0.25">
      <c r="D2847" s="142"/>
    </row>
    <row r="2848" spans="4:4" x14ac:dyDescent="0.25">
      <c r="D2848" s="142"/>
    </row>
    <row r="2849" spans="4:4" x14ac:dyDescent="0.25">
      <c r="D2849" s="142"/>
    </row>
    <row r="2850" spans="4:4" x14ac:dyDescent="0.25">
      <c r="D2850" s="142"/>
    </row>
    <row r="2851" spans="4:4" x14ac:dyDescent="0.25">
      <c r="D2851" s="142"/>
    </row>
    <row r="2852" spans="4:4" x14ac:dyDescent="0.25">
      <c r="D2852" s="142"/>
    </row>
    <row r="2853" spans="4:4" x14ac:dyDescent="0.25">
      <c r="D2853" s="142"/>
    </row>
    <row r="2854" spans="4:4" x14ac:dyDescent="0.25">
      <c r="D2854" s="142"/>
    </row>
    <row r="2855" spans="4:4" x14ac:dyDescent="0.25">
      <c r="D2855" s="142"/>
    </row>
    <row r="2856" spans="4:4" x14ac:dyDescent="0.25">
      <c r="D2856" s="142"/>
    </row>
    <row r="2857" spans="4:4" x14ac:dyDescent="0.25">
      <c r="D2857" s="142"/>
    </row>
    <row r="2858" spans="4:4" x14ac:dyDescent="0.25">
      <c r="D2858" s="142"/>
    </row>
    <row r="2859" spans="4:4" x14ac:dyDescent="0.25">
      <c r="D2859" s="142"/>
    </row>
    <row r="2860" spans="4:4" x14ac:dyDescent="0.25">
      <c r="D2860" s="142"/>
    </row>
    <row r="2861" spans="4:4" x14ac:dyDescent="0.25">
      <c r="D2861" s="142"/>
    </row>
    <row r="2862" spans="4:4" x14ac:dyDescent="0.25">
      <c r="D2862" s="142"/>
    </row>
    <row r="2863" spans="4:4" x14ac:dyDescent="0.25">
      <c r="D2863" s="142"/>
    </row>
    <row r="2864" spans="4:4" x14ac:dyDescent="0.25">
      <c r="D2864" s="142"/>
    </row>
    <row r="2865" spans="4:4" x14ac:dyDescent="0.25">
      <c r="D2865" s="142"/>
    </row>
    <row r="2866" spans="4:4" x14ac:dyDescent="0.25">
      <c r="D2866" s="142"/>
    </row>
    <row r="2867" spans="4:4" x14ac:dyDescent="0.25">
      <c r="D2867" s="142"/>
    </row>
    <row r="2868" spans="4:4" x14ac:dyDescent="0.25">
      <c r="D2868" s="142"/>
    </row>
    <row r="2869" spans="4:4" x14ac:dyDescent="0.25">
      <c r="D2869" s="142"/>
    </row>
    <row r="2870" spans="4:4" x14ac:dyDescent="0.25">
      <c r="D2870" s="142"/>
    </row>
    <row r="2871" spans="4:4" x14ac:dyDescent="0.25">
      <c r="D2871" s="142"/>
    </row>
    <row r="2872" spans="4:4" x14ac:dyDescent="0.25">
      <c r="D2872" s="142"/>
    </row>
    <row r="2873" spans="4:4" x14ac:dyDescent="0.25">
      <c r="D2873" s="142"/>
    </row>
    <row r="2874" spans="4:4" x14ac:dyDescent="0.25">
      <c r="D2874" s="142"/>
    </row>
    <row r="2875" spans="4:4" x14ac:dyDescent="0.25">
      <c r="D2875" s="142"/>
    </row>
    <row r="2876" spans="4:4" x14ac:dyDescent="0.25">
      <c r="D2876" s="142"/>
    </row>
    <row r="2877" spans="4:4" x14ac:dyDescent="0.25">
      <c r="D2877" s="142"/>
    </row>
    <row r="2878" spans="4:4" x14ac:dyDescent="0.25">
      <c r="D2878" s="142"/>
    </row>
    <row r="2879" spans="4:4" x14ac:dyDescent="0.25">
      <c r="D2879" s="142"/>
    </row>
    <row r="2880" spans="4:4" x14ac:dyDescent="0.25">
      <c r="D2880" s="142"/>
    </row>
    <row r="2881" spans="4:4" x14ac:dyDescent="0.25">
      <c r="D2881" s="142"/>
    </row>
    <row r="2882" spans="4:4" x14ac:dyDescent="0.25">
      <c r="D2882" s="142"/>
    </row>
    <row r="2883" spans="4:4" x14ac:dyDescent="0.25">
      <c r="D2883" s="142"/>
    </row>
    <row r="2884" spans="4:4" x14ac:dyDescent="0.25">
      <c r="D2884" s="142"/>
    </row>
    <row r="2885" spans="4:4" x14ac:dyDescent="0.25">
      <c r="D2885" s="142"/>
    </row>
    <row r="2886" spans="4:4" x14ac:dyDescent="0.25">
      <c r="D2886" s="142"/>
    </row>
    <row r="2887" spans="4:4" x14ac:dyDescent="0.25">
      <c r="D2887" s="142"/>
    </row>
    <row r="2888" spans="4:4" x14ac:dyDescent="0.25">
      <c r="D2888" s="142"/>
    </row>
    <row r="2889" spans="4:4" x14ac:dyDescent="0.25">
      <c r="D2889" s="142"/>
    </row>
    <row r="2890" spans="4:4" x14ac:dyDescent="0.25">
      <c r="D2890" s="142"/>
    </row>
    <row r="2891" spans="4:4" x14ac:dyDescent="0.25">
      <c r="D2891" s="142"/>
    </row>
    <row r="2892" spans="4:4" x14ac:dyDescent="0.25">
      <c r="D2892" s="142"/>
    </row>
    <row r="2893" spans="4:4" x14ac:dyDescent="0.25">
      <c r="D2893" s="142"/>
    </row>
    <row r="2894" spans="4:4" x14ac:dyDescent="0.25">
      <c r="D2894" s="142"/>
    </row>
    <row r="2895" spans="4:4" x14ac:dyDescent="0.25">
      <c r="D2895" s="142"/>
    </row>
    <row r="2896" spans="4:4" x14ac:dyDescent="0.25">
      <c r="D2896" s="142"/>
    </row>
    <row r="2897" spans="4:4" x14ac:dyDescent="0.25">
      <c r="D2897" s="142"/>
    </row>
    <row r="2898" spans="4:4" x14ac:dyDescent="0.25">
      <c r="D2898" s="142"/>
    </row>
    <row r="2899" spans="4:4" x14ac:dyDescent="0.25">
      <c r="D2899" s="142"/>
    </row>
    <row r="2900" spans="4:4" x14ac:dyDescent="0.25">
      <c r="D2900" s="142"/>
    </row>
    <row r="2901" spans="4:4" x14ac:dyDescent="0.25">
      <c r="D2901" s="142"/>
    </row>
    <row r="2902" spans="4:4" x14ac:dyDescent="0.25">
      <c r="D2902" s="142"/>
    </row>
    <row r="2903" spans="4:4" x14ac:dyDescent="0.25">
      <c r="D2903" s="142"/>
    </row>
    <row r="2904" spans="4:4" x14ac:dyDescent="0.25">
      <c r="D2904" s="142"/>
    </row>
    <row r="2905" spans="4:4" x14ac:dyDescent="0.25">
      <c r="D2905" s="142"/>
    </row>
    <row r="2906" spans="4:4" x14ac:dyDescent="0.25">
      <c r="D2906" s="142"/>
    </row>
    <row r="2907" spans="4:4" x14ac:dyDescent="0.25">
      <c r="D2907" s="142"/>
    </row>
    <row r="2908" spans="4:4" x14ac:dyDescent="0.25">
      <c r="D2908" s="142"/>
    </row>
    <row r="2909" spans="4:4" x14ac:dyDescent="0.25">
      <c r="D2909" s="142"/>
    </row>
    <row r="2910" spans="4:4" x14ac:dyDescent="0.25">
      <c r="D2910" s="142"/>
    </row>
    <row r="2911" spans="4:4" x14ac:dyDescent="0.25">
      <c r="D2911" s="142"/>
    </row>
    <row r="2912" spans="4:4" x14ac:dyDescent="0.25">
      <c r="D2912" s="142"/>
    </row>
    <row r="2913" spans="4:4" x14ac:dyDescent="0.25">
      <c r="D2913" s="142"/>
    </row>
    <row r="2914" spans="4:4" x14ac:dyDescent="0.25">
      <c r="D2914" s="142"/>
    </row>
    <row r="2915" spans="4:4" x14ac:dyDescent="0.25">
      <c r="D2915" s="142"/>
    </row>
    <row r="2916" spans="4:4" x14ac:dyDescent="0.25">
      <c r="D2916" s="142"/>
    </row>
    <row r="2917" spans="4:4" x14ac:dyDescent="0.25">
      <c r="D2917" s="142"/>
    </row>
    <row r="2918" spans="4:4" x14ac:dyDescent="0.25">
      <c r="D2918" s="142"/>
    </row>
    <row r="2919" spans="4:4" x14ac:dyDescent="0.25">
      <c r="D2919" s="142"/>
    </row>
    <row r="2920" spans="4:4" x14ac:dyDescent="0.25">
      <c r="D2920" s="142"/>
    </row>
    <row r="2921" spans="4:4" x14ac:dyDescent="0.25">
      <c r="D2921" s="142"/>
    </row>
    <row r="2922" spans="4:4" x14ac:dyDescent="0.25">
      <c r="D2922" s="142"/>
    </row>
    <row r="2923" spans="4:4" x14ac:dyDescent="0.25">
      <c r="D2923" s="142"/>
    </row>
    <row r="2924" spans="4:4" x14ac:dyDescent="0.25">
      <c r="D2924" s="142"/>
    </row>
    <row r="2925" spans="4:4" x14ac:dyDescent="0.25">
      <c r="D2925" s="142"/>
    </row>
    <row r="2926" spans="4:4" x14ac:dyDescent="0.25">
      <c r="D2926" s="142"/>
    </row>
    <row r="2927" spans="4:4" x14ac:dyDescent="0.25">
      <c r="D2927" s="142"/>
    </row>
    <row r="2928" spans="4:4" x14ac:dyDescent="0.25">
      <c r="D2928" s="142"/>
    </row>
    <row r="2929" spans="4:4" x14ac:dyDescent="0.25">
      <c r="D2929" s="142"/>
    </row>
    <row r="2930" spans="4:4" x14ac:dyDescent="0.25">
      <c r="D2930" s="142"/>
    </row>
    <row r="2931" spans="4:4" x14ac:dyDescent="0.25">
      <c r="D2931" s="142"/>
    </row>
    <row r="2932" spans="4:4" x14ac:dyDescent="0.25">
      <c r="D2932" s="142"/>
    </row>
    <row r="2933" spans="4:4" x14ac:dyDescent="0.25">
      <c r="D2933" s="142"/>
    </row>
    <row r="2934" spans="4:4" x14ac:dyDescent="0.25">
      <c r="D2934" s="142"/>
    </row>
    <row r="2935" spans="4:4" x14ac:dyDescent="0.25">
      <c r="D2935" s="142"/>
    </row>
    <row r="2936" spans="4:4" x14ac:dyDescent="0.25">
      <c r="D2936" s="142"/>
    </row>
    <row r="2937" spans="4:4" x14ac:dyDescent="0.25">
      <c r="D2937" s="142"/>
    </row>
    <row r="2938" spans="4:4" x14ac:dyDescent="0.25">
      <c r="D2938" s="142"/>
    </row>
    <row r="2939" spans="4:4" x14ac:dyDescent="0.25">
      <c r="D2939" s="142"/>
    </row>
    <row r="2940" spans="4:4" x14ac:dyDescent="0.25">
      <c r="D2940" s="142"/>
    </row>
    <row r="2941" spans="4:4" x14ac:dyDescent="0.25">
      <c r="D2941" s="142"/>
    </row>
    <row r="2942" spans="4:4" x14ac:dyDescent="0.25">
      <c r="D2942" s="142"/>
    </row>
    <row r="2943" spans="4:4" x14ac:dyDescent="0.25">
      <c r="D2943" s="142"/>
    </row>
    <row r="2944" spans="4:4" x14ac:dyDescent="0.25">
      <c r="D2944" s="142"/>
    </row>
    <row r="2945" spans="4:4" x14ac:dyDescent="0.25">
      <c r="D2945" s="142"/>
    </row>
    <row r="2946" spans="4:4" x14ac:dyDescent="0.25">
      <c r="D2946" s="142"/>
    </row>
    <row r="2947" spans="4:4" x14ac:dyDescent="0.25">
      <c r="D2947" s="142"/>
    </row>
    <row r="2948" spans="4:4" x14ac:dyDescent="0.25">
      <c r="D2948" s="142"/>
    </row>
    <row r="2949" spans="4:4" x14ac:dyDescent="0.25">
      <c r="D2949" s="142"/>
    </row>
    <row r="2950" spans="4:4" x14ac:dyDescent="0.25">
      <c r="D2950" s="142"/>
    </row>
    <row r="2951" spans="4:4" x14ac:dyDescent="0.25">
      <c r="D2951" s="142"/>
    </row>
    <row r="2952" spans="4:4" x14ac:dyDescent="0.25">
      <c r="D2952" s="142"/>
    </row>
    <row r="2953" spans="4:4" x14ac:dyDescent="0.25">
      <c r="D2953" s="142"/>
    </row>
    <row r="2954" spans="4:4" x14ac:dyDescent="0.25">
      <c r="D2954" s="142"/>
    </row>
    <row r="2955" spans="4:4" x14ac:dyDescent="0.25">
      <c r="D2955" s="142"/>
    </row>
    <row r="2956" spans="4:4" x14ac:dyDescent="0.25">
      <c r="D2956" s="142"/>
    </row>
    <row r="2957" spans="4:4" x14ac:dyDescent="0.25">
      <c r="D2957" s="142"/>
    </row>
    <row r="2958" spans="4:4" x14ac:dyDescent="0.25">
      <c r="D2958" s="142"/>
    </row>
    <row r="2959" spans="4:4" x14ac:dyDescent="0.25">
      <c r="D2959" s="142"/>
    </row>
    <row r="2960" spans="4:4" x14ac:dyDescent="0.25">
      <c r="D2960" s="142"/>
    </row>
    <row r="2961" spans="4:4" x14ac:dyDescent="0.25">
      <c r="D2961" s="142"/>
    </row>
    <row r="2962" spans="4:4" x14ac:dyDescent="0.25">
      <c r="D2962" s="142"/>
    </row>
    <row r="2963" spans="4:4" x14ac:dyDescent="0.25">
      <c r="D2963" s="142"/>
    </row>
    <row r="2964" spans="4:4" x14ac:dyDescent="0.25">
      <c r="D2964" s="142"/>
    </row>
    <row r="2965" spans="4:4" x14ac:dyDescent="0.25">
      <c r="D2965" s="142"/>
    </row>
    <row r="2966" spans="4:4" x14ac:dyDescent="0.25">
      <c r="D2966" s="142"/>
    </row>
    <row r="2967" spans="4:4" x14ac:dyDescent="0.25">
      <c r="D2967" s="142"/>
    </row>
    <row r="2968" spans="4:4" x14ac:dyDescent="0.25">
      <c r="D2968" s="142"/>
    </row>
    <row r="2969" spans="4:4" x14ac:dyDescent="0.25">
      <c r="D2969" s="142"/>
    </row>
    <row r="2970" spans="4:4" x14ac:dyDescent="0.25">
      <c r="D2970" s="142"/>
    </row>
    <row r="2971" spans="4:4" x14ac:dyDescent="0.25">
      <c r="D2971" s="142"/>
    </row>
    <row r="2972" spans="4:4" x14ac:dyDescent="0.25">
      <c r="D2972" s="142"/>
    </row>
    <row r="2973" spans="4:4" x14ac:dyDescent="0.25">
      <c r="D2973" s="142"/>
    </row>
    <row r="2974" spans="4:4" x14ac:dyDescent="0.25">
      <c r="D2974" s="142"/>
    </row>
    <row r="2975" spans="4:4" x14ac:dyDescent="0.25">
      <c r="D2975" s="142"/>
    </row>
    <row r="2976" spans="4:4" x14ac:dyDescent="0.25">
      <c r="D2976" s="142"/>
    </row>
    <row r="2977" spans="4:4" x14ac:dyDescent="0.25">
      <c r="D2977" s="142"/>
    </row>
    <row r="2978" spans="4:4" x14ac:dyDescent="0.25">
      <c r="D2978" s="142"/>
    </row>
    <row r="2979" spans="4:4" x14ac:dyDescent="0.25">
      <c r="D2979" s="142"/>
    </row>
    <row r="2980" spans="4:4" x14ac:dyDescent="0.25">
      <c r="D2980" s="142"/>
    </row>
    <row r="2981" spans="4:4" x14ac:dyDescent="0.25">
      <c r="D2981" s="142"/>
    </row>
    <row r="2982" spans="4:4" x14ac:dyDescent="0.25">
      <c r="D2982" s="142"/>
    </row>
    <row r="2983" spans="4:4" x14ac:dyDescent="0.25">
      <c r="D2983" s="142"/>
    </row>
    <row r="2984" spans="4:4" x14ac:dyDescent="0.25">
      <c r="D2984" s="142"/>
    </row>
    <row r="2985" spans="4:4" x14ac:dyDescent="0.25">
      <c r="D2985" s="142"/>
    </row>
    <row r="2986" spans="4:4" x14ac:dyDescent="0.25">
      <c r="D2986" s="142"/>
    </row>
    <row r="2987" spans="4:4" x14ac:dyDescent="0.25">
      <c r="D2987" s="142"/>
    </row>
    <row r="2988" spans="4:4" x14ac:dyDescent="0.25">
      <c r="D2988" s="142"/>
    </row>
    <row r="2989" spans="4:4" x14ac:dyDescent="0.25">
      <c r="D2989" s="142"/>
    </row>
    <row r="2990" spans="4:4" x14ac:dyDescent="0.25">
      <c r="D2990" s="142"/>
    </row>
    <row r="2991" spans="4:4" x14ac:dyDescent="0.25">
      <c r="D2991" s="142"/>
    </row>
    <row r="2992" spans="4:4" x14ac:dyDescent="0.25">
      <c r="D2992" s="142"/>
    </row>
    <row r="2993" spans="4:4" x14ac:dyDescent="0.25">
      <c r="D2993" s="142"/>
    </row>
    <row r="2994" spans="4:4" x14ac:dyDescent="0.25">
      <c r="D2994" s="142"/>
    </row>
    <row r="2995" spans="4:4" x14ac:dyDescent="0.25">
      <c r="D2995" s="142"/>
    </row>
    <row r="2996" spans="4:4" x14ac:dyDescent="0.25">
      <c r="D2996" s="142"/>
    </row>
    <row r="2997" spans="4:4" x14ac:dyDescent="0.25">
      <c r="D2997" s="142"/>
    </row>
    <row r="2998" spans="4:4" x14ac:dyDescent="0.25">
      <c r="D2998" s="142"/>
    </row>
    <row r="2999" spans="4:4" x14ac:dyDescent="0.25">
      <c r="D2999" s="142"/>
    </row>
    <row r="3000" spans="4:4" x14ac:dyDescent="0.25">
      <c r="D3000" s="142"/>
    </row>
    <row r="3001" spans="4:4" x14ac:dyDescent="0.25">
      <c r="D3001" s="142"/>
    </row>
    <row r="3002" spans="4:4" x14ac:dyDescent="0.25">
      <c r="D3002" s="142"/>
    </row>
    <row r="3003" spans="4:4" x14ac:dyDescent="0.25">
      <c r="D3003" s="142"/>
    </row>
    <row r="3004" spans="4:4" x14ac:dyDescent="0.25">
      <c r="D3004" s="142"/>
    </row>
    <row r="3005" spans="4:4" x14ac:dyDescent="0.25">
      <c r="D3005" s="142"/>
    </row>
    <row r="3006" spans="4:4" x14ac:dyDescent="0.25">
      <c r="D3006" s="142"/>
    </row>
    <row r="3007" spans="4:4" x14ac:dyDescent="0.25">
      <c r="D3007" s="142"/>
    </row>
    <row r="3008" spans="4:4" x14ac:dyDescent="0.25">
      <c r="D3008" s="142"/>
    </row>
    <row r="3009" spans="4:4" x14ac:dyDescent="0.25">
      <c r="D3009" s="142"/>
    </row>
    <row r="3010" spans="4:4" x14ac:dyDescent="0.25">
      <c r="D3010" s="142"/>
    </row>
    <row r="3011" spans="4:4" x14ac:dyDescent="0.25">
      <c r="D3011" s="142"/>
    </row>
    <row r="3012" spans="4:4" x14ac:dyDescent="0.25">
      <c r="D3012" s="142"/>
    </row>
    <row r="3013" spans="4:4" x14ac:dyDescent="0.25">
      <c r="D3013" s="142"/>
    </row>
    <row r="3014" spans="4:4" x14ac:dyDescent="0.25">
      <c r="D3014" s="142"/>
    </row>
    <row r="3015" spans="4:4" x14ac:dyDescent="0.25">
      <c r="D3015" s="142"/>
    </row>
    <row r="3016" spans="4:4" x14ac:dyDescent="0.25">
      <c r="D3016" s="142"/>
    </row>
    <row r="3017" spans="4:4" x14ac:dyDescent="0.25">
      <c r="D3017" s="142"/>
    </row>
    <row r="3018" spans="4:4" x14ac:dyDescent="0.25">
      <c r="D3018" s="142"/>
    </row>
    <row r="3019" spans="4:4" x14ac:dyDescent="0.25">
      <c r="D3019" s="142"/>
    </row>
    <row r="3020" spans="4:4" x14ac:dyDescent="0.25">
      <c r="D3020" s="142"/>
    </row>
    <row r="3021" spans="4:4" x14ac:dyDescent="0.25">
      <c r="D3021" s="142"/>
    </row>
    <row r="3022" spans="4:4" x14ac:dyDescent="0.25">
      <c r="D3022" s="142"/>
    </row>
    <row r="3023" spans="4:4" x14ac:dyDescent="0.25">
      <c r="D3023" s="142"/>
    </row>
    <row r="3024" spans="4:4" x14ac:dyDescent="0.25">
      <c r="D3024" s="142"/>
    </row>
    <row r="3025" spans="4:4" x14ac:dyDescent="0.25">
      <c r="D3025" s="142"/>
    </row>
    <row r="3026" spans="4:4" x14ac:dyDescent="0.25">
      <c r="D3026" s="142"/>
    </row>
    <row r="3027" spans="4:4" x14ac:dyDescent="0.25">
      <c r="D3027" s="142"/>
    </row>
    <row r="3028" spans="4:4" x14ac:dyDescent="0.25">
      <c r="D3028" s="142"/>
    </row>
    <row r="3029" spans="4:4" x14ac:dyDescent="0.25">
      <c r="D3029" s="142"/>
    </row>
    <row r="3030" spans="4:4" x14ac:dyDescent="0.25">
      <c r="D3030" s="142"/>
    </row>
    <row r="3031" spans="4:4" x14ac:dyDescent="0.25">
      <c r="D3031" s="142"/>
    </row>
    <row r="3032" spans="4:4" x14ac:dyDescent="0.25">
      <c r="D3032" s="142"/>
    </row>
    <row r="3033" spans="4:4" x14ac:dyDescent="0.25">
      <c r="D3033" s="142"/>
    </row>
    <row r="3034" spans="4:4" x14ac:dyDescent="0.25">
      <c r="D3034" s="142"/>
    </row>
    <row r="3035" spans="4:4" x14ac:dyDescent="0.25">
      <c r="D3035" s="142"/>
    </row>
    <row r="3036" spans="4:4" x14ac:dyDescent="0.25">
      <c r="D3036" s="142"/>
    </row>
    <row r="3037" spans="4:4" x14ac:dyDescent="0.25">
      <c r="D3037" s="142"/>
    </row>
    <row r="3038" spans="4:4" x14ac:dyDescent="0.25">
      <c r="D3038" s="142"/>
    </row>
    <row r="3039" spans="4:4" x14ac:dyDescent="0.25">
      <c r="D3039" s="142"/>
    </row>
    <row r="3040" spans="4:4" x14ac:dyDescent="0.25">
      <c r="D3040" s="142"/>
    </row>
    <row r="3041" spans="4:4" x14ac:dyDescent="0.25">
      <c r="D3041" s="142"/>
    </row>
    <row r="3042" spans="4:4" x14ac:dyDescent="0.25">
      <c r="D3042" s="142"/>
    </row>
    <row r="3043" spans="4:4" x14ac:dyDescent="0.25">
      <c r="D3043" s="142"/>
    </row>
    <row r="3044" spans="4:4" x14ac:dyDescent="0.25">
      <c r="D3044" s="142"/>
    </row>
    <row r="3045" spans="4:4" x14ac:dyDescent="0.25">
      <c r="D3045" s="142"/>
    </row>
    <row r="3046" spans="4:4" x14ac:dyDescent="0.25">
      <c r="D3046" s="142"/>
    </row>
    <row r="3047" spans="4:4" x14ac:dyDescent="0.25">
      <c r="D3047" s="142"/>
    </row>
    <row r="3048" spans="4:4" x14ac:dyDescent="0.25">
      <c r="D3048" s="142"/>
    </row>
    <row r="3049" spans="4:4" x14ac:dyDescent="0.25">
      <c r="D3049" s="142"/>
    </row>
    <row r="3050" spans="4:4" x14ac:dyDescent="0.25">
      <c r="D3050" s="142"/>
    </row>
    <row r="3051" spans="4:4" x14ac:dyDescent="0.25">
      <c r="D3051" s="142"/>
    </row>
    <row r="3052" spans="4:4" x14ac:dyDescent="0.25">
      <c r="D3052" s="142"/>
    </row>
    <row r="3053" spans="4:4" x14ac:dyDescent="0.25">
      <c r="D3053" s="142"/>
    </row>
    <row r="3054" spans="4:4" x14ac:dyDescent="0.25">
      <c r="D3054" s="142"/>
    </row>
    <row r="3055" spans="4:4" x14ac:dyDescent="0.25">
      <c r="D3055" s="142"/>
    </row>
    <row r="3056" spans="4:4" x14ac:dyDescent="0.25">
      <c r="D3056" s="142"/>
    </row>
    <row r="3057" spans="4:4" x14ac:dyDescent="0.25">
      <c r="D3057" s="142"/>
    </row>
    <row r="3058" spans="4:4" x14ac:dyDescent="0.25">
      <c r="D3058" s="142"/>
    </row>
    <row r="3059" spans="4:4" x14ac:dyDescent="0.25">
      <c r="D3059" s="142"/>
    </row>
    <row r="3060" spans="4:4" x14ac:dyDescent="0.25">
      <c r="D3060" s="142"/>
    </row>
    <row r="3061" spans="4:4" x14ac:dyDescent="0.25">
      <c r="D3061" s="142"/>
    </row>
    <row r="3062" spans="4:4" x14ac:dyDescent="0.25">
      <c r="D3062" s="142"/>
    </row>
    <row r="3063" spans="4:4" x14ac:dyDescent="0.25">
      <c r="D3063" s="142"/>
    </row>
    <row r="3064" spans="4:4" x14ac:dyDescent="0.25">
      <c r="D3064" s="142"/>
    </row>
    <row r="3065" spans="4:4" x14ac:dyDescent="0.25">
      <c r="D3065" s="142"/>
    </row>
    <row r="3066" spans="4:4" x14ac:dyDescent="0.25">
      <c r="D3066" s="142"/>
    </row>
    <row r="3067" spans="4:4" x14ac:dyDescent="0.25">
      <c r="D3067" s="142"/>
    </row>
    <row r="3068" spans="4:4" x14ac:dyDescent="0.25">
      <c r="D3068" s="142"/>
    </row>
    <row r="3069" spans="4:4" x14ac:dyDescent="0.25">
      <c r="D3069" s="142"/>
    </row>
    <row r="3070" spans="4:4" x14ac:dyDescent="0.25">
      <c r="D3070" s="142"/>
    </row>
    <row r="3071" spans="4:4" x14ac:dyDescent="0.25">
      <c r="D3071" s="142"/>
    </row>
    <row r="3072" spans="4:4" x14ac:dyDescent="0.25">
      <c r="D3072" s="142"/>
    </row>
    <row r="3073" spans="4:4" x14ac:dyDescent="0.25">
      <c r="D3073" s="142"/>
    </row>
    <row r="3074" spans="4:4" x14ac:dyDescent="0.25">
      <c r="D3074" s="142"/>
    </row>
    <row r="3075" spans="4:4" x14ac:dyDescent="0.25">
      <c r="D3075" s="142"/>
    </row>
    <row r="3076" spans="4:4" x14ac:dyDescent="0.25">
      <c r="D3076" s="142"/>
    </row>
    <row r="3077" spans="4:4" x14ac:dyDescent="0.25">
      <c r="D3077" s="142"/>
    </row>
    <row r="3078" spans="4:4" x14ac:dyDescent="0.25">
      <c r="D3078" s="142"/>
    </row>
    <row r="3079" spans="4:4" x14ac:dyDescent="0.25">
      <c r="D3079" s="142"/>
    </row>
    <row r="3080" spans="4:4" x14ac:dyDescent="0.25">
      <c r="D3080" s="142"/>
    </row>
    <row r="3081" spans="4:4" x14ac:dyDescent="0.25">
      <c r="D3081" s="142"/>
    </row>
    <row r="3082" spans="4:4" x14ac:dyDescent="0.25">
      <c r="D3082" s="142"/>
    </row>
    <row r="3083" spans="4:4" x14ac:dyDescent="0.25">
      <c r="D3083" s="142"/>
    </row>
    <row r="3084" spans="4:4" x14ac:dyDescent="0.25">
      <c r="D3084" s="142"/>
    </row>
    <row r="3085" spans="4:4" x14ac:dyDescent="0.25">
      <c r="D3085" s="142"/>
    </row>
    <row r="3086" spans="4:4" x14ac:dyDescent="0.25">
      <c r="D3086" s="142"/>
    </row>
    <row r="3087" spans="4:4" x14ac:dyDescent="0.25">
      <c r="D3087" s="142"/>
    </row>
    <row r="3088" spans="4:4" x14ac:dyDescent="0.25">
      <c r="D3088" s="142"/>
    </row>
    <row r="3089" spans="4:4" x14ac:dyDescent="0.25">
      <c r="D3089" s="142"/>
    </row>
    <row r="3090" spans="4:4" x14ac:dyDescent="0.25">
      <c r="D3090" s="142"/>
    </row>
    <row r="3091" spans="4:4" x14ac:dyDescent="0.25">
      <c r="D3091" s="142"/>
    </row>
    <row r="3092" spans="4:4" x14ac:dyDescent="0.25">
      <c r="D3092" s="142"/>
    </row>
    <row r="3093" spans="4:4" x14ac:dyDescent="0.25">
      <c r="D3093" s="142"/>
    </row>
    <row r="3094" spans="4:4" x14ac:dyDescent="0.25">
      <c r="D3094" s="142"/>
    </row>
    <row r="3095" spans="4:4" x14ac:dyDescent="0.25">
      <c r="D3095" s="142"/>
    </row>
    <row r="3096" spans="4:4" x14ac:dyDescent="0.25">
      <c r="D3096" s="142"/>
    </row>
    <row r="3097" spans="4:4" x14ac:dyDescent="0.25">
      <c r="D3097" s="142"/>
    </row>
    <row r="3098" spans="4:4" x14ac:dyDescent="0.25">
      <c r="D3098" s="142"/>
    </row>
    <row r="3099" spans="4:4" x14ac:dyDescent="0.25">
      <c r="D3099" s="142"/>
    </row>
    <row r="3100" spans="4:4" x14ac:dyDescent="0.25">
      <c r="D3100" s="142"/>
    </row>
    <row r="3101" spans="4:4" x14ac:dyDescent="0.25">
      <c r="D3101" s="142"/>
    </row>
    <row r="3102" spans="4:4" x14ac:dyDescent="0.25">
      <c r="D3102" s="142"/>
    </row>
    <row r="3103" spans="4:4" x14ac:dyDescent="0.25">
      <c r="D3103" s="142"/>
    </row>
    <row r="3104" spans="4:4" x14ac:dyDescent="0.25">
      <c r="D3104" s="142"/>
    </row>
    <row r="3105" spans="4:4" x14ac:dyDescent="0.25">
      <c r="D3105" s="142"/>
    </row>
    <row r="3106" spans="4:4" x14ac:dyDescent="0.25">
      <c r="D3106" s="142"/>
    </row>
    <row r="3107" spans="4:4" x14ac:dyDescent="0.25">
      <c r="D3107" s="142"/>
    </row>
    <row r="3108" spans="4:4" x14ac:dyDescent="0.25">
      <c r="D3108" s="142"/>
    </row>
    <row r="3109" spans="4:4" x14ac:dyDescent="0.25">
      <c r="D3109" s="142"/>
    </row>
    <row r="3110" spans="4:4" x14ac:dyDescent="0.25">
      <c r="D3110" s="142"/>
    </row>
    <row r="3111" spans="4:4" x14ac:dyDescent="0.25">
      <c r="D3111" s="142"/>
    </row>
    <row r="3112" spans="4:4" x14ac:dyDescent="0.25">
      <c r="D3112" s="142"/>
    </row>
    <row r="3113" spans="4:4" x14ac:dyDescent="0.25">
      <c r="D3113" s="142"/>
    </row>
    <row r="3114" spans="4:4" x14ac:dyDescent="0.25">
      <c r="D3114" s="142"/>
    </row>
    <row r="3115" spans="4:4" x14ac:dyDescent="0.25">
      <c r="D3115" s="142"/>
    </row>
    <row r="3116" spans="4:4" x14ac:dyDescent="0.25">
      <c r="D3116" s="142"/>
    </row>
    <row r="3117" spans="4:4" x14ac:dyDescent="0.25">
      <c r="D3117" s="142"/>
    </row>
    <row r="3118" spans="4:4" x14ac:dyDescent="0.25">
      <c r="D3118" s="142"/>
    </row>
    <row r="3119" spans="4:4" x14ac:dyDescent="0.25">
      <c r="D3119" s="142"/>
    </row>
    <row r="3120" spans="4:4" x14ac:dyDescent="0.25">
      <c r="D3120" s="142"/>
    </row>
    <row r="3121" spans="4:4" x14ac:dyDescent="0.25">
      <c r="D3121" s="142"/>
    </row>
    <row r="3122" spans="4:4" x14ac:dyDescent="0.25">
      <c r="D3122" s="142"/>
    </row>
    <row r="3123" spans="4:4" x14ac:dyDescent="0.25">
      <c r="D3123" s="142"/>
    </row>
    <row r="3124" spans="4:4" x14ac:dyDescent="0.25">
      <c r="D3124" s="142"/>
    </row>
    <row r="3125" spans="4:4" x14ac:dyDescent="0.25">
      <c r="D3125" s="142"/>
    </row>
    <row r="3126" spans="4:4" x14ac:dyDescent="0.25">
      <c r="D3126" s="142"/>
    </row>
    <row r="3127" spans="4:4" x14ac:dyDescent="0.25">
      <c r="D3127" s="142"/>
    </row>
    <row r="3128" spans="4:4" x14ac:dyDescent="0.25">
      <c r="D3128" s="142"/>
    </row>
    <row r="3129" spans="4:4" x14ac:dyDescent="0.25">
      <c r="D3129" s="142"/>
    </row>
    <row r="3130" spans="4:4" x14ac:dyDescent="0.25">
      <c r="D3130" s="142"/>
    </row>
    <row r="3131" spans="4:4" x14ac:dyDescent="0.25">
      <c r="D3131" s="142"/>
    </row>
    <row r="3132" spans="4:4" x14ac:dyDescent="0.25">
      <c r="D3132" s="142"/>
    </row>
    <row r="3133" spans="4:4" x14ac:dyDescent="0.25">
      <c r="D3133" s="142"/>
    </row>
    <row r="3134" spans="4:4" x14ac:dyDescent="0.25">
      <c r="D3134" s="142"/>
    </row>
    <row r="3135" spans="4:4" x14ac:dyDescent="0.25">
      <c r="D3135" s="142"/>
    </row>
    <row r="3136" spans="4:4" x14ac:dyDescent="0.25">
      <c r="D3136" s="142"/>
    </row>
    <row r="3137" spans="4:4" x14ac:dyDescent="0.25">
      <c r="D3137" s="142"/>
    </row>
    <row r="3138" spans="4:4" x14ac:dyDescent="0.25">
      <c r="D3138" s="142"/>
    </row>
    <row r="3139" spans="4:4" x14ac:dyDescent="0.25">
      <c r="D3139" s="142"/>
    </row>
    <row r="3140" spans="4:4" x14ac:dyDescent="0.25">
      <c r="D3140" s="142"/>
    </row>
    <row r="3141" spans="4:4" x14ac:dyDescent="0.25">
      <c r="D3141" s="142"/>
    </row>
    <row r="3142" spans="4:4" x14ac:dyDescent="0.25">
      <c r="D3142" s="142"/>
    </row>
    <row r="3143" spans="4:4" x14ac:dyDescent="0.25">
      <c r="D3143" s="142"/>
    </row>
    <row r="3144" spans="4:4" x14ac:dyDescent="0.25">
      <c r="D3144" s="142"/>
    </row>
    <row r="3145" spans="4:4" x14ac:dyDescent="0.25">
      <c r="D3145" s="142"/>
    </row>
    <row r="3146" spans="4:4" x14ac:dyDescent="0.25">
      <c r="D3146" s="142"/>
    </row>
    <row r="3147" spans="4:4" x14ac:dyDescent="0.25">
      <c r="D3147" s="142"/>
    </row>
    <row r="3148" spans="4:4" x14ac:dyDescent="0.25">
      <c r="D3148" s="142"/>
    </row>
    <row r="3149" spans="4:4" x14ac:dyDescent="0.25">
      <c r="D3149" s="142"/>
    </row>
    <row r="3150" spans="4:4" x14ac:dyDescent="0.25">
      <c r="D3150" s="142"/>
    </row>
    <row r="3151" spans="4:4" x14ac:dyDescent="0.25">
      <c r="D3151" s="142"/>
    </row>
    <row r="3152" spans="4:4" x14ac:dyDescent="0.25">
      <c r="D3152" s="142"/>
    </row>
    <row r="3153" spans="4:4" x14ac:dyDescent="0.25">
      <c r="D3153" s="142"/>
    </row>
    <row r="3154" spans="4:4" x14ac:dyDescent="0.25">
      <c r="D3154" s="142"/>
    </row>
    <row r="3155" spans="4:4" x14ac:dyDescent="0.25">
      <c r="D3155" s="142"/>
    </row>
    <row r="3156" spans="4:4" x14ac:dyDescent="0.25">
      <c r="D3156" s="142"/>
    </row>
    <row r="3157" spans="4:4" x14ac:dyDescent="0.25">
      <c r="D3157" s="142"/>
    </row>
    <row r="3158" spans="4:4" x14ac:dyDescent="0.25">
      <c r="D3158" s="142"/>
    </row>
    <row r="3159" spans="4:4" x14ac:dyDescent="0.25">
      <c r="D3159" s="142"/>
    </row>
    <row r="3160" spans="4:4" x14ac:dyDescent="0.25">
      <c r="D3160" s="142"/>
    </row>
    <row r="3161" spans="4:4" x14ac:dyDescent="0.25">
      <c r="D3161" s="142"/>
    </row>
    <row r="3162" spans="4:4" x14ac:dyDescent="0.25">
      <c r="D3162" s="142"/>
    </row>
    <row r="3163" spans="4:4" x14ac:dyDescent="0.25">
      <c r="D3163" s="142"/>
    </row>
    <row r="3164" spans="4:4" x14ac:dyDescent="0.25">
      <c r="D3164" s="142"/>
    </row>
    <row r="3165" spans="4:4" x14ac:dyDescent="0.25">
      <c r="D3165" s="142"/>
    </row>
    <row r="3166" spans="4:4" x14ac:dyDescent="0.25">
      <c r="D3166" s="142"/>
    </row>
    <row r="3167" spans="4:4" x14ac:dyDescent="0.25">
      <c r="D3167" s="142"/>
    </row>
    <row r="3168" spans="4:4" x14ac:dyDescent="0.25">
      <c r="D3168" s="142"/>
    </row>
    <row r="3169" spans="4:4" x14ac:dyDescent="0.25">
      <c r="D3169" s="142"/>
    </row>
    <row r="3170" spans="4:4" x14ac:dyDescent="0.25">
      <c r="D3170" s="142"/>
    </row>
    <row r="3171" spans="4:4" x14ac:dyDescent="0.25">
      <c r="D3171" s="142"/>
    </row>
    <row r="3172" spans="4:4" x14ac:dyDescent="0.25">
      <c r="D3172" s="142"/>
    </row>
    <row r="3173" spans="4:4" x14ac:dyDescent="0.25">
      <c r="D3173" s="142"/>
    </row>
    <row r="3174" spans="4:4" x14ac:dyDescent="0.25">
      <c r="D3174" s="142"/>
    </row>
    <row r="3175" spans="4:4" x14ac:dyDescent="0.25">
      <c r="D3175" s="142"/>
    </row>
    <row r="3176" spans="4:4" x14ac:dyDescent="0.25">
      <c r="D3176" s="142"/>
    </row>
    <row r="3177" spans="4:4" x14ac:dyDescent="0.25">
      <c r="D3177" s="142"/>
    </row>
    <row r="3178" spans="4:4" x14ac:dyDescent="0.25">
      <c r="D3178" s="142"/>
    </row>
    <row r="3179" spans="4:4" x14ac:dyDescent="0.25">
      <c r="D3179" s="142"/>
    </row>
    <row r="3180" spans="4:4" x14ac:dyDescent="0.25">
      <c r="D3180" s="142"/>
    </row>
    <row r="3181" spans="4:4" x14ac:dyDescent="0.25">
      <c r="D3181" s="142"/>
    </row>
    <row r="3182" spans="4:4" x14ac:dyDescent="0.25">
      <c r="D3182" s="142"/>
    </row>
    <row r="3183" spans="4:4" x14ac:dyDescent="0.25">
      <c r="D3183" s="142"/>
    </row>
    <row r="3184" spans="4:4" x14ac:dyDescent="0.25">
      <c r="D3184" s="142"/>
    </row>
    <row r="3185" spans="4:4" x14ac:dyDescent="0.25">
      <c r="D3185" s="142"/>
    </row>
    <row r="3186" spans="4:4" x14ac:dyDescent="0.25">
      <c r="D3186" s="142"/>
    </row>
    <row r="3187" spans="4:4" x14ac:dyDescent="0.25">
      <c r="D3187" s="142"/>
    </row>
    <row r="3188" spans="4:4" x14ac:dyDescent="0.25">
      <c r="D3188" s="142"/>
    </row>
    <row r="3189" spans="4:4" x14ac:dyDescent="0.25">
      <c r="D3189" s="142"/>
    </row>
    <row r="3190" spans="4:4" x14ac:dyDescent="0.25">
      <c r="D3190" s="142"/>
    </row>
    <row r="3191" spans="4:4" x14ac:dyDescent="0.25">
      <c r="D3191" s="142"/>
    </row>
    <row r="3192" spans="4:4" x14ac:dyDescent="0.25">
      <c r="D3192" s="142"/>
    </row>
    <row r="3193" spans="4:4" x14ac:dyDescent="0.25">
      <c r="D3193" s="142"/>
    </row>
    <row r="3194" spans="4:4" x14ac:dyDescent="0.25">
      <c r="D3194" s="142"/>
    </row>
    <row r="3195" spans="4:4" x14ac:dyDescent="0.25">
      <c r="D3195" s="142"/>
    </row>
    <row r="3196" spans="4:4" x14ac:dyDescent="0.25">
      <c r="D3196" s="142"/>
    </row>
    <row r="3197" spans="4:4" x14ac:dyDescent="0.25">
      <c r="D3197" s="142"/>
    </row>
    <row r="3198" spans="4:4" x14ac:dyDescent="0.25">
      <c r="D3198" s="142"/>
    </row>
    <row r="3199" spans="4:4" x14ac:dyDescent="0.25">
      <c r="D3199" s="142"/>
    </row>
    <row r="3200" spans="4:4" x14ac:dyDescent="0.25">
      <c r="D3200" s="142"/>
    </row>
    <row r="3201" spans="4:4" x14ac:dyDescent="0.25">
      <c r="D3201" s="142"/>
    </row>
    <row r="3202" spans="4:4" x14ac:dyDescent="0.25">
      <c r="D3202" s="142"/>
    </row>
    <row r="3203" spans="4:4" x14ac:dyDescent="0.25">
      <c r="D3203" s="142"/>
    </row>
    <row r="3204" spans="4:4" x14ac:dyDescent="0.25">
      <c r="D3204" s="142"/>
    </row>
    <row r="3205" spans="4:4" x14ac:dyDescent="0.25">
      <c r="D3205" s="142"/>
    </row>
    <row r="3206" spans="4:4" x14ac:dyDescent="0.25">
      <c r="D3206" s="142"/>
    </row>
    <row r="3207" spans="4:4" x14ac:dyDescent="0.25">
      <c r="D3207" s="142"/>
    </row>
    <row r="3208" spans="4:4" x14ac:dyDescent="0.25">
      <c r="D3208" s="142"/>
    </row>
    <row r="3209" spans="4:4" x14ac:dyDescent="0.25">
      <c r="D3209" s="142"/>
    </row>
    <row r="3210" spans="4:4" x14ac:dyDescent="0.25">
      <c r="D3210" s="142"/>
    </row>
    <row r="3211" spans="4:4" x14ac:dyDescent="0.25">
      <c r="D3211" s="142"/>
    </row>
    <row r="3212" spans="4:4" x14ac:dyDescent="0.25">
      <c r="D3212" s="142"/>
    </row>
    <row r="3213" spans="4:4" x14ac:dyDescent="0.25">
      <c r="D3213" s="142"/>
    </row>
    <row r="3214" spans="4:4" x14ac:dyDescent="0.25">
      <c r="D3214" s="142"/>
    </row>
    <row r="3215" spans="4:4" x14ac:dyDescent="0.25">
      <c r="D3215" s="142"/>
    </row>
    <row r="3216" spans="4:4" x14ac:dyDescent="0.25">
      <c r="D3216" s="142"/>
    </row>
    <row r="3217" spans="4:4" x14ac:dyDescent="0.25">
      <c r="D3217" s="142"/>
    </row>
    <row r="3218" spans="4:4" x14ac:dyDescent="0.25">
      <c r="D3218" s="142"/>
    </row>
    <row r="3219" spans="4:4" x14ac:dyDescent="0.25">
      <c r="D3219" s="142"/>
    </row>
    <row r="3220" spans="4:4" x14ac:dyDescent="0.25">
      <c r="D3220" s="142"/>
    </row>
    <row r="3221" spans="4:4" x14ac:dyDescent="0.25">
      <c r="D3221" s="142"/>
    </row>
    <row r="3222" spans="4:4" x14ac:dyDescent="0.25">
      <c r="D3222" s="142"/>
    </row>
    <row r="3223" spans="4:4" x14ac:dyDescent="0.25">
      <c r="D3223" s="142"/>
    </row>
    <row r="3224" spans="4:4" x14ac:dyDescent="0.25">
      <c r="D3224" s="142"/>
    </row>
    <row r="3225" spans="4:4" x14ac:dyDescent="0.25">
      <c r="D3225" s="142"/>
    </row>
    <row r="3226" spans="4:4" x14ac:dyDescent="0.25">
      <c r="D3226" s="142"/>
    </row>
    <row r="3227" spans="4:4" x14ac:dyDescent="0.25">
      <c r="D3227" s="142"/>
    </row>
    <row r="3228" spans="4:4" x14ac:dyDescent="0.25">
      <c r="D3228" s="142"/>
    </row>
    <row r="3229" spans="4:4" x14ac:dyDescent="0.25">
      <c r="D3229" s="142"/>
    </row>
    <row r="3230" spans="4:4" x14ac:dyDescent="0.25">
      <c r="D3230" s="142"/>
    </row>
    <row r="3231" spans="4:4" x14ac:dyDescent="0.25">
      <c r="D3231" s="142"/>
    </row>
    <row r="3232" spans="4:4" x14ac:dyDescent="0.25">
      <c r="D3232" s="142"/>
    </row>
    <row r="3233" spans="4:4" x14ac:dyDescent="0.25">
      <c r="D3233" s="142"/>
    </row>
    <row r="3234" spans="4:4" x14ac:dyDescent="0.25">
      <c r="D3234" s="142"/>
    </row>
    <row r="3235" spans="4:4" x14ac:dyDescent="0.25">
      <c r="D3235" s="142"/>
    </row>
    <row r="3236" spans="4:4" x14ac:dyDescent="0.25">
      <c r="D3236" s="142"/>
    </row>
    <row r="3237" spans="4:4" x14ac:dyDescent="0.25">
      <c r="D3237" s="142"/>
    </row>
    <row r="3238" spans="4:4" x14ac:dyDescent="0.25">
      <c r="D3238" s="142"/>
    </row>
    <row r="3239" spans="4:4" x14ac:dyDescent="0.25">
      <c r="D3239" s="142"/>
    </row>
    <row r="3240" spans="4:4" x14ac:dyDescent="0.25">
      <c r="D3240" s="142"/>
    </row>
    <row r="3241" spans="4:4" x14ac:dyDescent="0.25">
      <c r="D3241" s="142"/>
    </row>
    <row r="3242" spans="4:4" x14ac:dyDescent="0.25">
      <c r="D3242" s="142"/>
    </row>
    <row r="3243" spans="4:4" x14ac:dyDescent="0.25">
      <c r="D3243" s="142"/>
    </row>
    <row r="3244" spans="4:4" x14ac:dyDescent="0.25">
      <c r="D3244" s="142"/>
    </row>
    <row r="3245" spans="4:4" x14ac:dyDescent="0.25">
      <c r="D3245" s="142"/>
    </row>
    <row r="3246" spans="4:4" x14ac:dyDescent="0.25">
      <c r="D3246" s="142"/>
    </row>
    <row r="3247" spans="4:4" x14ac:dyDescent="0.25">
      <c r="D3247" s="142"/>
    </row>
    <row r="3248" spans="4:4" x14ac:dyDescent="0.25">
      <c r="D3248" s="142"/>
    </row>
    <row r="3249" spans="4:4" x14ac:dyDescent="0.25">
      <c r="D3249" s="142"/>
    </row>
    <row r="3250" spans="4:4" x14ac:dyDescent="0.25">
      <c r="D3250" s="142"/>
    </row>
    <row r="3251" spans="4:4" x14ac:dyDescent="0.25">
      <c r="D3251" s="142"/>
    </row>
    <row r="3252" spans="4:4" x14ac:dyDescent="0.25">
      <c r="D3252" s="142"/>
    </row>
    <row r="3253" spans="4:4" x14ac:dyDescent="0.25">
      <c r="D3253" s="142"/>
    </row>
    <row r="3254" spans="4:4" x14ac:dyDescent="0.25">
      <c r="D3254" s="142"/>
    </row>
    <row r="3255" spans="4:4" x14ac:dyDescent="0.25">
      <c r="D3255" s="142"/>
    </row>
    <row r="3256" spans="4:4" x14ac:dyDescent="0.25">
      <c r="D3256" s="142"/>
    </row>
    <row r="3257" spans="4:4" x14ac:dyDescent="0.25">
      <c r="D3257" s="142"/>
    </row>
    <row r="3258" spans="4:4" x14ac:dyDescent="0.25">
      <c r="D3258" s="142"/>
    </row>
    <row r="3259" spans="4:4" x14ac:dyDescent="0.25">
      <c r="D3259" s="142"/>
    </row>
    <row r="3260" spans="4:4" x14ac:dyDescent="0.25">
      <c r="D3260" s="142"/>
    </row>
    <row r="3261" spans="4:4" x14ac:dyDescent="0.25">
      <c r="D3261" s="142"/>
    </row>
    <row r="3262" spans="4:4" x14ac:dyDescent="0.25">
      <c r="D3262" s="142"/>
    </row>
    <row r="3263" spans="4:4" x14ac:dyDescent="0.25">
      <c r="D3263" s="142"/>
    </row>
    <row r="3264" spans="4:4" x14ac:dyDescent="0.25">
      <c r="D3264" s="142"/>
    </row>
    <row r="3265" spans="4:4" x14ac:dyDescent="0.25">
      <c r="D3265" s="142"/>
    </row>
    <row r="3266" spans="4:4" x14ac:dyDescent="0.25">
      <c r="D3266" s="142"/>
    </row>
    <row r="3267" spans="4:4" x14ac:dyDescent="0.25">
      <c r="D3267" s="142"/>
    </row>
    <row r="3268" spans="4:4" x14ac:dyDescent="0.25">
      <c r="D3268" s="142"/>
    </row>
    <row r="3269" spans="4:4" x14ac:dyDescent="0.25">
      <c r="D3269" s="142"/>
    </row>
    <row r="3270" spans="4:4" x14ac:dyDescent="0.25">
      <c r="D3270" s="142"/>
    </row>
    <row r="3271" spans="4:4" x14ac:dyDescent="0.25">
      <c r="D3271" s="142"/>
    </row>
    <row r="3272" spans="4:4" x14ac:dyDescent="0.25">
      <c r="D3272" s="142"/>
    </row>
    <row r="3273" spans="4:4" x14ac:dyDescent="0.25">
      <c r="D3273" s="142"/>
    </row>
    <row r="3274" spans="4:4" x14ac:dyDescent="0.25">
      <c r="D3274" s="142"/>
    </row>
    <row r="3275" spans="4:4" x14ac:dyDescent="0.25">
      <c r="D3275" s="142"/>
    </row>
    <row r="3276" spans="4:4" x14ac:dyDescent="0.25">
      <c r="D3276" s="142"/>
    </row>
    <row r="3277" spans="4:4" x14ac:dyDescent="0.25">
      <c r="D3277" s="142"/>
    </row>
    <row r="3278" spans="4:4" x14ac:dyDescent="0.25">
      <c r="D3278" s="142"/>
    </row>
    <row r="3279" spans="4:4" x14ac:dyDescent="0.25">
      <c r="D3279" s="142"/>
    </row>
    <row r="3280" spans="4:4" x14ac:dyDescent="0.25">
      <c r="D3280" s="142"/>
    </row>
    <row r="3281" spans="4:4" x14ac:dyDescent="0.25">
      <c r="D3281" s="142"/>
    </row>
    <row r="3282" spans="4:4" x14ac:dyDescent="0.25">
      <c r="D3282" s="142"/>
    </row>
    <row r="3283" spans="4:4" x14ac:dyDescent="0.25">
      <c r="D3283" s="142"/>
    </row>
    <row r="3284" spans="4:4" x14ac:dyDescent="0.25">
      <c r="D3284" s="142"/>
    </row>
    <row r="3285" spans="4:4" x14ac:dyDescent="0.25">
      <c r="D3285" s="142"/>
    </row>
    <row r="3286" spans="4:4" x14ac:dyDescent="0.25">
      <c r="D3286" s="142"/>
    </row>
    <row r="3287" spans="4:4" x14ac:dyDescent="0.25">
      <c r="D3287" s="142"/>
    </row>
    <row r="3288" spans="4:4" x14ac:dyDescent="0.25">
      <c r="D3288" s="142"/>
    </row>
    <row r="3289" spans="4:4" x14ac:dyDescent="0.25">
      <c r="D3289" s="142"/>
    </row>
    <row r="3290" spans="4:4" x14ac:dyDescent="0.25">
      <c r="D3290" s="142"/>
    </row>
    <row r="3291" spans="4:4" x14ac:dyDescent="0.25">
      <c r="D3291" s="142"/>
    </row>
    <row r="3292" spans="4:4" x14ac:dyDescent="0.25">
      <c r="D3292" s="142"/>
    </row>
    <row r="3293" spans="4:4" x14ac:dyDescent="0.25">
      <c r="D3293" s="142"/>
    </row>
    <row r="3294" spans="4:4" x14ac:dyDescent="0.25">
      <c r="D3294" s="142"/>
    </row>
    <row r="3295" spans="4:4" x14ac:dyDescent="0.25">
      <c r="D3295" s="142"/>
    </row>
    <row r="3296" spans="4:4" x14ac:dyDescent="0.25">
      <c r="D3296" s="142"/>
    </row>
    <row r="3297" spans="4:4" x14ac:dyDescent="0.25">
      <c r="D3297" s="142"/>
    </row>
    <row r="3298" spans="4:4" x14ac:dyDescent="0.25">
      <c r="D3298" s="142"/>
    </row>
    <row r="3299" spans="4:4" x14ac:dyDescent="0.25">
      <c r="D3299" s="142"/>
    </row>
    <row r="3300" spans="4:4" x14ac:dyDescent="0.25">
      <c r="D3300" s="142"/>
    </row>
    <row r="3301" spans="4:4" x14ac:dyDescent="0.25">
      <c r="D3301" s="142"/>
    </row>
    <row r="3302" spans="4:4" x14ac:dyDescent="0.25">
      <c r="D3302" s="142"/>
    </row>
    <row r="3303" spans="4:4" x14ac:dyDescent="0.25">
      <c r="D3303" s="142"/>
    </row>
    <row r="3304" spans="4:4" x14ac:dyDescent="0.25">
      <c r="D3304" s="142"/>
    </row>
    <row r="3305" spans="4:4" x14ac:dyDescent="0.25">
      <c r="D3305" s="142"/>
    </row>
    <row r="3306" spans="4:4" x14ac:dyDescent="0.25">
      <c r="D3306" s="142"/>
    </row>
    <row r="3307" spans="4:4" x14ac:dyDescent="0.25">
      <c r="D3307" s="142"/>
    </row>
    <row r="3308" spans="4:4" x14ac:dyDescent="0.25">
      <c r="D3308" s="142"/>
    </row>
    <row r="3309" spans="4:4" x14ac:dyDescent="0.25">
      <c r="D3309" s="142"/>
    </row>
    <row r="3310" spans="4:4" x14ac:dyDescent="0.25">
      <c r="D3310" s="142"/>
    </row>
    <row r="3311" spans="4:4" x14ac:dyDescent="0.25">
      <c r="D3311" s="142"/>
    </row>
    <row r="3312" spans="4:4" x14ac:dyDescent="0.25">
      <c r="D3312" s="142"/>
    </row>
    <row r="3313" spans="4:4" x14ac:dyDescent="0.25">
      <c r="D3313" s="142"/>
    </row>
    <row r="3314" spans="4:4" x14ac:dyDescent="0.25">
      <c r="D3314" s="142"/>
    </row>
    <row r="3315" spans="4:4" x14ac:dyDescent="0.25">
      <c r="D3315" s="142"/>
    </row>
    <row r="3316" spans="4:4" x14ac:dyDescent="0.25">
      <c r="D3316" s="142"/>
    </row>
    <row r="3317" spans="4:4" x14ac:dyDescent="0.25">
      <c r="D3317" s="142"/>
    </row>
    <row r="3318" spans="4:4" x14ac:dyDescent="0.25">
      <c r="D3318" s="142"/>
    </row>
    <row r="3319" spans="4:4" x14ac:dyDescent="0.25">
      <c r="D3319" s="142"/>
    </row>
    <row r="3320" spans="4:4" x14ac:dyDescent="0.25">
      <c r="D3320" s="142"/>
    </row>
    <row r="3321" spans="4:4" x14ac:dyDescent="0.25">
      <c r="D3321" s="142"/>
    </row>
    <row r="3322" spans="4:4" x14ac:dyDescent="0.25">
      <c r="D3322" s="142"/>
    </row>
    <row r="3323" spans="4:4" x14ac:dyDescent="0.25">
      <c r="D3323" s="142"/>
    </row>
    <row r="3324" spans="4:4" x14ac:dyDescent="0.25">
      <c r="D3324" s="142"/>
    </row>
    <row r="3325" spans="4:4" x14ac:dyDescent="0.25">
      <c r="D3325" s="142"/>
    </row>
    <row r="3326" spans="4:4" x14ac:dyDescent="0.25">
      <c r="D3326" s="142"/>
    </row>
    <row r="3327" spans="4:4" x14ac:dyDescent="0.25">
      <c r="D3327" s="142"/>
    </row>
    <row r="3328" spans="4:4" x14ac:dyDescent="0.25">
      <c r="D3328" s="142"/>
    </row>
    <row r="3329" spans="4:4" x14ac:dyDescent="0.25">
      <c r="D3329" s="142"/>
    </row>
    <row r="3330" spans="4:4" x14ac:dyDescent="0.25">
      <c r="D3330" s="142"/>
    </row>
    <row r="3331" spans="4:4" x14ac:dyDescent="0.25">
      <c r="D3331" s="142"/>
    </row>
    <row r="3332" spans="4:4" x14ac:dyDescent="0.25">
      <c r="D3332" s="142"/>
    </row>
    <row r="3333" spans="4:4" x14ac:dyDescent="0.25">
      <c r="D3333" s="142"/>
    </row>
    <row r="3334" spans="4:4" x14ac:dyDescent="0.25">
      <c r="D3334" s="142"/>
    </row>
    <row r="3335" spans="4:4" x14ac:dyDescent="0.25">
      <c r="D3335" s="142"/>
    </row>
    <row r="3336" spans="4:4" x14ac:dyDescent="0.25">
      <c r="D3336" s="142"/>
    </row>
    <row r="3337" spans="4:4" x14ac:dyDescent="0.25">
      <c r="D3337" s="142"/>
    </row>
    <row r="3338" spans="4:4" x14ac:dyDescent="0.25">
      <c r="D3338" s="142"/>
    </row>
    <row r="3339" spans="4:4" x14ac:dyDescent="0.25">
      <c r="D3339" s="142"/>
    </row>
    <row r="3340" spans="4:4" x14ac:dyDescent="0.25">
      <c r="D3340" s="142"/>
    </row>
    <row r="3341" spans="4:4" x14ac:dyDescent="0.25">
      <c r="D3341" s="142"/>
    </row>
    <row r="3342" spans="4:4" x14ac:dyDescent="0.25">
      <c r="D3342" s="142"/>
    </row>
    <row r="3343" spans="4:4" x14ac:dyDescent="0.25">
      <c r="D3343" s="142"/>
    </row>
    <row r="3344" spans="4:4" x14ac:dyDescent="0.25">
      <c r="D3344" s="142"/>
    </row>
    <row r="3345" spans="4:4" x14ac:dyDescent="0.25">
      <c r="D3345" s="142"/>
    </row>
    <row r="3346" spans="4:4" x14ac:dyDescent="0.25">
      <c r="D3346" s="142"/>
    </row>
    <row r="3347" spans="4:4" x14ac:dyDescent="0.25">
      <c r="D3347" s="142"/>
    </row>
    <row r="3348" spans="4:4" x14ac:dyDescent="0.25">
      <c r="D3348" s="142"/>
    </row>
    <row r="3349" spans="4:4" x14ac:dyDescent="0.25">
      <c r="D3349" s="142"/>
    </row>
    <row r="3350" spans="4:4" x14ac:dyDescent="0.25">
      <c r="D3350" s="142"/>
    </row>
    <row r="3351" spans="4:4" x14ac:dyDescent="0.25">
      <c r="D3351" s="142"/>
    </row>
    <row r="3352" spans="4:4" x14ac:dyDescent="0.25">
      <c r="D3352" s="142"/>
    </row>
    <row r="3353" spans="4:4" x14ac:dyDescent="0.25">
      <c r="D3353" s="142"/>
    </row>
    <row r="3354" spans="4:4" x14ac:dyDescent="0.25">
      <c r="D3354" s="142"/>
    </row>
    <row r="3355" spans="4:4" x14ac:dyDescent="0.25">
      <c r="D3355" s="142"/>
    </row>
    <row r="3356" spans="4:4" x14ac:dyDescent="0.25">
      <c r="D3356" s="142"/>
    </row>
    <row r="3357" spans="4:4" x14ac:dyDescent="0.25">
      <c r="D3357" s="142"/>
    </row>
    <row r="3358" spans="4:4" x14ac:dyDescent="0.25">
      <c r="D3358" s="142"/>
    </row>
    <row r="3359" spans="4:4" x14ac:dyDescent="0.25">
      <c r="D3359" s="142"/>
    </row>
    <row r="3360" spans="4:4" x14ac:dyDescent="0.25">
      <c r="D3360" s="142"/>
    </row>
    <row r="3361" spans="4:4" x14ac:dyDescent="0.25">
      <c r="D3361" s="142"/>
    </row>
    <row r="3362" spans="4:4" x14ac:dyDescent="0.25">
      <c r="D3362" s="142"/>
    </row>
    <row r="3363" spans="4:4" x14ac:dyDescent="0.25">
      <c r="D3363" s="142"/>
    </row>
    <row r="3364" spans="4:4" x14ac:dyDescent="0.25">
      <c r="D3364" s="142"/>
    </row>
    <row r="3365" spans="4:4" x14ac:dyDescent="0.25">
      <c r="D3365" s="142"/>
    </row>
    <row r="3366" spans="4:4" x14ac:dyDescent="0.25">
      <c r="D3366" s="142"/>
    </row>
    <row r="3367" spans="4:4" x14ac:dyDescent="0.25">
      <c r="D3367" s="142"/>
    </row>
    <row r="3368" spans="4:4" x14ac:dyDescent="0.25">
      <c r="D3368" s="142"/>
    </row>
    <row r="3369" spans="4:4" x14ac:dyDescent="0.25">
      <c r="D3369" s="142"/>
    </row>
    <row r="3370" spans="4:4" x14ac:dyDescent="0.25">
      <c r="D3370" s="142"/>
    </row>
    <row r="3371" spans="4:4" x14ac:dyDescent="0.25">
      <c r="D3371" s="142"/>
    </row>
    <row r="3372" spans="4:4" x14ac:dyDescent="0.25">
      <c r="D3372" s="142"/>
    </row>
    <row r="3373" spans="4:4" x14ac:dyDescent="0.25">
      <c r="D3373" s="142"/>
    </row>
    <row r="3374" spans="4:4" x14ac:dyDescent="0.25">
      <c r="D3374" s="142"/>
    </row>
    <row r="3375" spans="4:4" x14ac:dyDescent="0.25">
      <c r="D3375" s="142"/>
    </row>
    <row r="3376" spans="4:4" x14ac:dyDescent="0.25">
      <c r="D3376" s="142"/>
    </row>
    <row r="3377" spans="4:4" x14ac:dyDescent="0.25">
      <c r="D3377" s="142"/>
    </row>
    <row r="3378" spans="4:4" x14ac:dyDescent="0.25">
      <c r="D3378" s="142"/>
    </row>
    <row r="3379" spans="4:4" x14ac:dyDescent="0.25">
      <c r="D3379" s="142"/>
    </row>
    <row r="3380" spans="4:4" x14ac:dyDescent="0.25">
      <c r="D3380" s="142"/>
    </row>
    <row r="3381" spans="4:4" x14ac:dyDescent="0.25">
      <c r="D3381" s="142"/>
    </row>
    <row r="3382" spans="4:4" x14ac:dyDescent="0.25">
      <c r="D3382" s="142"/>
    </row>
    <row r="3383" spans="4:4" x14ac:dyDescent="0.25">
      <c r="D3383" s="142"/>
    </row>
    <row r="3384" spans="4:4" x14ac:dyDescent="0.25">
      <c r="D3384" s="142"/>
    </row>
    <row r="3385" spans="4:4" x14ac:dyDescent="0.25">
      <c r="D3385" s="142"/>
    </row>
    <row r="3386" spans="4:4" x14ac:dyDescent="0.25">
      <c r="D3386" s="142"/>
    </row>
    <row r="3387" spans="4:4" x14ac:dyDescent="0.25">
      <c r="D3387" s="142"/>
    </row>
    <row r="3388" spans="4:4" x14ac:dyDescent="0.25">
      <c r="D3388" s="142"/>
    </row>
    <row r="3389" spans="4:4" x14ac:dyDescent="0.25">
      <c r="D3389" s="142"/>
    </row>
    <row r="3390" spans="4:4" x14ac:dyDescent="0.25">
      <c r="D3390" s="142"/>
    </row>
    <row r="3391" spans="4:4" x14ac:dyDescent="0.25">
      <c r="D3391" s="142"/>
    </row>
    <row r="3392" spans="4:4" x14ac:dyDescent="0.25">
      <c r="D3392" s="142"/>
    </row>
    <row r="3393" spans="4:4" x14ac:dyDescent="0.25">
      <c r="D3393" s="142"/>
    </row>
    <row r="3394" spans="4:4" x14ac:dyDescent="0.25">
      <c r="D3394" s="142"/>
    </row>
    <row r="3395" spans="4:4" x14ac:dyDescent="0.25">
      <c r="D3395" s="142"/>
    </row>
    <row r="3396" spans="4:4" x14ac:dyDescent="0.25">
      <c r="D3396" s="142"/>
    </row>
    <row r="3397" spans="4:4" x14ac:dyDescent="0.25">
      <c r="D3397" s="142"/>
    </row>
    <row r="3398" spans="4:4" x14ac:dyDescent="0.25">
      <c r="D3398" s="142"/>
    </row>
    <row r="3399" spans="4:4" x14ac:dyDescent="0.25">
      <c r="D3399" s="142"/>
    </row>
    <row r="3400" spans="4:4" x14ac:dyDescent="0.25">
      <c r="D3400" s="142"/>
    </row>
    <row r="3401" spans="4:4" x14ac:dyDescent="0.25">
      <c r="D3401" s="142"/>
    </row>
    <row r="3402" spans="4:4" x14ac:dyDescent="0.25">
      <c r="D3402" s="142"/>
    </row>
    <row r="3403" spans="4:4" x14ac:dyDescent="0.25">
      <c r="D3403" s="142"/>
    </row>
    <row r="3404" spans="4:4" x14ac:dyDescent="0.25">
      <c r="D3404" s="142"/>
    </row>
    <row r="3405" spans="4:4" x14ac:dyDescent="0.25">
      <c r="D3405" s="142"/>
    </row>
    <row r="3406" spans="4:4" x14ac:dyDescent="0.25">
      <c r="D3406" s="142"/>
    </row>
    <row r="3407" spans="4:4" x14ac:dyDescent="0.25">
      <c r="D3407" s="142"/>
    </row>
    <row r="3408" spans="4:4" x14ac:dyDescent="0.25">
      <c r="D3408" s="142"/>
    </row>
    <row r="3409" spans="4:4" x14ac:dyDescent="0.25">
      <c r="D3409" s="142"/>
    </row>
    <row r="3410" spans="4:4" x14ac:dyDescent="0.25">
      <c r="D3410" s="142"/>
    </row>
    <row r="3411" spans="4:4" x14ac:dyDescent="0.25">
      <c r="D3411" s="142"/>
    </row>
    <row r="3412" spans="4:4" x14ac:dyDescent="0.25">
      <c r="D3412" s="142"/>
    </row>
    <row r="3413" spans="4:4" x14ac:dyDescent="0.25">
      <c r="D3413" s="142"/>
    </row>
    <row r="3414" spans="4:4" x14ac:dyDescent="0.25">
      <c r="D3414" s="142"/>
    </row>
    <row r="3415" spans="4:4" x14ac:dyDescent="0.25">
      <c r="D3415" s="142"/>
    </row>
    <row r="3416" spans="4:4" x14ac:dyDescent="0.25">
      <c r="D3416" s="142"/>
    </row>
    <row r="3417" spans="4:4" x14ac:dyDescent="0.25">
      <c r="D3417" s="142"/>
    </row>
    <row r="3418" spans="4:4" x14ac:dyDescent="0.25">
      <c r="D3418" s="142"/>
    </row>
    <row r="3419" spans="4:4" x14ac:dyDescent="0.25">
      <c r="D3419" s="142"/>
    </row>
    <row r="3420" spans="4:4" x14ac:dyDescent="0.25">
      <c r="D3420" s="142"/>
    </row>
    <row r="3421" spans="4:4" x14ac:dyDescent="0.25">
      <c r="D3421" s="142"/>
    </row>
    <row r="3422" spans="4:4" x14ac:dyDescent="0.25">
      <c r="D3422" s="142"/>
    </row>
    <row r="3423" spans="4:4" x14ac:dyDescent="0.25">
      <c r="D3423" s="142"/>
    </row>
    <row r="3424" spans="4:4" x14ac:dyDescent="0.25">
      <c r="D3424" s="142"/>
    </row>
    <row r="3425" spans="4:4" x14ac:dyDescent="0.25">
      <c r="D3425" s="142"/>
    </row>
    <row r="3426" spans="4:4" x14ac:dyDescent="0.25">
      <c r="D3426" s="142"/>
    </row>
    <row r="3427" spans="4:4" x14ac:dyDescent="0.25">
      <c r="D3427" s="142"/>
    </row>
    <row r="3428" spans="4:4" x14ac:dyDescent="0.25">
      <c r="D3428" s="142"/>
    </row>
    <row r="3429" spans="4:4" x14ac:dyDescent="0.25">
      <c r="D3429" s="142"/>
    </row>
    <row r="3430" spans="4:4" x14ac:dyDescent="0.25">
      <c r="D3430" s="142"/>
    </row>
    <row r="3431" spans="4:4" x14ac:dyDescent="0.25">
      <c r="D3431" s="142"/>
    </row>
    <row r="3432" spans="4:4" x14ac:dyDescent="0.25">
      <c r="D3432" s="142"/>
    </row>
    <row r="3433" spans="4:4" x14ac:dyDescent="0.25">
      <c r="D3433" s="142"/>
    </row>
    <row r="3434" spans="4:4" x14ac:dyDescent="0.25">
      <c r="D3434" s="142"/>
    </row>
    <row r="3435" spans="4:4" x14ac:dyDescent="0.25">
      <c r="D3435" s="142"/>
    </row>
    <row r="3436" spans="4:4" x14ac:dyDescent="0.25">
      <c r="D3436" s="142"/>
    </row>
    <row r="3437" spans="4:4" x14ac:dyDescent="0.25">
      <c r="D3437" s="142"/>
    </row>
    <row r="3438" spans="4:4" x14ac:dyDescent="0.25">
      <c r="D3438" s="142"/>
    </row>
    <row r="3439" spans="4:4" x14ac:dyDescent="0.25">
      <c r="D3439" s="142"/>
    </row>
    <row r="3440" spans="4:4" x14ac:dyDescent="0.25">
      <c r="D3440" s="142"/>
    </row>
    <row r="3441" spans="4:4" x14ac:dyDescent="0.25">
      <c r="D3441" s="142"/>
    </row>
    <row r="3442" spans="4:4" x14ac:dyDescent="0.25">
      <c r="D3442" s="142"/>
    </row>
    <row r="3443" spans="4:4" x14ac:dyDescent="0.25">
      <c r="D3443" s="142"/>
    </row>
    <row r="3444" spans="4:4" x14ac:dyDescent="0.25">
      <c r="D3444" s="142"/>
    </row>
    <row r="3445" spans="4:4" x14ac:dyDescent="0.25">
      <c r="D3445" s="142"/>
    </row>
    <row r="3446" spans="4:4" x14ac:dyDescent="0.25">
      <c r="D3446" s="142"/>
    </row>
    <row r="3447" spans="4:4" x14ac:dyDescent="0.25">
      <c r="D3447" s="142"/>
    </row>
    <row r="3448" spans="4:4" x14ac:dyDescent="0.25">
      <c r="D3448" s="142"/>
    </row>
    <row r="3449" spans="4:4" x14ac:dyDescent="0.25">
      <c r="D3449" s="142"/>
    </row>
    <row r="3450" spans="4:4" x14ac:dyDescent="0.25">
      <c r="D3450" s="142"/>
    </row>
    <row r="3451" spans="4:4" x14ac:dyDescent="0.25">
      <c r="D3451" s="142"/>
    </row>
    <row r="3452" spans="4:4" x14ac:dyDescent="0.25">
      <c r="D3452" s="142"/>
    </row>
    <row r="3453" spans="4:4" x14ac:dyDescent="0.25">
      <c r="D3453" s="142"/>
    </row>
    <row r="3454" spans="4:4" x14ac:dyDescent="0.25">
      <c r="D3454" s="142"/>
    </row>
    <row r="3455" spans="4:4" x14ac:dyDescent="0.25">
      <c r="D3455" s="142"/>
    </row>
    <row r="3456" spans="4:4" x14ac:dyDescent="0.25">
      <c r="D3456" s="142"/>
    </row>
    <row r="3457" spans="4:4" x14ac:dyDescent="0.25">
      <c r="D3457" s="142"/>
    </row>
    <row r="3458" spans="4:4" x14ac:dyDescent="0.25">
      <c r="D3458" s="142"/>
    </row>
    <row r="3459" spans="4:4" x14ac:dyDescent="0.25">
      <c r="D3459" s="142"/>
    </row>
    <row r="3460" spans="4:4" x14ac:dyDescent="0.25">
      <c r="D3460" s="142"/>
    </row>
    <row r="3461" spans="4:4" x14ac:dyDescent="0.25">
      <c r="D3461" s="142"/>
    </row>
    <row r="3462" spans="4:4" x14ac:dyDescent="0.25">
      <c r="D3462" s="142"/>
    </row>
    <row r="3463" spans="4:4" x14ac:dyDescent="0.25">
      <c r="D3463" s="142"/>
    </row>
    <row r="3464" spans="4:4" x14ac:dyDescent="0.25">
      <c r="D3464" s="142"/>
    </row>
    <row r="3465" spans="4:4" x14ac:dyDescent="0.25">
      <c r="D3465" s="142"/>
    </row>
    <row r="3466" spans="4:4" x14ac:dyDescent="0.25">
      <c r="D3466" s="142"/>
    </row>
    <row r="3467" spans="4:4" x14ac:dyDescent="0.25">
      <c r="D3467" s="142"/>
    </row>
    <row r="3468" spans="4:4" x14ac:dyDescent="0.25">
      <c r="D3468" s="142"/>
    </row>
    <row r="3469" spans="4:4" x14ac:dyDescent="0.25">
      <c r="D3469" s="142"/>
    </row>
    <row r="3470" spans="4:4" x14ac:dyDescent="0.25">
      <c r="D3470" s="142"/>
    </row>
    <row r="3471" spans="4:4" x14ac:dyDescent="0.25">
      <c r="D3471" s="142"/>
    </row>
    <row r="3472" spans="4:4" x14ac:dyDescent="0.25">
      <c r="D3472" s="142"/>
    </row>
    <row r="3473" spans="4:4" x14ac:dyDescent="0.25">
      <c r="D3473" s="142"/>
    </row>
    <row r="3474" spans="4:4" x14ac:dyDescent="0.25">
      <c r="D3474" s="142"/>
    </row>
    <row r="3475" spans="4:4" x14ac:dyDescent="0.25">
      <c r="D3475" s="142"/>
    </row>
    <row r="3476" spans="4:4" x14ac:dyDescent="0.25">
      <c r="D3476" s="142"/>
    </row>
    <row r="3477" spans="4:4" x14ac:dyDescent="0.25">
      <c r="D3477" s="142"/>
    </row>
    <row r="3478" spans="4:4" x14ac:dyDescent="0.25">
      <c r="D3478" s="142"/>
    </row>
    <row r="3479" spans="4:4" x14ac:dyDescent="0.25">
      <c r="D3479" s="142"/>
    </row>
    <row r="3480" spans="4:4" x14ac:dyDescent="0.25">
      <c r="D3480" s="142"/>
    </row>
    <row r="3481" spans="4:4" x14ac:dyDescent="0.25">
      <c r="D3481" s="142"/>
    </row>
    <row r="3482" spans="4:4" x14ac:dyDescent="0.25">
      <c r="D3482" s="142"/>
    </row>
    <row r="3483" spans="4:4" x14ac:dyDescent="0.25">
      <c r="D3483" s="142"/>
    </row>
    <row r="3484" spans="4:4" x14ac:dyDescent="0.25">
      <c r="D3484" s="142"/>
    </row>
    <row r="3485" spans="4:4" x14ac:dyDescent="0.25">
      <c r="D3485" s="142"/>
    </row>
    <row r="3486" spans="4:4" x14ac:dyDescent="0.25">
      <c r="D3486" s="142"/>
    </row>
    <row r="3487" spans="4:4" x14ac:dyDescent="0.25">
      <c r="D3487" s="142"/>
    </row>
    <row r="3488" spans="4:4" x14ac:dyDescent="0.25">
      <c r="D3488" s="142"/>
    </row>
    <row r="3489" spans="4:4" x14ac:dyDescent="0.25">
      <c r="D3489" s="142"/>
    </row>
    <row r="3490" spans="4:4" x14ac:dyDescent="0.25">
      <c r="D3490" s="142"/>
    </row>
    <row r="3491" spans="4:4" x14ac:dyDescent="0.25">
      <c r="D3491" s="142"/>
    </row>
    <row r="3492" spans="4:4" x14ac:dyDescent="0.25">
      <c r="D3492" s="142"/>
    </row>
    <row r="3493" spans="4:4" x14ac:dyDescent="0.25">
      <c r="D3493" s="142"/>
    </row>
    <row r="3494" spans="4:4" x14ac:dyDescent="0.25">
      <c r="D3494" s="142"/>
    </row>
    <row r="3495" spans="4:4" x14ac:dyDescent="0.25">
      <c r="D3495" s="142"/>
    </row>
    <row r="3496" spans="4:4" x14ac:dyDescent="0.25">
      <c r="D3496" s="142"/>
    </row>
    <row r="3497" spans="4:4" x14ac:dyDescent="0.25">
      <c r="D3497" s="142"/>
    </row>
    <row r="3498" spans="4:4" x14ac:dyDescent="0.25">
      <c r="D3498" s="142"/>
    </row>
    <row r="3499" spans="4:4" x14ac:dyDescent="0.25">
      <c r="D3499" s="142"/>
    </row>
    <row r="3500" spans="4:4" x14ac:dyDescent="0.25">
      <c r="D3500" s="142"/>
    </row>
    <row r="3501" spans="4:4" x14ac:dyDescent="0.25">
      <c r="D3501" s="142"/>
    </row>
    <row r="3502" spans="4:4" x14ac:dyDescent="0.25">
      <c r="D3502" s="142"/>
    </row>
    <row r="3503" spans="4:4" x14ac:dyDescent="0.25">
      <c r="D3503" s="142"/>
    </row>
    <row r="3504" spans="4:4" x14ac:dyDescent="0.25">
      <c r="D3504" s="142"/>
    </row>
    <row r="3505" spans="4:4" x14ac:dyDescent="0.25">
      <c r="D3505" s="142"/>
    </row>
    <row r="3506" spans="4:4" x14ac:dyDescent="0.25">
      <c r="D3506" s="142"/>
    </row>
    <row r="3507" spans="4:4" x14ac:dyDescent="0.25">
      <c r="D3507" s="142"/>
    </row>
    <row r="3508" spans="4:4" x14ac:dyDescent="0.25">
      <c r="D3508" s="142"/>
    </row>
    <row r="3509" spans="4:4" x14ac:dyDescent="0.25">
      <c r="D3509" s="142"/>
    </row>
    <row r="3510" spans="4:4" x14ac:dyDescent="0.25">
      <c r="D3510" s="142"/>
    </row>
    <row r="3511" spans="4:4" x14ac:dyDescent="0.25">
      <c r="D3511" s="142"/>
    </row>
    <row r="3512" spans="4:4" x14ac:dyDescent="0.25">
      <c r="D3512" s="142"/>
    </row>
    <row r="3513" spans="4:4" x14ac:dyDescent="0.25">
      <c r="D3513" s="142"/>
    </row>
    <row r="3514" spans="4:4" x14ac:dyDescent="0.25">
      <c r="D3514" s="142"/>
    </row>
    <row r="3515" spans="4:4" x14ac:dyDescent="0.25">
      <c r="D3515" s="142"/>
    </row>
    <row r="3516" spans="4:4" x14ac:dyDescent="0.25">
      <c r="D3516" s="142"/>
    </row>
    <row r="3517" spans="4:4" x14ac:dyDescent="0.25">
      <c r="D3517" s="142"/>
    </row>
    <row r="3518" spans="4:4" x14ac:dyDescent="0.25">
      <c r="D3518" s="142"/>
    </row>
    <row r="3519" spans="4:4" x14ac:dyDescent="0.25">
      <c r="D3519" s="142"/>
    </row>
    <row r="3520" spans="4:4" x14ac:dyDescent="0.25">
      <c r="D3520" s="142"/>
    </row>
    <row r="3521" spans="4:4" x14ac:dyDescent="0.25">
      <c r="D3521" s="142"/>
    </row>
    <row r="3522" spans="4:4" x14ac:dyDescent="0.25">
      <c r="D3522" s="142"/>
    </row>
    <row r="3523" spans="4:4" x14ac:dyDescent="0.25">
      <c r="D3523" s="142"/>
    </row>
    <row r="3524" spans="4:4" x14ac:dyDescent="0.25">
      <c r="D3524" s="142"/>
    </row>
    <row r="3525" spans="4:4" x14ac:dyDescent="0.25">
      <c r="D3525" s="142"/>
    </row>
    <row r="3526" spans="4:4" x14ac:dyDescent="0.25">
      <c r="D3526" s="142"/>
    </row>
    <row r="3527" spans="4:4" x14ac:dyDescent="0.25">
      <c r="D3527" s="142"/>
    </row>
    <row r="3528" spans="4:4" x14ac:dyDescent="0.25">
      <c r="D3528" s="142"/>
    </row>
    <row r="3529" spans="4:4" x14ac:dyDescent="0.25">
      <c r="D3529" s="142"/>
    </row>
    <row r="3530" spans="4:4" x14ac:dyDescent="0.25">
      <c r="D3530" s="142"/>
    </row>
    <row r="3531" spans="4:4" x14ac:dyDescent="0.25">
      <c r="D3531" s="142"/>
    </row>
    <row r="3532" spans="4:4" x14ac:dyDescent="0.25">
      <c r="D3532" s="142"/>
    </row>
    <row r="3533" spans="4:4" x14ac:dyDescent="0.25">
      <c r="D3533" s="142"/>
    </row>
    <row r="3534" spans="4:4" x14ac:dyDescent="0.25">
      <c r="D3534" s="142"/>
    </row>
    <row r="3535" spans="4:4" x14ac:dyDescent="0.25">
      <c r="D3535" s="142"/>
    </row>
    <row r="3536" spans="4:4" x14ac:dyDescent="0.25">
      <c r="D3536" s="142"/>
    </row>
    <row r="3537" spans="4:4" x14ac:dyDescent="0.25">
      <c r="D3537" s="142"/>
    </row>
    <row r="3538" spans="4:4" x14ac:dyDescent="0.25">
      <c r="D3538" s="142"/>
    </row>
    <row r="3539" spans="4:4" x14ac:dyDescent="0.25">
      <c r="D3539" s="142"/>
    </row>
    <row r="3540" spans="4:4" x14ac:dyDescent="0.25">
      <c r="D3540" s="142"/>
    </row>
    <row r="3541" spans="4:4" x14ac:dyDescent="0.25">
      <c r="D3541" s="142"/>
    </row>
    <row r="3542" spans="4:4" x14ac:dyDescent="0.25">
      <c r="D3542" s="142"/>
    </row>
    <row r="3543" spans="4:4" x14ac:dyDescent="0.25">
      <c r="D3543" s="142"/>
    </row>
    <row r="3544" spans="4:4" x14ac:dyDescent="0.25">
      <c r="D3544" s="142"/>
    </row>
    <row r="3545" spans="4:4" x14ac:dyDescent="0.25">
      <c r="D3545" s="142"/>
    </row>
    <row r="3546" spans="4:4" x14ac:dyDescent="0.25">
      <c r="D3546" s="142"/>
    </row>
    <row r="3547" spans="4:4" x14ac:dyDescent="0.25">
      <c r="D3547" s="142"/>
    </row>
    <row r="3548" spans="4:4" x14ac:dyDescent="0.25">
      <c r="D3548" s="142"/>
    </row>
    <row r="3549" spans="4:4" x14ac:dyDescent="0.25">
      <c r="D3549" s="142"/>
    </row>
    <row r="3550" spans="4:4" x14ac:dyDescent="0.25">
      <c r="D3550" s="142"/>
    </row>
    <row r="3551" spans="4:4" x14ac:dyDescent="0.25">
      <c r="D3551" s="142"/>
    </row>
    <row r="3552" spans="4:4" x14ac:dyDescent="0.25">
      <c r="D3552" s="142"/>
    </row>
    <row r="3553" spans="4:4" x14ac:dyDescent="0.25">
      <c r="D3553" s="142"/>
    </row>
    <row r="3554" spans="4:4" x14ac:dyDescent="0.25">
      <c r="D3554" s="142"/>
    </row>
    <row r="3555" spans="4:4" x14ac:dyDescent="0.25">
      <c r="D3555" s="142"/>
    </row>
    <row r="3556" spans="4:4" x14ac:dyDescent="0.25">
      <c r="D3556" s="142"/>
    </row>
    <row r="3557" spans="4:4" x14ac:dyDescent="0.25">
      <c r="D3557" s="142"/>
    </row>
    <row r="3558" spans="4:4" x14ac:dyDescent="0.25">
      <c r="D3558" s="142"/>
    </row>
    <row r="3559" spans="4:4" x14ac:dyDescent="0.25">
      <c r="D3559" s="142"/>
    </row>
    <row r="3560" spans="4:4" x14ac:dyDescent="0.25">
      <c r="D3560" s="142"/>
    </row>
    <row r="3561" spans="4:4" x14ac:dyDescent="0.25">
      <c r="D3561" s="142"/>
    </row>
    <row r="3562" spans="4:4" x14ac:dyDescent="0.25">
      <c r="D3562" s="142"/>
    </row>
    <row r="3563" spans="4:4" x14ac:dyDescent="0.25">
      <c r="D3563" s="142"/>
    </row>
    <row r="3564" spans="4:4" x14ac:dyDescent="0.25">
      <c r="D3564" s="142"/>
    </row>
    <row r="3565" spans="4:4" x14ac:dyDescent="0.25">
      <c r="D3565" s="142"/>
    </row>
    <row r="3566" spans="4:4" x14ac:dyDescent="0.25">
      <c r="D3566" s="142"/>
    </row>
    <row r="3567" spans="4:4" x14ac:dyDescent="0.25">
      <c r="D3567" s="142"/>
    </row>
    <row r="3568" spans="4:4" x14ac:dyDescent="0.25">
      <c r="D3568" s="142"/>
    </row>
    <row r="3569" spans="4:4" x14ac:dyDescent="0.25">
      <c r="D3569" s="142"/>
    </row>
    <row r="3570" spans="4:4" x14ac:dyDescent="0.25">
      <c r="D3570" s="142"/>
    </row>
    <row r="3571" spans="4:4" x14ac:dyDescent="0.25">
      <c r="D3571" s="142"/>
    </row>
    <row r="3572" spans="4:4" x14ac:dyDescent="0.25">
      <c r="D3572" s="142"/>
    </row>
    <row r="3573" spans="4:4" x14ac:dyDescent="0.25">
      <c r="D3573" s="142"/>
    </row>
    <row r="3574" spans="4:4" x14ac:dyDescent="0.25">
      <c r="D3574" s="142"/>
    </row>
    <row r="3575" spans="4:4" x14ac:dyDescent="0.25">
      <c r="D3575" s="142"/>
    </row>
    <row r="3576" spans="4:4" x14ac:dyDescent="0.25">
      <c r="D3576" s="142"/>
    </row>
    <row r="3577" spans="4:4" x14ac:dyDescent="0.25">
      <c r="D3577" s="142"/>
    </row>
    <row r="3578" spans="4:4" x14ac:dyDescent="0.25">
      <c r="D3578" s="142"/>
    </row>
    <row r="3579" spans="4:4" x14ac:dyDescent="0.25">
      <c r="D3579" s="142"/>
    </row>
    <row r="3580" spans="4:4" x14ac:dyDescent="0.25">
      <c r="D3580" s="142"/>
    </row>
    <row r="3581" spans="4:4" x14ac:dyDescent="0.25">
      <c r="D3581" s="142"/>
    </row>
    <row r="3582" spans="4:4" x14ac:dyDescent="0.25">
      <c r="D3582" s="142"/>
    </row>
    <row r="3583" spans="4:4" x14ac:dyDescent="0.25">
      <c r="D3583" s="142"/>
    </row>
    <row r="3584" spans="4:4" x14ac:dyDescent="0.25">
      <c r="D3584" s="142"/>
    </row>
    <row r="3585" spans="4:4" x14ac:dyDescent="0.25">
      <c r="D3585" s="142"/>
    </row>
    <row r="3586" spans="4:4" x14ac:dyDescent="0.25">
      <c r="D3586" s="142"/>
    </row>
    <row r="3587" spans="4:4" x14ac:dyDescent="0.25">
      <c r="D3587" s="142"/>
    </row>
    <row r="3588" spans="4:4" x14ac:dyDescent="0.25">
      <c r="D3588" s="142"/>
    </row>
    <row r="3589" spans="4:4" x14ac:dyDescent="0.25">
      <c r="D3589" s="142"/>
    </row>
    <row r="3590" spans="4:4" x14ac:dyDescent="0.25">
      <c r="D3590" s="142"/>
    </row>
    <row r="3591" spans="4:4" x14ac:dyDescent="0.25">
      <c r="D3591" s="142"/>
    </row>
    <row r="3592" spans="4:4" x14ac:dyDescent="0.25">
      <c r="D3592" s="142"/>
    </row>
    <row r="3593" spans="4:4" x14ac:dyDescent="0.25">
      <c r="D3593" s="142"/>
    </row>
    <row r="3594" spans="4:4" x14ac:dyDescent="0.25">
      <c r="D3594" s="142"/>
    </row>
    <row r="3595" spans="4:4" x14ac:dyDescent="0.25">
      <c r="D3595" s="142"/>
    </row>
    <row r="3596" spans="4:4" x14ac:dyDescent="0.25">
      <c r="D3596" s="142"/>
    </row>
    <row r="3597" spans="4:4" x14ac:dyDescent="0.25">
      <c r="D3597" s="142"/>
    </row>
    <row r="3598" spans="4:4" x14ac:dyDescent="0.25">
      <c r="D3598" s="142"/>
    </row>
    <row r="3599" spans="4:4" x14ac:dyDescent="0.25">
      <c r="D3599" s="142"/>
    </row>
    <row r="3600" spans="4:4" x14ac:dyDescent="0.25">
      <c r="D3600" s="142"/>
    </row>
    <row r="3601" spans="4:4" x14ac:dyDescent="0.25">
      <c r="D3601" s="142"/>
    </row>
    <row r="3602" spans="4:4" x14ac:dyDescent="0.25">
      <c r="D3602" s="142"/>
    </row>
    <row r="3603" spans="4:4" x14ac:dyDescent="0.25">
      <c r="D3603" s="142"/>
    </row>
    <row r="3604" spans="4:4" x14ac:dyDescent="0.25">
      <c r="D3604" s="142"/>
    </row>
    <row r="3605" spans="4:4" x14ac:dyDescent="0.25">
      <c r="D3605" s="142"/>
    </row>
    <row r="3606" spans="4:4" x14ac:dyDescent="0.25">
      <c r="D3606" s="142"/>
    </row>
    <row r="3607" spans="4:4" x14ac:dyDescent="0.25">
      <c r="D3607" s="142"/>
    </row>
    <row r="3608" spans="4:4" x14ac:dyDescent="0.25">
      <c r="D3608" s="142"/>
    </row>
    <row r="3609" spans="4:4" x14ac:dyDescent="0.25">
      <c r="D3609" s="142"/>
    </row>
    <row r="3610" spans="4:4" x14ac:dyDescent="0.25">
      <c r="D3610" s="142"/>
    </row>
    <row r="3611" spans="4:4" x14ac:dyDescent="0.25">
      <c r="D3611" s="142"/>
    </row>
    <row r="3612" spans="4:4" x14ac:dyDescent="0.25">
      <c r="D3612" s="142"/>
    </row>
    <row r="3613" spans="4:4" x14ac:dyDescent="0.25">
      <c r="D3613" s="142"/>
    </row>
    <row r="3614" spans="4:4" x14ac:dyDescent="0.25">
      <c r="D3614" s="142"/>
    </row>
    <row r="3615" spans="4:4" x14ac:dyDescent="0.25">
      <c r="D3615" s="142"/>
    </row>
    <row r="3616" spans="4:4" x14ac:dyDescent="0.25">
      <c r="D3616" s="142"/>
    </row>
    <row r="3617" spans="4:4" x14ac:dyDescent="0.25">
      <c r="D3617" s="142"/>
    </row>
    <row r="3618" spans="4:4" x14ac:dyDescent="0.25">
      <c r="D3618" s="142"/>
    </row>
    <row r="3619" spans="4:4" x14ac:dyDescent="0.25">
      <c r="D3619" s="142"/>
    </row>
    <row r="3620" spans="4:4" x14ac:dyDescent="0.25">
      <c r="D3620" s="142"/>
    </row>
    <row r="3621" spans="4:4" x14ac:dyDescent="0.25">
      <c r="D3621" s="142"/>
    </row>
    <row r="3622" spans="4:4" x14ac:dyDescent="0.25">
      <c r="D3622" s="142"/>
    </row>
    <row r="3623" spans="4:4" x14ac:dyDescent="0.25">
      <c r="D3623" s="142"/>
    </row>
    <row r="3624" spans="4:4" x14ac:dyDescent="0.25">
      <c r="D3624" s="142"/>
    </row>
    <row r="3625" spans="4:4" x14ac:dyDescent="0.25">
      <c r="D3625" s="142"/>
    </row>
    <row r="3626" spans="4:4" x14ac:dyDescent="0.25">
      <c r="D3626" s="142"/>
    </row>
    <row r="3627" spans="4:4" x14ac:dyDescent="0.25">
      <c r="D3627" s="142"/>
    </row>
    <row r="3628" spans="4:4" x14ac:dyDescent="0.25">
      <c r="D3628" s="142"/>
    </row>
    <row r="3629" spans="4:4" x14ac:dyDescent="0.25">
      <c r="D3629" s="142"/>
    </row>
    <row r="3630" spans="4:4" x14ac:dyDescent="0.25">
      <c r="D3630" s="142"/>
    </row>
    <row r="3631" spans="4:4" x14ac:dyDescent="0.25">
      <c r="D3631" s="142"/>
    </row>
    <row r="3632" spans="4:4" x14ac:dyDescent="0.25">
      <c r="D3632" s="142"/>
    </row>
    <row r="3633" spans="4:4" x14ac:dyDescent="0.25">
      <c r="D3633" s="142"/>
    </row>
    <row r="3634" spans="4:4" x14ac:dyDescent="0.25">
      <c r="D3634" s="142"/>
    </row>
    <row r="3635" spans="4:4" x14ac:dyDescent="0.25">
      <c r="D3635" s="142"/>
    </row>
    <row r="3636" spans="4:4" x14ac:dyDescent="0.25">
      <c r="D3636" s="142"/>
    </row>
    <row r="3637" spans="4:4" x14ac:dyDescent="0.25">
      <c r="D3637" s="142"/>
    </row>
    <row r="3638" spans="4:4" x14ac:dyDescent="0.25">
      <c r="D3638" s="142"/>
    </row>
    <row r="3639" spans="4:4" x14ac:dyDescent="0.25">
      <c r="D3639" s="142"/>
    </row>
    <row r="3640" spans="4:4" x14ac:dyDescent="0.25">
      <c r="D3640" s="142"/>
    </row>
    <row r="3641" spans="4:4" x14ac:dyDescent="0.25">
      <c r="D3641" s="142"/>
    </row>
    <row r="3642" spans="4:4" x14ac:dyDescent="0.25">
      <c r="D3642" s="142"/>
    </row>
    <row r="3643" spans="4:4" x14ac:dyDescent="0.25">
      <c r="D3643" s="142"/>
    </row>
    <row r="3644" spans="4:4" x14ac:dyDescent="0.25">
      <c r="D3644" s="142"/>
    </row>
    <row r="3645" spans="4:4" x14ac:dyDescent="0.25">
      <c r="D3645" s="142"/>
    </row>
    <row r="3646" spans="4:4" x14ac:dyDescent="0.25">
      <c r="D3646" s="142"/>
    </row>
    <row r="3647" spans="4:4" x14ac:dyDescent="0.25">
      <c r="D3647" s="142"/>
    </row>
    <row r="3648" spans="4:4" x14ac:dyDescent="0.25">
      <c r="D3648" s="142"/>
    </row>
    <row r="3649" spans="4:4" x14ac:dyDescent="0.25">
      <c r="D3649" s="142"/>
    </row>
    <row r="3650" spans="4:4" x14ac:dyDescent="0.25">
      <c r="D3650" s="142"/>
    </row>
    <row r="3651" spans="4:4" x14ac:dyDescent="0.25">
      <c r="D3651" s="142"/>
    </row>
    <row r="3652" spans="4:4" x14ac:dyDescent="0.25">
      <c r="D3652" s="142"/>
    </row>
    <row r="3653" spans="4:4" x14ac:dyDescent="0.25">
      <c r="D3653" s="142"/>
    </row>
    <row r="3654" spans="4:4" x14ac:dyDescent="0.25">
      <c r="D3654" s="142"/>
    </row>
    <row r="3655" spans="4:4" x14ac:dyDescent="0.25">
      <c r="D3655" s="142"/>
    </row>
    <row r="3656" spans="4:4" x14ac:dyDescent="0.25">
      <c r="D3656" s="142"/>
    </row>
    <row r="3657" spans="4:4" x14ac:dyDescent="0.25">
      <c r="D3657" s="142"/>
    </row>
    <row r="3658" spans="4:4" x14ac:dyDescent="0.25">
      <c r="D3658" s="142"/>
    </row>
    <row r="3659" spans="4:4" x14ac:dyDescent="0.25">
      <c r="D3659" s="142"/>
    </row>
    <row r="3660" spans="4:4" x14ac:dyDescent="0.25">
      <c r="D3660" s="142"/>
    </row>
    <row r="3661" spans="4:4" x14ac:dyDescent="0.25">
      <c r="D3661" s="142"/>
    </row>
    <row r="3662" spans="4:4" x14ac:dyDescent="0.25">
      <c r="D3662" s="142"/>
    </row>
    <row r="3663" spans="4:4" x14ac:dyDescent="0.25">
      <c r="D3663" s="142"/>
    </row>
    <row r="3664" spans="4:4" x14ac:dyDescent="0.25">
      <c r="D3664" s="142"/>
    </row>
    <row r="3665" spans="4:4" x14ac:dyDescent="0.25">
      <c r="D3665" s="142"/>
    </row>
    <row r="3666" spans="4:4" x14ac:dyDescent="0.25">
      <c r="D3666" s="142"/>
    </row>
    <row r="3667" spans="4:4" x14ac:dyDescent="0.25">
      <c r="D3667" s="142"/>
    </row>
    <row r="3668" spans="4:4" x14ac:dyDescent="0.25">
      <c r="D3668" s="142"/>
    </row>
    <row r="3669" spans="4:4" x14ac:dyDescent="0.25">
      <c r="D3669" s="142"/>
    </row>
    <row r="3670" spans="4:4" x14ac:dyDescent="0.25">
      <c r="D3670" s="142"/>
    </row>
    <row r="3671" spans="4:4" x14ac:dyDescent="0.25">
      <c r="D3671" s="142"/>
    </row>
    <row r="3672" spans="4:4" x14ac:dyDescent="0.25">
      <c r="D3672" s="142"/>
    </row>
    <row r="3673" spans="4:4" x14ac:dyDescent="0.25">
      <c r="D3673" s="142"/>
    </row>
    <row r="3674" spans="4:4" x14ac:dyDescent="0.25">
      <c r="D3674" s="142"/>
    </row>
    <row r="3675" spans="4:4" x14ac:dyDescent="0.25">
      <c r="D3675" s="142"/>
    </row>
    <row r="3676" spans="4:4" x14ac:dyDescent="0.25">
      <c r="D3676" s="142"/>
    </row>
    <row r="3677" spans="4:4" x14ac:dyDescent="0.25">
      <c r="D3677" s="142"/>
    </row>
    <row r="3678" spans="4:4" x14ac:dyDescent="0.25">
      <c r="D3678" s="142"/>
    </row>
    <row r="3679" spans="4:4" x14ac:dyDescent="0.25">
      <c r="D3679" s="142"/>
    </row>
    <row r="3680" spans="4:4" x14ac:dyDescent="0.25">
      <c r="D3680" s="142"/>
    </row>
    <row r="3681" spans="4:4" x14ac:dyDescent="0.25">
      <c r="D3681" s="142"/>
    </row>
    <row r="3682" spans="4:4" x14ac:dyDescent="0.25">
      <c r="D3682" s="142"/>
    </row>
    <row r="3683" spans="4:4" x14ac:dyDescent="0.25">
      <c r="D3683" s="142"/>
    </row>
    <row r="3684" spans="4:4" x14ac:dyDescent="0.25">
      <c r="D3684" s="142"/>
    </row>
    <row r="3685" spans="4:4" x14ac:dyDescent="0.25">
      <c r="D3685" s="142"/>
    </row>
    <row r="3686" spans="4:4" x14ac:dyDescent="0.25">
      <c r="D3686" s="142"/>
    </row>
    <row r="3687" spans="4:4" x14ac:dyDescent="0.25">
      <c r="D3687" s="142"/>
    </row>
    <row r="3688" spans="4:4" x14ac:dyDescent="0.25">
      <c r="D3688" s="142"/>
    </row>
    <row r="3689" spans="4:4" x14ac:dyDescent="0.25">
      <c r="D3689" s="142"/>
    </row>
    <row r="3690" spans="4:4" x14ac:dyDescent="0.25">
      <c r="D3690" s="142"/>
    </row>
    <row r="3691" spans="4:4" x14ac:dyDescent="0.25">
      <c r="D3691" s="142"/>
    </row>
    <row r="3692" spans="4:4" x14ac:dyDescent="0.25">
      <c r="D3692" s="142"/>
    </row>
    <row r="3693" spans="4:4" x14ac:dyDescent="0.25">
      <c r="D3693" s="142"/>
    </row>
    <row r="3694" spans="4:4" x14ac:dyDescent="0.25">
      <c r="D3694" s="142"/>
    </row>
    <row r="3695" spans="4:4" x14ac:dyDescent="0.25">
      <c r="D3695" s="142"/>
    </row>
    <row r="3696" spans="4:4" x14ac:dyDescent="0.25">
      <c r="D3696" s="142"/>
    </row>
    <row r="3697" spans="4:4" x14ac:dyDescent="0.25">
      <c r="D3697" s="142"/>
    </row>
    <row r="3698" spans="4:4" x14ac:dyDescent="0.25">
      <c r="D3698" s="142"/>
    </row>
    <row r="3699" spans="4:4" x14ac:dyDescent="0.25">
      <c r="D3699" s="142"/>
    </row>
    <row r="3700" spans="4:4" x14ac:dyDescent="0.25">
      <c r="D3700" s="142"/>
    </row>
    <row r="3701" spans="4:4" x14ac:dyDescent="0.25">
      <c r="D3701" s="142"/>
    </row>
    <row r="3702" spans="4:4" x14ac:dyDescent="0.25">
      <c r="D3702" s="142"/>
    </row>
    <row r="3703" spans="4:4" x14ac:dyDescent="0.25">
      <c r="D3703" s="142"/>
    </row>
    <row r="3704" spans="4:4" x14ac:dyDescent="0.25">
      <c r="D3704" s="142"/>
    </row>
    <row r="3705" spans="4:4" x14ac:dyDescent="0.25">
      <c r="D3705" s="142"/>
    </row>
    <row r="3706" spans="4:4" x14ac:dyDescent="0.25">
      <c r="D3706" s="142"/>
    </row>
    <row r="3707" spans="4:4" x14ac:dyDescent="0.25">
      <c r="D3707" s="142"/>
    </row>
    <row r="3708" spans="4:4" x14ac:dyDescent="0.25">
      <c r="D3708" s="142"/>
    </row>
    <row r="3709" spans="4:4" x14ac:dyDescent="0.25">
      <c r="D3709" s="142"/>
    </row>
    <row r="3710" spans="4:4" x14ac:dyDescent="0.25">
      <c r="D3710" s="142"/>
    </row>
    <row r="3711" spans="4:4" x14ac:dyDescent="0.25">
      <c r="D3711" s="142"/>
    </row>
    <row r="3712" spans="4:4" x14ac:dyDescent="0.25">
      <c r="D3712" s="142"/>
    </row>
    <row r="3713" spans="4:4" x14ac:dyDescent="0.25">
      <c r="D3713" s="142"/>
    </row>
    <row r="3714" spans="4:4" x14ac:dyDescent="0.25">
      <c r="D3714" s="142"/>
    </row>
    <row r="3715" spans="4:4" x14ac:dyDescent="0.25">
      <c r="D3715" s="142"/>
    </row>
    <row r="3716" spans="4:4" x14ac:dyDescent="0.25">
      <c r="D3716" s="142"/>
    </row>
    <row r="3717" spans="4:4" x14ac:dyDescent="0.25">
      <c r="D3717" s="142"/>
    </row>
    <row r="3718" spans="4:4" x14ac:dyDescent="0.25">
      <c r="D3718" s="142"/>
    </row>
    <row r="3719" spans="4:4" x14ac:dyDescent="0.25">
      <c r="D3719" s="142"/>
    </row>
    <row r="3720" spans="4:4" x14ac:dyDescent="0.25">
      <c r="D3720" s="142"/>
    </row>
    <row r="3721" spans="4:4" x14ac:dyDescent="0.25">
      <c r="D3721" s="142"/>
    </row>
    <row r="3722" spans="4:4" x14ac:dyDescent="0.25">
      <c r="D3722" s="142"/>
    </row>
    <row r="3723" spans="4:4" x14ac:dyDescent="0.25">
      <c r="D3723" s="142"/>
    </row>
    <row r="3724" spans="4:4" x14ac:dyDescent="0.25">
      <c r="D3724" s="142"/>
    </row>
    <row r="3725" spans="4:4" x14ac:dyDescent="0.25">
      <c r="D3725" s="142"/>
    </row>
    <row r="3726" spans="4:4" x14ac:dyDescent="0.25">
      <c r="D3726" s="142"/>
    </row>
    <row r="3727" spans="4:4" x14ac:dyDescent="0.25">
      <c r="D3727" s="142"/>
    </row>
    <row r="3728" spans="4:4" x14ac:dyDescent="0.25">
      <c r="D3728" s="142"/>
    </row>
    <row r="3729" spans="4:4" x14ac:dyDescent="0.25">
      <c r="D3729" s="142"/>
    </row>
    <row r="3730" spans="4:4" x14ac:dyDescent="0.25">
      <c r="D3730" s="142"/>
    </row>
    <row r="3731" spans="4:4" x14ac:dyDescent="0.25">
      <c r="D3731" s="142"/>
    </row>
    <row r="3732" spans="4:4" x14ac:dyDescent="0.25">
      <c r="D3732" s="142"/>
    </row>
    <row r="3733" spans="4:4" x14ac:dyDescent="0.25">
      <c r="D3733" s="142"/>
    </row>
    <row r="3734" spans="4:4" x14ac:dyDescent="0.25">
      <c r="D3734" s="142"/>
    </row>
    <row r="3735" spans="4:4" x14ac:dyDescent="0.25">
      <c r="D3735" s="142"/>
    </row>
    <row r="3736" spans="4:4" x14ac:dyDescent="0.25">
      <c r="D3736" s="142"/>
    </row>
    <row r="3737" spans="4:4" x14ac:dyDescent="0.25">
      <c r="D3737" s="142"/>
    </row>
    <row r="3738" spans="4:4" x14ac:dyDescent="0.25">
      <c r="D3738" s="142"/>
    </row>
    <row r="3739" spans="4:4" x14ac:dyDescent="0.25">
      <c r="D3739" s="142"/>
    </row>
    <row r="3740" spans="4:4" x14ac:dyDescent="0.25">
      <c r="D3740" s="142"/>
    </row>
    <row r="3741" spans="4:4" x14ac:dyDescent="0.25">
      <c r="D3741" s="142"/>
    </row>
    <row r="3742" spans="4:4" x14ac:dyDescent="0.25">
      <c r="D3742" s="142"/>
    </row>
    <row r="3743" spans="4:4" x14ac:dyDescent="0.25">
      <c r="D3743" s="142"/>
    </row>
    <row r="3744" spans="4:4" x14ac:dyDescent="0.25">
      <c r="D3744" s="142"/>
    </row>
    <row r="3745" spans="4:4" x14ac:dyDescent="0.25">
      <c r="D3745" s="142"/>
    </row>
    <row r="3746" spans="4:4" x14ac:dyDescent="0.25">
      <c r="D3746" s="142"/>
    </row>
    <row r="3747" spans="4:4" x14ac:dyDescent="0.25">
      <c r="D3747" s="142"/>
    </row>
    <row r="3748" spans="4:4" x14ac:dyDescent="0.25">
      <c r="D3748" s="142"/>
    </row>
    <row r="3749" spans="4:4" x14ac:dyDescent="0.25">
      <c r="D3749" s="142"/>
    </row>
    <row r="3750" spans="4:4" x14ac:dyDescent="0.25">
      <c r="D3750" s="142"/>
    </row>
    <row r="3751" spans="4:4" x14ac:dyDescent="0.25">
      <c r="D3751" s="142"/>
    </row>
    <row r="3752" spans="4:4" x14ac:dyDescent="0.25">
      <c r="D3752" s="142"/>
    </row>
    <row r="3753" spans="4:4" x14ac:dyDescent="0.25">
      <c r="D3753" s="142"/>
    </row>
    <row r="3754" spans="4:4" x14ac:dyDescent="0.25">
      <c r="D3754" s="142"/>
    </row>
    <row r="3755" spans="4:4" x14ac:dyDescent="0.25">
      <c r="D3755" s="142"/>
    </row>
    <row r="3756" spans="4:4" x14ac:dyDescent="0.25">
      <c r="D3756" s="142"/>
    </row>
    <row r="3757" spans="4:4" x14ac:dyDescent="0.25">
      <c r="D3757" s="142"/>
    </row>
    <row r="3758" spans="4:4" x14ac:dyDescent="0.25">
      <c r="D3758" s="142"/>
    </row>
    <row r="3759" spans="4:4" x14ac:dyDescent="0.25">
      <c r="D3759" s="142"/>
    </row>
    <row r="3760" spans="4:4" x14ac:dyDescent="0.25">
      <c r="D3760" s="142"/>
    </row>
    <row r="3761" spans="4:4" x14ac:dyDescent="0.25">
      <c r="D3761" s="142"/>
    </row>
    <row r="3762" spans="4:4" x14ac:dyDescent="0.25">
      <c r="D3762" s="142"/>
    </row>
    <row r="3763" spans="4:4" x14ac:dyDescent="0.25">
      <c r="D3763" s="142"/>
    </row>
    <row r="3764" spans="4:4" x14ac:dyDescent="0.25">
      <c r="D3764" s="142"/>
    </row>
    <row r="3765" spans="4:4" x14ac:dyDescent="0.25">
      <c r="D3765" s="142"/>
    </row>
    <row r="3766" spans="4:4" x14ac:dyDescent="0.25">
      <c r="D3766" s="142"/>
    </row>
    <row r="3767" spans="4:4" x14ac:dyDescent="0.25">
      <c r="D3767" s="142"/>
    </row>
    <row r="3768" spans="4:4" x14ac:dyDescent="0.25">
      <c r="D3768" s="142"/>
    </row>
    <row r="3769" spans="4:4" x14ac:dyDescent="0.25">
      <c r="D3769" s="142"/>
    </row>
    <row r="3770" spans="4:4" x14ac:dyDescent="0.25">
      <c r="D3770" s="142"/>
    </row>
    <row r="3771" spans="4:4" x14ac:dyDescent="0.25">
      <c r="D3771" s="142"/>
    </row>
    <row r="3772" spans="4:4" x14ac:dyDescent="0.25">
      <c r="D3772" s="142"/>
    </row>
    <row r="3773" spans="4:4" x14ac:dyDescent="0.25">
      <c r="D3773" s="142"/>
    </row>
    <row r="3774" spans="4:4" x14ac:dyDescent="0.25">
      <c r="D3774" s="142"/>
    </row>
    <row r="3775" spans="4:4" x14ac:dyDescent="0.25">
      <c r="D3775" s="142"/>
    </row>
    <row r="3776" spans="4:4" x14ac:dyDescent="0.25">
      <c r="D3776" s="142"/>
    </row>
    <row r="3777" spans="4:4" x14ac:dyDescent="0.25">
      <c r="D3777" s="142"/>
    </row>
    <row r="3778" spans="4:4" x14ac:dyDescent="0.25">
      <c r="D3778" s="142"/>
    </row>
    <row r="3779" spans="4:4" x14ac:dyDescent="0.25">
      <c r="D3779" s="142"/>
    </row>
    <row r="3780" spans="4:4" x14ac:dyDescent="0.25">
      <c r="D3780" s="142"/>
    </row>
    <row r="3781" spans="4:4" x14ac:dyDescent="0.25">
      <c r="D3781" s="142"/>
    </row>
    <row r="3782" spans="4:4" x14ac:dyDescent="0.25">
      <c r="D3782" s="142"/>
    </row>
    <row r="3783" spans="4:4" x14ac:dyDescent="0.25">
      <c r="D3783" s="142"/>
    </row>
    <row r="3784" spans="4:4" x14ac:dyDescent="0.25">
      <c r="D3784" s="142"/>
    </row>
    <row r="3785" spans="4:4" x14ac:dyDescent="0.25">
      <c r="D3785" s="142"/>
    </row>
    <row r="3786" spans="4:4" x14ac:dyDescent="0.25">
      <c r="D3786" s="142"/>
    </row>
    <row r="3787" spans="4:4" x14ac:dyDescent="0.25">
      <c r="D3787" s="142"/>
    </row>
    <row r="3788" spans="4:4" x14ac:dyDescent="0.25">
      <c r="D3788" s="142"/>
    </row>
    <row r="3789" spans="4:4" x14ac:dyDescent="0.25">
      <c r="D3789" s="142"/>
    </row>
    <row r="3790" spans="4:4" x14ac:dyDescent="0.25">
      <c r="D3790" s="142"/>
    </row>
    <row r="3791" spans="4:4" x14ac:dyDescent="0.25">
      <c r="D3791" s="142"/>
    </row>
    <row r="3792" spans="4:4" x14ac:dyDescent="0.25">
      <c r="D3792" s="142"/>
    </row>
    <row r="3793" spans="4:4" x14ac:dyDescent="0.25">
      <c r="D3793" s="142"/>
    </row>
    <row r="3794" spans="4:4" x14ac:dyDescent="0.25">
      <c r="D3794" s="142"/>
    </row>
    <row r="3795" spans="4:4" x14ac:dyDescent="0.25">
      <c r="D3795" s="142"/>
    </row>
    <row r="3796" spans="4:4" x14ac:dyDescent="0.25">
      <c r="D3796" s="142"/>
    </row>
    <row r="3797" spans="4:4" x14ac:dyDescent="0.25">
      <c r="D3797" s="142"/>
    </row>
    <row r="3798" spans="4:4" x14ac:dyDescent="0.25">
      <c r="D3798" s="142"/>
    </row>
    <row r="3799" spans="4:4" x14ac:dyDescent="0.25">
      <c r="D3799" s="142"/>
    </row>
    <row r="3800" spans="4:4" x14ac:dyDescent="0.25">
      <c r="D3800" s="142"/>
    </row>
    <row r="3801" spans="4:4" x14ac:dyDescent="0.25">
      <c r="D3801" s="142"/>
    </row>
    <row r="3802" spans="4:4" x14ac:dyDescent="0.25">
      <c r="D3802" s="142"/>
    </row>
    <row r="3803" spans="4:4" x14ac:dyDescent="0.25">
      <c r="D3803" s="142"/>
    </row>
    <row r="3804" spans="4:4" x14ac:dyDescent="0.25">
      <c r="D3804" s="142"/>
    </row>
    <row r="3805" spans="4:4" x14ac:dyDescent="0.25">
      <c r="D3805" s="142"/>
    </row>
    <row r="3806" spans="4:4" x14ac:dyDescent="0.25">
      <c r="D3806" s="142"/>
    </row>
    <row r="3807" spans="4:4" x14ac:dyDescent="0.25">
      <c r="D3807" s="142"/>
    </row>
    <row r="3808" spans="4:4" x14ac:dyDescent="0.25">
      <c r="D3808" s="142"/>
    </row>
    <row r="3809" spans="4:4" x14ac:dyDescent="0.25">
      <c r="D3809" s="142"/>
    </row>
    <row r="3810" spans="4:4" x14ac:dyDescent="0.25">
      <c r="D3810" s="142"/>
    </row>
    <row r="3811" spans="4:4" x14ac:dyDescent="0.25">
      <c r="D3811" s="142"/>
    </row>
    <row r="3812" spans="4:4" x14ac:dyDescent="0.25">
      <c r="D3812" s="142"/>
    </row>
    <row r="3813" spans="4:4" x14ac:dyDescent="0.25">
      <c r="D3813" s="142"/>
    </row>
    <row r="3814" spans="4:4" x14ac:dyDescent="0.25">
      <c r="D3814" s="142"/>
    </row>
    <row r="3815" spans="4:4" x14ac:dyDescent="0.25">
      <c r="D3815" s="142"/>
    </row>
    <row r="3816" spans="4:4" x14ac:dyDescent="0.25">
      <c r="D3816" s="142"/>
    </row>
    <row r="3817" spans="4:4" x14ac:dyDescent="0.25">
      <c r="D3817" s="142"/>
    </row>
    <row r="3818" spans="4:4" x14ac:dyDescent="0.25">
      <c r="D3818" s="142"/>
    </row>
    <row r="3819" spans="4:4" x14ac:dyDescent="0.25">
      <c r="D3819" s="142"/>
    </row>
    <row r="3820" spans="4:4" x14ac:dyDescent="0.25">
      <c r="D3820" s="142"/>
    </row>
    <row r="3821" spans="4:4" x14ac:dyDescent="0.25">
      <c r="D3821" s="142"/>
    </row>
    <row r="3822" spans="4:4" x14ac:dyDescent="0.25">
      <c r="D3822" s="142"/>
    </row>
    <row r="3823" spans="4:4" x14ac:dyDescent="0.25">
      <c r="D3823" s="142"/>
    </row>
    <row r="3824" spans="4:4" x14ac:dyDescent="0.25">
      <c r="D3824" s="142"/>
    </row>
    <row r="3825" spans="4:4" x14ac:dyDescent="0.25">
      <c r="D3825" s="142"/>
    </row>
    <row r="3826" spans="4:4" x14ac:dyDescent="0.25">
      <c r="D3826" s="142"/>
    </row>
    <row r="3827" spans="4:4" x14ac:dyDescent="0.25">
      <c r="D3827" s="142"/>
    </row>
    <row r="3828" spans="4:4" x14ac:dyDescent="0.25">
      <c r="D3828" s="142"/>
    </row>
    <row r="3829" spans="4:4" x14ac:dyDescent="0.25">
      <c r="D3829" s="142"/>
    </row>
    <row r="3830" spans="4:4" x14ac:dyDescent="0.25">
      <c r="D3830" s="142"/>
    </row>
    <row r="3831" spans="4:4" x14ac:dyDescent="0.25">
      <c r="D3831" s="142"/>
    </row>
    <row r="3832" spans="4:4" x14ac:dyDescent="0.25">
      <c r="D3832" s="142"/>
    </row>
    <row r="3833" spans="4:4" x14ac:dyDescent="0.25">
      <c r="D3833" s="142"/>
    </row>
    <row r="3834" spans="4:4" x14ac:dyDescent="0.25">
      <c r="D3834" s="142"/>
    </row>
    <row r="3835" spans="4:4" x14ac:dyDescent="0.25">
      <c r="D3835" s="142"/>
    </row>
    <row r="3836" spans="4:4" x14ac:dyDescent="0.25">
      <c r="D3836" s="142"/>
    </row>
    <row r="3837" spans="4:4" x14ac:dyDescent="0.25">
      <c r="D3837" s="142"/>
    </row>
    <row r="3838" spans="4:4" x14ac:dyDescent="0.25">
      <c r="D3838" s="142"/>
    </row>
    <row r="3839" spans="4:4" x14ac:dyDescent="0.25">
      <c r="D3839" s="142"/>
    </row>
    <row r="3840" spans="4:4" x14ac:dyDescent="0.25">
      <c r="D3840" s="142"/>
    </row>
    <row r="3841" spans="4:4" x14ac:dyDescent="0.25">
      <c r="D3841" s="142"/>
    </row>
    <row r="3842" spans="4:4" x14ac:dyDescent="0.25">
      <c r="D3842" s="142"/>
    </row>
    <row r="3843" spans="4:4" x14ac:dyDescent="0.25">
      <c r="D3843" s="142"/>
    </row>
    <row r="3844" spans="4:4" x14ac:dyDescent="0.25">
      <c r="D3844" s="142"/>
    </row>
    <row r="3845" spans="4:4" x14ac:dyDescent="0.25">
      <c r="D3845" s="142"/>
    </row>
    <row r="3846" spans="4:4" x14ac:dyDescent="0.25">
      <c r="D3846" s="142"/>
    </row>
    <row r="3847" spans="4:4" x14ac:dyDescent="0.25">
      <c r="D3847" s="142"/>
    </row>
    <row r="3848" spans="4:4" x14ac:dyDescent="0.25">
      <c r="D3848" s="142"/>
    </row>
    <row r="3849" spans="4:4" x14ac:dyDescent="0.25">
      <c r="D3849" s="142"/>
    </row>
    <row r="3850" spans="4:4" x14ac:dyDescent="0.25">
      <c r="D3850" s="142"/>
    </row>
    <row r="3851" spans="4:4" x14ac:dyDescent="0.25">
      <c r="D3851" s="142"/>
    </row>
    <row r="3852" spans="4:4" x14ac:dyDescent="0.25">
      <c r="D3852" s="142"/>
    </row>
    <row r="3853" spans="4:4" x14ac:dyDescent="0.25">
      <c r="D3853" s="142"/>
    </row>
    <row r="3854" spans="4:4" x14ac:dyDescent="0.25">
      <c r="D3854" s="142"/>
    </row>
    <row r="3855" spans="4:4" x14ac:dyDescent="0.25">
      <c r="D3855" s="142"/>
    </row>
    <row r="3856" spans="4:4" x14ac:dyDescent="0.25">
      <c r="D3856" s="142"/>
    </row>
    <row r="3857" spans="4:4" x14ac:dyDescent="0.25">
      <c r="D3857" s="142"/>
    </row>
    <row r="3858" spans="4:4" x14ac:dyDescent="0.25">
      <c r="D3858" s="142"/>
    </row>
    <row r="3859" spans="4:4" x14ac:dyDescent="0.25">
      <c r="D3859" s="142"/>
    </row>
    <row r="3860" spans="4:4" x14ac:dyDescent="0.25">
      <c r="D3860" s="142"/>
    </row>
    <row r="3861" spans="4:4" x14ac:dyDescent="0.25">
      <c r="D3861" s="142"/>
    </row>
    <row r="3862" spans="4:4" x14ac:dyDescent="0.25">
      <c r="D3862" s="142"/>
    </row>
    <row r="3863" spans="4:4" x14ac:dyDescent="0.25">
      <c r="D3863" s="142"/>
    </row>
    <row r="3864" spans="4:4" x14ac:dyDescent="0.25">
      <c r="D3864" s="142"/>
    </row>
    <row r="3865" spans="4:4" x14ac:dyDescent="0.25">
      <c r="D3865" s="142"/>
    </row>
    <row r="3866" spans="4:4" x14ac:dyDescent="0.25">
      <c r="D3866" s="142"/>
    </row>
    <row r="3867" spans="4:4" x14ac:dyDescent="0.25">
      <c r="D3867" s="142"/>
    </row>
    <row r="3868" spans="4:4" x14ac:dyDescent="0.25">
      <c r="D3868" s="142"/>
    </row>
    <row r="3869" spans="4:4" x14ac:dyDescent="0.25">
      <c r="D3869" s="142"/>
    </row>
    <row r="3870" spans="4:4" x14ac:dyDescent="0.25">
      <c r="D3870" s="142"/>
    </row>
    <row r="3871" spans="4:4" x14ac:dyDescent="0.25">
      <c r="D3871" s="142"/>
    </row>
    <row r="3872" spans="4:4" x14ac:dyDescent="0.25">
      <c r="D3872" s="142"/>
    </row>
    <row r="3873" spans="4:4" x14ac:dyDescent="0.25">
      <c r="D3873" s="142"/>
    </row>
    <row r="3874" spans="4:4" x14ac:dyDescent="0.25">
      <c r="D3874" s="142"/>
    </row>
    <row r="3875" spans="4:4" x14ac:dyDescent="0.25">
      <c r="D3875" s="142"/>
    </row>
    <row r="3876" spans="4:4" x14ac:dyDescent="0.25">
      <c r="D3876" s="142"/>
    </row>
    <row r="3877" spans="4:4" x14ac:dyDescent="0.25">
      <c r="D3877" s="142"/>
    </row>
    <row r="3878" spans="4:4" x14ac:dyDescent="0.25">
      <c r="D3878" s="142"/>
    </row>
    <row r="3879" spans="4:4" x14ac:dyDescent="0.25">
      <c r="D3879" s="142"/>
    </row>
    <row r="3880" spans="4:4" x14ac:dyDescent="0.25">
      <c r="D3880" s="142"/>
    </row>
    <row r="3881" spans="4:4" x14ac:dyDescent="0.25">
      <c r="D3881" s="142"/>
    </row>
    <row r="3882" spans="4:4" x14ac:dyDescent="0.25">
      <c r="D3882" s="142"/>
    </row>
    <row r="3883" spans="4:4" x14ac:dyDescent="0.25">
      <c r="D3883" s="142"/>
    </row>
    <row r="3884" spans="4:4" x14ac:dyDescent="0.25">
      <c r="D3884" s="142"/>
    </row>
    <row r="3885" spans="4:4" x14ac:dyDescent="0.25">
      <c r="D3885" s="142"/>
    </row>
    <row r="3886" spans="4:4" x14ac:dyDescent="0.25">
      <c r="D3886" s="142"/>
    </row>
    <row r="3887" spans="4:4" x14ac:dyDescent="0.25">
      <c r="D3887" s="142"/>
    </row>
    <row r="3888" spans="4:4" x14ac:dyDescent="0.25">
      <c r="D3888" s="142"/>
    </row>
    <row r="3889" spans="4:4" x14ac:dyDescent="0.25">
      <c r="D3889" s="142"/>
    </row>
    <row r="3890" spans="4:4" x14ac:dyDescent="0.25">
      <c r="D3890" s="142"/>
    </row>
    <row r="3891" spans="4:4" x14ac:dyDescent="0.25">
      <c r="D3891" s="142"/>
    </row>
    <row r="3892" spans="4:4" x14ac:dyDescent="0.25">
      <c r="D3892" s="142"/>
    </row>
    <row r="3893" spans="4:4" x14ac:dyDescent="0.25">
      <c r="D3893" s="142"/>
    </row>
    <row r="3894" spans="4:4" x14ac:dyDescent="0.25">
      <c r="D3894" s="142"/>
    </row>
    <row r="3895" spans="4:4" x14ac:dyDescent="0.25">
      <c r="D3895" s="142"/>
    </row>
    <row r="3896" spans="4:4" x14ac:dyDescent="0.25">
      <c r="D3896" s="142"/>
    </row>
    <row r="3897" spans="4:4" x14ac:dyDescent="0.25">
      <c r="D3897" s="142"/>
    </row>
    <row r="3898" spans="4:4" x14ac:dyDescent="0.25">
      <c r="D3898" s="142"/>
    </row>
    <row r="3899" spans="4:4" x14ac:dyDescent="0.25">
      <c r="D3899" s="142"/>
    </row>
    <row r="3900" spans="4:4" x14ac:dyDescent="0.25">
      <c r="D3900" s="142"/>
    </row>
    <row r="3901" spans="4:4" x14ac:dyDescent="0.25">
      <c r="D3901" s="142"/>
    </row>
    <row r="3902" spans="4:4" x14ac:dyDescent="0.25">
      <c r="D3902" s="142"/>
    </row>
    <row r="3903" spans="4:4" x14ac:dyDescent="0.25">
      <c r="D3903" s="142"/>
    </row>
    <row r="3904" spans="4:4" x14ac:dyDescent="0.25">
      <c r="D3904" s="142"/>
    </row>
    <row r="3905" spans="4:4" x14ac:dyDescent="0.25">
      <c r="D3905" s="142"/>
    </row>
    <row r="3906" spans="4:4" x14ac:dyDescent="0.25">
      <c r="D3906" s="142"/>
    </row>
    <row r="3907" spans="4:4" x14ac:dyDescent="0.25">
      <c r="D3907" s="142"/>
    </row>
    <row r="3908" spans="4:4" x14ac:dyDescent="0.25">
      <c r="D3908" s="142"/>
    </row>
    <row r="3909" spans="4:4" x14ac:dyDescent="0.25">
      <c r="D3909" s="142"/>
    </row>
    <row r="3910" spans="4:4" x14ac:dyDescent="0.25">
      <c r="D3910" s="142"/>
    </row>
    <row r="3911" spans="4:4" x14ac:dyDescent="0.25">
      <c r="D3911" s="142"/>
    </row>
    <row r="3912" spans="4:4" x14ac:dyDescent="0.25">
      <c r="D3912" s="142"/>
    </row>
    <row r="3913" spans="4:4" x14ac:dyDescent="0.25">
      <c r="D3913" s="142"/>
    </row>
    <row r="3914" spans="4:4" x14ac:dyDescent="0.25">
      <c r="D3914" s="142"/>
    </row>
    <row r="3915" spans="4:4" x14ac:dyDescent="0.25">
      <c r="D3915" s="142"/>
    </row>
    <row r="3916" spans="4:4" x14ac:dyDescent="0.25">
      <c r="D3916" s="142"/>
    </row>
    <row r="3917" spans="4:4" x14ac:dyDescent="0.25">
      <c r="D3917" s="142"/>
    </row>
    <row r="3918" spans="4:4" x14ac:dyDescent="0.25">
      <c r="D3918" s="142"/>
    </row>
    <row r="3919" spans="4:4" x14ac:dyDescent="0.25">
      <c r="D3919" s="142"/>
    </row>
    <row r="3920" spans="4:4" x14ac:dyDescent="0.25">
      <c r="D3920" s="142"/>
    </row>
    <row r="3921" spans="4:4" x14ac:dyDescent="0.25">
      <c r="D3921" s="142"/>
    </row>
    <row r="3922" spans="4:4" x14ac:dyDescent="0.25">
      <c r="D3922" s="142"/>
    </row>
    <row r="3923" spans="4:4" x14ac:dyDescent="0.25">
      <c r="D3923" s="142"/>
    </row>
    <row r="3924" spans="4:4" x14ac:dyDescent="0.25">
      <c r="D3924" s="142"/>
    </row>
    <row r="3925" spans="4:4" x14ac:dyDescent="0.25">
      <c r="D3925" s="142"/>
    </row>
    <row r="3926" spans="4:4" x14ac:dyDescent="0.25">
      <c r="D3926" s="142"/>
    </row>
    <row r="3927" spans="4:4" x14ac:dyDescent="0.25">
      <c r="D3927" s="142"/>
    </row>
    <row r="3928" spans="4:4" x14ac:dyDescent="0.25">
      <c r="D3928" s="142"/>
    </row>
    <row r="3929" spans="4:4" x14ac:dyDescent="0.25">
      <c r="D3929" s="142"/>
    </row>
    <row r="3930" spans="4:4" x14ac:dyDescent="0.25">
      <c r="D3930" s="142"/>
    </row>
    <row r="3931" spans="4:4" x14ac:dyDescent="0.25">
      <c r="D3931" s="142"/>
    </row>
    <row r="3932" spans="4:4" x14ac:dyDescent="0.25">
      <c r="D3932" s="142"/>
    </row>
    <row r="3933" spans="4:4" x14ac:dyDescent="0.25">
      <c r="D3933" s="142"/>
    </row>
    <row r="3934" spans="4:4" x14ac:dyDescent="0.25">
      <c r="D3934" s="142"/>
    </row>
    <row r="3935" spans="4:4" x14ac:dyDescent="0.25">
      <c r="D3935" s="142"/>
    </row>
    <row r="3936" spans="4:4" x14ac:dyDescent="0.25">
      <c r="D3936" s="142"/>
    </row>
    <row r="3937" spans="4:4" x14ac:dyDescent="0.25">
      <c r="D3937" s="142"/>
    </row>
    <row r="3938" spans="4:4" x14ac:dyDescent="0.25">
      <c r="D3938" s="142"/>
    </row>
    <row r="3939" spans="4:4" x14ac:dyDescent="0.25">
      <c r="D3939" s="142"/>
    </row>
    <row r="3940" spans="4:4" x14ac:dyDescent="0.25">
      <c r="D3940" s="142"/>
    </row>
    <row r="3941" spans="4:4" x14ac:dyDescent="0.25">
      <c r="D3941" s="142"/>
    </row>
    <row r="3942" spans="4:4" x14ac:dyDescent="0.25">
      <c r="D3942" s="142"/>
    </row>
    <row r="3943" spans="4:4" x14ac:dyDescent="0.25">
      <c r="D3943" s="142"/>
    </row>
    <row r="3944" spans="4:4" x14ac:dyDescent="0.25">
      <c r="D3944" s="142"/>
    </row>
    <row r="3945" spans="4:4" x14ac:dyDescent="0.25">
      <c r="D3945" s="142"/>
    </row>
    <row r="3946" spans="4:4" x14ac:dyDescent="0.25">
      <c r="D3946" s="142"/>
    </row>
    <row r="3947" spans="4:4" x14ac:dyDescent="0.25">
      <c r="D3947" s="142"/>
    </row>
    <row r="3948" spans="4:4" x14ac:dyDescent="0.25">
      <c r="D3948" s="142"/>
    </row>
    <row r="3949" spans="4:4" x14ac:dyDescent="0.25">
      <c r="D3949" s="142"/>
    </row>
    <row r="3950" spans="4:4" x14ac:dyDescent="0.25">
      <c r="D3950" s="142"/>
    </row>
    <row r="3951" spans="4:4" x14ac:dyDescent="0.25">
      <c r="D3951" s="142"/>
    </row>
    <row r="3952" spans="4:4" x14ac:dyDescent="0.25">
      <c r="D3952" s="142"/>
    </row>
    <row r="3953" spans="4:4" x14ac:dyDescent="0.25">
      <c r="D3953" s="142"/>
    </row>
    <row r="3954" spans="4:4" x14ac:dyDescent="0.25">
      <c r="D3954" s="142"/>
    </row>
    <row r="3955" spans="4:4" x14ac:dyDescent="0.25">
      <c r="D3955" s="142"/>
    </row>
    <row r="3956" spans="4:4" x14ac:dyDescent="0.25">
      <c r="D3956" s="142"/>
    </row>
    <row r="3957" spans="4:4" x14ac:dyDescent="0.25">
      <c r="D3957" s="142"/>
    </row>
    <row r="3958" spans="4:4" x14ac:dyDescent="0.25">
      <c r="D3958" s="142"/>
    </row>
    <row r="3959" spans="4:4" x14ac:dyDescent="0.25">
      <c r="D3959" s="142"/>
    </row>
    <row r="3960" spans="4:4" x14ac:dyDescent="0.25">
      <c r="D3960" s="142"/>
    </row>
    <row r="3961" spans="4:4" x14ac:dyDescent="0.25">
      <c r="D3961" s="142"/>
    </row>
    <row r="3962" spans="4:4" x14ac:dyDescent="0.25">
      <c r="D3962" s="142"/>
    </row>
    <row r="3963" spans="4:4" x14ac:dyDescent="0.25">
      <c r="D3963" s="142"/>
    </row>
    <row r="3964" spans="4:4" x14ac:dyDescent="0.25">
      <c r="D3964" s="142"/>
    </row>
    <row r="3965" spans="4:4" x14ac:dyDescent="0.25">
      <c r="D3965" s="142"/>
    </row>
    <row r="3966" spans="4:4" x14ac:dyDescent="0.25">
      <c r="D3966" s="142"/>
    </row>
    <row r="3967" spans="4:4" x14ac:dyDescent="0.25">
      <c r="D3967" s="142"/>
    </row>
    <row r="3968" spans="4:4" x14ac:dyDescent="0.25">
      <c r="D3968" s="142"/>
    </row>
    <row r="3969" spans="4:4" x14ac:dyDescent="0.25">
      <c r="D3969" s="142"/>
    </row>
    <row r="3970" spans="4:4" x14ac:dyDescent="0.25">
      <c r="D3970" s="142"/>
    </row>
    <row r="3971" spans="4:4" x14ac:dyDescent="0.25">
      <c r="D3971" s="142"/>
    </row>
    <row r="3972" spans="4:4" x14ac:dyDescent="0.25">
      <c r="D3972" s="142"/>
    </row>
    <row r="3973" spans="4:4" x14ac:dyDescent="0.25">
      <c r="D3973" s="142"/>
    </row>
    <row r="3974" spans="4:4" x14ac:dyDescent="0.25">
      <c r="D3974" s="142"/>
    </row>
    <row r="3975" spans="4:4" x14ac:dyDescent="0.25">
      <c r="D3975" s="142"/>
    </row>
    <row r="3976" spans="4:4" x14ac:dyDescent="0.25">
      <c r="D3976" s="142"/>
    </row>
    <row r="3977" spans="4:4" x14ac:dyDescent="0.25">
      <c r="D3977" s="142"/>
    </row>
    <row r="3978" spans="4:4" x14ac:dyDescent="0.25">
      <c r="D3978" s="142"/>
    </row>
    <row r="3979" spans="4:4" x14ac:dyDescent="0.25">
      <c r="D3979" s="142"/>
    </row>
    <row r="3980" spans="4:4" x14ac:dyDescent="0.25">
      <c r="D3980" s="142"/>
    </row>
    <row r="3981" spans="4:4" x14ac:dyDescent="0.25">
      <c r="D3981" s="142"/>
    </row>
    <row r="3982" spans="4:4" x14ac:dyDescent="0.25">
      <c r="D3982" s="142"/>
    </row>
    <row r="3983" spans="4:4" x14ac:dyDescent="0.25">
      <c r="D3983" s="142"/>
    </row>
    <row r="3984" spans="4:4" x14ac:dyDescent="0.25">
      <c r="D3984" s="142"/>
    </row>
    <row r="3985" spans="4:4" x14ac:dyDescent="0.25">
      <c r="D3985" s="142"/>
    </row>
    <row r="3986" spans="4:4" x14ac:dyDescent="0.25">
      <c r="D3986" s="142"/>
    </row>
    <row r="3987" spans="4:4" x14ac:dyDescent="0.25">
      <c r="D3987" s="142"/>
    </row>
    <row r="3988" spans="4:4" x14ac:dyDescent="0.25">
      <c r="D3988" s="142"/>
    </row>
    <row r="3989" spans="4:4" x14ac:dyDescent="0.25">
      <c r="D3989" s="142"/>
    </row>
    <row r="3990" spans="4:4" x14ac:dyDescent="0.25">
      <c r="D3990" s="142"/>
    </row>
    <row r="3991" spans="4:4" x14ac:dyDescent="0.25">
      <c r="D3991" s="142"/>
    </row>
    <row r="3992" spans="4:4" x14ac:dyDescent="0.25">
      <c r="D3992" s="142"/>
    </row>
    <row r="3993" spans="4:4" x14ac:dyDescent="0.25">
      <c r="D3993" s="142"/>
    </row>
    <row r="3994" spans="4:4" x14ac:dyDescent="0.25">
      <c r="D3994" s="142"/>
    </row>
    <row r="3995" spans="4:4" x14ac:dyDescent="0.25">
      <c r="D3995" s="142"/>
    </row>
    <row r="3996" spans="4:4" x14ac:dyDescent="0.25">
      <c r="D3996" s="142"/>
    </row>
    <row r="3997" spans="4:4" x14ac:dyDescent="0.25">
      <c r="D3997" s="142"/>
    </row>
    <row r="3998" spans="4:4" x14ac:dyDescent="0.25">
      <c r="D3998" s="142"/>
    </row>
    <row r="3999" spans="4:4" x14ac:dyDescent="0.25">
      <c r="D3999" s="142"/>
    </row>
    <row r="4000" spans="4:4" x14ac:dyDescent="0.25">
      <c r="D4000" s="142"/>
    </row>
    <row r="4001" spans="4:4" x14ac:dyDescent="0.25">
      <c r="D4001" s="142"/>
    </row>
    <row r="4002" spans="4:4" x14ac:dyDescent="0.25">
      <c r="D4002" s="142"/>
    </row>
    <row r="4003" spans="4:4" x14ac:dyDescent="0.25">
      <c r="D4003" s="142"/>
    </row>
    <row r="4004" spans="4:4" x14ac:dyDescent="0.25">
      <c r="D4004" s="142"/>
    </row>
    <row r="4005" spans="4:4" x14ac:dyDescent="0.25">
      <c r="D4005" s="142"/>
    </row>
    <row r="4006" spans="4:4" x14ac:dyDescent="0.25">
      <c r="D4006" s="142"/>
    </row>
    <row r="4007" spans="4:4" x14ac:dyDescent="0.25">
      <c r="D4007" s="142"/>
    </row>
    <row r="4008" spans="4:4" x14ac:dyDescent="0.25">
      <c r="D4008" s="142"/>
    </row>
    <row r="4009" spans="4:4" x14ac:dyDescent="0.25">
      <c r="D4009" s="142"/>
    </row>
    <row r="4010" spans="4:4" x14ac:dyDescent="0.25">
      <c r="D4010" s="142"/>
    </row>
    <row r="4011" spans="4:4" x14ac:dyDescent="0.25">
      <c r="D4011" s="142"/>
    </row>
    <row r="4012" spans="4:4" x14ac:dyDescent="0.25">
      <c r="D4012" s="142"/>
    </row>
    <row r="4013" spans="4:4" x14ac:dyDescent="0.25">
      <c r="D4013" s="142"/>
    </row>
    <row r="4014" spans="4:4" x14ac:dyDescent="0.25">
      <c r="D4014" s="142"/>
    </row>
    <row r="4015" spans="4:4" x14ac:dyDescent="0.25">
      <c r="D4015" s="142"/>
    </row>
    <row r="4016" spans="4:4" x14ac:dyDescent="0.25">
      <c r="D4016" s="142"/>
    </row>
    <row r="4017" spans="4:4" x14ac:dyDescent="0.25">
      <c r="D4017" s="142"/>
    </row>
    <row r="4018" spans="4:4" x14ac:dyDescent="0.25">
      <c r="D4018" s="142"/>
    </row>
    <row r="4019" spans="4:4" x14ac:dyDescent="0.25">
      <c r="D4019" s="142"/>
    </row>
    <row r="4020" spans="4:4" x14ac:dyDescent="0.25">
      <c r="D4020" s="142"/>
    </row>
    <row r="4021" spans="4:4" x14ac:dyDescent="0.25">
      <c r="D4021" s="142"/>
    </row>
    <row r="4022" spans="4:4" x14ac:dyDescent="0.25">
      <c r="D4022" s="142"/>
    </row>
    <row r="4023" spans="4:4" x14ac:dyDescent="0.25">
      <c r="D4023" s="142"/>
    </row>
    <row r="4024" spans="4:4" x14ac:dyDescent="0.25">
      <c r="D4024" s="142"/>
    </row>
    <row r="4025" spans="4:4" x14ac:dyDescent="0.25">
      <c r="D4025" s="142"/>
    </row>
    <row r="4026" spans="4:4" x14ac:dyDescent="0.25">
      <c r="D4026" s="142"/>
    </row>
    <row r="4027" spans="4:4" x14ac:dyDescent="0.25">
      <c r="D4027" s="142"/>
    </row>
    <row r="4028" spans="4:4" x14ac:dyDescent="0.25">
      <c r="D4028" s="142"/>
    </row>
    <row r="4029" spans="4:4" x14ac:dyDescent="0.25">
      <c r="D4029" s="142"/>
    </row>
    <row r="4030" spans="4:4" x14ac:dyDescent="0.25">
      <c r="D4030" s="142"/>
    </row>
    <row r="4031" spans="4:4" x14ac:dyDescent="0.25">
      <c r="D4031" s="142"/>
    </row>
    <row r="4032" spans="4:4" x14ac:dyDescent="0.25">
      <c r="D4032" s="142"/>
    </row>
    <row r="4033" spans="4:4" x14ac:dyDescent="0.25">
      <c r="D4033" s="142"/>
    </row>
    <row r="4034" spans="4:4" x14ac:dyDescent="0.25">
      <c r="D4034" s="142"/>
    </row>
    <row r="4035" spans="4:4" x14ac:dyDescent="0.25">
      <c r="D4035" s="142"/>
    </row>
    <row r="4036" spans="4:4" x14ac:dyDescent="0.25">
      <c r="D4036" s="142"/>
    </row>
    <row r="4037" spans="4:4" x14ac:dyDescent="0.25">
      <c r="D4037" s="142"/>
    </row>
    <row r="4038" spans="4:4" x14ac:dyDescent="0.25">
      <c r="D4038" s="142"/>
    </row>
    <row r="4039" spans="4:4" x14ac:dyDescent="0.25">
      <c r="D4039" s="142"/>
    </row>
    <row r="4040" spans="4:4" x14ac:dyDescent="0.25">
      <c r="D4040" s="142"/>
    </row>
    <row r="4041" spans="4:4" x14ac:dyDescent="0.25">
      <c r="D4041" s="142"/>
    </row>
    <row r="4042" spans="4:4" x14ac:dyDescent="0.25">
      <c r="D4042" s="142"/>
    </row>
    <row r="4043" spans="4:4" x14ac:dyDescent="0.25">
      <c r="D4043" s="142"/>
    </row>
    <row r="4044" spans="4:4" x14ac:dyDescent="0.25">
      <c r="D4044" s="142"/>
    </row>
    <row r="4045" spans="4:4" x14ac:dyDescent="0.25">
      <c r="D4045" s="142"/>
    </row>
    <row r="4046" spans="4:4" x14ac:dyDescent="0.25">
      <c r="D4046" s="142"/>
    </row>
    <row r="4047" spans="4:4" x14ac:dyDescent="0.25">
      <c r="D4047" s="142"/>
    </row>
    <row r="4048" spans="4:4" x14ac:dyDescent="0.25">
      <c r="D4048" s="142"/>
    </row>
    <row r="4049" spans="4:4" x14ac:dyDescent="0.25">
      <c r="D4049" s="142"/>
    </row>
    <row r="4050" spans="4:4" x14ac:dyDescent="0.25">
      <c r="D4050" s="142"/>
    </row>
    <row r="4051" spans="4:4" x14ac:dyDescent="0.25">
      <c r="D4051" s="142"/>
    </row>
    <row r="4052" spans="4:4" x14ac:dyDescent="0.25">
      <c r="D4052" s="142"/>
    </row>
    <row r="4053" spans="4:4" x14ac:dyDescent="0.25">
      <c r="D4053" s="142"/>
    </row>
    <row r="4054" spans="4:4" x14ac:dyDescent="0.25">
      <c r="D4054" s="142"/>
    </row>
    <row r="4055" spans="4:4" x14ac:dyDescent="0.25">
      <c r="D4055" s="142"/>
    </row>
    <row r="4056" spans="4:4" x14ac:dyDescent="0.25">
      <c r="D4056" s="142"/>
    </row>
    <row r="4057" spans="4:4" x14ac:dyDescent="0.25">
      <c r="D4057" s="142"/>
    </row>
    <row r="4058" spans="4:4" x14ac:dyDescent="0.25">
      <c r="D4058" s="142"/>
    </row>
    <row r="4059" spans="4:4" x14ac:dyDescent="0.25">
      <c r="D4059" s="142"/>
    </row>
    <row r="4060" spans="4:4" x14ac:dyDescent="0.25">
      <c r="D4060" s="142"/>
    </row>
    <row r="4061" spans="4:4" x14ac:dyDescent="0.25">
      <c r="D4061" s="142"/>
    </row>
    <row r="4062" spans="4:4" x14ac:dyDescent="0.25">
      <c r="D4062" s="142"/>
    </row>
    <row r="4063" spans="4:4" x14ac:dyDescent="0.25">
      <c r="D4063" s="142"/>
    </row>
    <row r="4064" spans="4:4" x14ac:dyDescent="0.25">
      <c r="D4064" s="142"/>
    </row>
    <row r="4065" spans="4:4" x14ac:dyDescent="0.25">
      <c r="D4065" s="142"/>
    </row>
    <row r="4066" spans="4:4" x14ac:dyDescent="0.25">
      <c r="D4066" s="142"/>
    </row>
    <row r="4067" spans="4:4" x14ac:dyDescent="0.25">
      <c r="D4067" s="142"/>
    </row>
    <row r="4068" spans="4:4" x14ac:dyDescent="0.25">
      <c r="D4068" s="142"/>
    </row>
    <row r="4069" spans="4:4" x14ac:dyDescent="0.25">
      <c r="D4069" s="142"/>
    </row>
    <row r="4070" spans="4:4" x14ac:dyDescent="0.25">
      <c r="D4070" s="142"/>
    </row>
    <row r="4071" spans="4:4" x14ac:dyDescent="0.25">
      <c r="D4071" s="142"/>
    </row>
    <row r="4072" spans="4:4" x14ac:dyDescent="0.25">
      <c r="D4072" s="142"/>
    </row>
    <row r="4073" spans="4:4" x14ac:dyDescent="0.25">
      <c r="D4073" s="142"/>
    </row>
    <row r="4074" spans="4:4" x14ac:dyDescent="0.25">
      <c r="D4074" s="142"/>
    </row>
    <row r="4075" spans="4:4" x14ac:dyDescent="0.25">
      <c r="D4075" s="142"/>
    </row>
    <row r="4076" spans="4:4" x14ac:dyDescent="0.25">
      <c r="D4076" s="142"/>
    </row>
    <row r="4077" spans="4:4" x14ac:dyDescent="0.25">
      <c r="D4077" s="142"/>
    </row>
    <row r="4078" spans="4:4" x14ac:dyDescent="0.25">
      <c r="D4078" s="142"/>
    </row>
    <row r="4079" spans="4:4" x14ac:dyDescent="0.25">
      <c r="D4079" s="142"/>
    </row>
    <row r="4080" spans="4:4" x14ac:dyDescent="0.25">
      <c r="D4080" s="142"/>
    </row>
    <row r="4081" spans="4:4" x14ac:dyDescent="0.25">
      <c r="D4081" s="142"/>
    </row>
    <row r="4082" spans="4:4" x14ac:dyDescent="0.25">
      <c r="D4082" s="142"/>
    </row>
    <row r="4083" spans="4:4" x14ac:dyDescent="0.25">
      <c r="D4083" s="142"/>
    </row>
    <row r="4084" spans="4:4" x14ac:dyDescent="0.25">
      <c r="D4084" s="142"/>
    </row>
    <row r="4085" spans="4:4" x14ac:dyDescent="0.25">
      <c r="D4085" s="142"/>
    </row>
    <row r="4086" spans="4:4" x14ac:dyDescent="0.25">
      <c r="D4086" s="142"/>
    </row>
    <row r="4087" spans="4:4" x14ac:dyDescent="0.25">
      <c r="D4087" s="142"/>
    </row>
    <row r="4088" spans="4:4" x14ac:dyDescent="0.25">
      <c r="D4088" s="142"/>
    </row>
    <row r="4089" spans="4:4" x14ac:dyDescent="0.25">
      <c r="D4089" s="142"/>
    </row>
    <row r="4090" spans="4:4" x14ac:dyDescent="0.25">
      <c r="D4090" s="142"/>
    </row>
    <row r="4091" spans="4:4" x14ac:dyDescent="0.25">
      <c r="D4091" s="142"/>
    </row>
    <row r="4092" spans="4:4" x14ac:dyDescent="0.25">
      <c r="D4092" s="142"/>
    </row>
    <row r="4093" spans="4:4" x14ac:dyDescent="0.25">
      <c r="D4093" s="142"/>
    </row>
    <row r="4094" spans="4:4" x14ac:dyDescent="0.25">
      <c r="D4094" s="142"/>
    </row>
    <row r="4095" spans="4:4" x14ac:dyDescent="0.25">
      <c r="D4095" s="142"/>
    </row>
    <row r="4096" spans="4:4" x14ac:dyDescent="0.25">
      <c r="D4096" s="142"/>
    </row>
    <row r="4097" spans="4:4" x14ac:dyDescent="0.25">
      <c r="D4097" s="142"/>
    </row>
    <row r="4098" spans="4:4" x14ac:dyDescent="0.25">
      <c r="D4098" s="142"/>
    </row>
    <row r="4099" spans="4:4" x14ac:dyDescent="0.25">
      <c r="D4099" s="142"/>
    </row>
    <row r="4100" spans="4:4" x14ac:dyDescent="0.25">
      <c r="D4100" s="142"/>
    </row>
    <row r="4101" spans="4:4" x14ac:dyDescent="0.25">
      <c r="D4101" s="142"/>
    </row>
    <row r="4102" spans="4:4" x14ac:dyDescent="0.25">
      <c r="D4102" s="142"/>
    </row>
    <row r="4103" spans="4:4" x14ac:dyDescent="0.25">
      <c r="D4103" s="142"/>
    </row>
    <row r="4104" spans="4:4" x14ac:dyDescent="0.25">
      <c r="D4104" s="142"/>
    </row>
    <row r="4105" spans="4:4" x14ac:dyDescent="0.25">
      <c r="D4105" s="142"/>
    </row>
    <row r="4106" spans="4:4" x14ac:dyDescent="0.25">
      <c r="D4106" s="142"/>
    </row>
    <row r="4107" spans="4:4" x14ac:dyDescent="0.25">
      <c r="D4107" s="142"/>
    </row>
    <row r="4108" spans="4:4" x14ac:dyDescent="0.25">
      <c r="D4108" s="142"/>
    </row>
    <row r="4109" spans="4:4" x14ac:dyDescent="0.25">
      <c r="D4109" s="142"/>
    </row>
    <row r="4110" spans="4:4" x14ac:dyDescent="0.25">
      <c r="D4110" s="142"/>
    </row>
    <row r="4111" spans="4:4" x14ac:dyDescent="0.25">
      <c r="D4111" s="142"/>
    </row>
    <row r="4112" spans="4:4" x14ac:dyDescent="0.25">
      <c r="D4112" s="142"/>
    </row>
    <row r="4113" spans="4:4" x14ac:dyDescent="0.25">
      <c r="D4113" s="142"/>
    </row>
    <row r="4114" spans="4:4" x14ac:dyDescent="0.25">
      <c r="D4114" s="142"/>
    </row>
    <row r="4115" spans="4:4" x14ac:dyDescent="0.25">
      <c r="D4115" s="142"/>
    </row>
    <row r="4116" spans="4:4" x14ac:dyDescent="0.25">
      <c r="D4116" s="142"/>
    </row>
    <row r="4117" spans="4:4" x14ac:dyDescent="0.25">
      <c r="D4117" s="142"/>
    </row>
    <row r="4118" spans="4:4" x14ac:dyDescent="0.25">
      <c r="D4118" s="142"/>
    </row>
    <row r="4119" spans="4:4" x14ac:dyDescent="0.25">
      <c r="D4119" s="142"/>
    </row>
    <row r="4120" spans="4:4" x14ac:dyDescent="0.25">
      <c r="D4120" s="142"/>
    </row>
    <row r="4121" spans="4:4" x14ac:dyDescent="0.25">
      <c r="D4121" s="142"/>
    </row>
    <row r="4122" spans="4:4" x14ac:dyDescent="0.25">
      <c r="D4122" s="142"/>
    </row>
    <row r="4123" spans="4:4" x14ac:dyDescent="0.25">
      <c r="D4123" s="142"/>
    </row>
    <row r="4124" spans="4:4" x14ac:dyDescent="0.25">
      <c r="D4124" s="142"/>
    </row>
    <row r="4125" spans="4:4" x14ac:dyDescent="0.25">
      <c r="D4125" s="142"/>
    </row>
    <row r="4126" spans="4:4" x14ac:dyDescent="0.25">
      <c r="D4126" s="142"/>
    </row>
    <row r="4127" spans="4:4" x14ac:dyDescent="0.25">
      <c r="D4127" s="142"/>
    </row>
    <row r="4128" spans="4:4" x14ac:dyDescent="0.25">
      <c r="D4128" s="142"/>
    </row>
    <row r="4129" spans="4:4" x14ac:dyDescent="0.25">
      <c r="D4129" s="142"/>
    </row>
    <row r="4130" spans="4:4" x14ac:dyDescent="0.25">
      <c r="D4130" s="142"/>
    </row>
    <row r="4131" spans="4:4" x14ac:dyDescent="0.25">
      <c r="D4131" s="142"/>
    </row>
    <row r="4132" spans="4:4" x14ac:dyDescent="0.25">
      <c r="D4132" s="142"/>
    </row>
    <row r="4133" spans="4:4" x14ac:dyDescent="0.25">
      <c r="D4133" s="142"/>
    </row>
    <row r="4134" spans="4:4" x14ac:dyDescent="0.25">
      <c r="D4134" s="142"/>
    </row>
    <row r="4135" spans="4:4" x14ac:dyDescent="0.25">
      <c r="D4135" s="142"/>
    </row>
    <row r="4136" spans="4:4" x14ac:dyDescent="0.25">
      <c r="D4136" s="142"/>
    </row>
    <row r="4137" spans="4:4" x14ac:dyDescent="0.25">
      <c r="D4137" s="142"/>
    </row>
    <row r="4138" spans="4:4" x14ac:dyDescent="0.25">
      <c r="D4138" s="142"/>
    </row>
    <row r="4139" spans="4:4" x14ac:dyDescent="0.25">
      <c r="D4139" s="142"/>
    </row>
    <row r="4140" spans="4:4" x14ac:dyDescent="0.25">
      <c r="D4140" s="142"/>
    </row>
    <row r="4141" spans="4:4" x14ac:dyDescent="0.25">
      <c r="D4141" s="142"/>
    </row>
    <row r="4142" spans="4:4" x14ac:dyDescent="0.25">
      <c r="D4142" s="142"/>
    </row>
    <row r="4143" spans="4:4" x14ac:dyDescent="0.25">
      <c r="D4143" s="142"/>
    </row>
    <row r="4144" spans="4:4" x14ac:dyDescent="0.25">
      <c r="D4144" s="142"/>
    </row>
    <row r="4145" spans="4:4" x14ac:dyDescent="0.25">
      <c r="D4145" s="142"/>
    </row>
    <row r="4146" spans="4:4" x14ac:dyDescent="0.25">
      <c r="D4146" s="142"/>
    </row>
    <row r="4147" spans="4:4" x14ac:dyDescent="0.25">
      <c r="D4147" s="142"/>
    </row>
    <row r="4148" spans="4:4" x14ac:dyDescent="0.25">
      <c r="D4148" s="142"/>
    </row>
    <row r="4149" spans="4:4" x14ac:dyDescent="0.25">
      <c r="D4149" s="142"/>
    </row>
    <row r="4150" spans="4:4" x14ac:dyDescent="0.25">
      <c r="D4150" s="142"/>
    </row>
    <row r="4151" spans="4:4" x14ac:dyDescent="0.25">
      <c r="D4151" s="142"/>
    </row>
    <row r="4152" spans="4:4" x14ac:dyDescent="0.25">
      <c r="D4152" s="142"/>
    </row>
    <row r="4153" spans="4:4" x14ac:dyDescent="0.25">
      <c r="D4153" s="142"/>
    </row>
    <row r="4154" spans="4:4" x14ac:dyDescent="0.25">
      <c r="D4154" s="142"/>
    </row>
    <row r="4155" spans="4:4" x14ac:dyDescent="0.25">
      <c r="D4155" s="142"/>
    </row>
    <row r="4156" spans="4:4" x14ac:dyDescent="0.25">
      <c r="D4156" s="142"/>
    </row>
    <row r="4157" spans="4:4" x14ac:dyDescent="0.25">
      <c r="D4157" s="142"/>
    </row>
    <row r="4158" spans="4:4" x14ac:dyDescent="0.25">
      <c r="D4158" s="142"/>
    </row>
    <row r="4159" spans="4:4" x14ac:dyDescent="0.25">
      <c r="D4159" s="142"/>
    </row>
    <row r="4160" spans="4:4" x14ac:dyDescent="0.25">
      <c r="D4160" s="142"/>
    </row>
    <row r="4161" spans="4:4" x14ac:dyDescent="0.25">
      <c r="D4161" s="142"/>
    </row>
    <row r="4162" spans="4:4" x14ac:dyDescent="0.25">
      <c r="D4162" s="142"/>
    </row>
    <row r="4163" spans="4:4" x14ac:dyDescent="0.25">
      <c r="D4163" s="142"/>
    </row>
    <row r="4164" spans="4:4" x14ac:dyDescent="0.25">
      <c r="D4164" s="142"/>
    </row>
    <row r="4165" spans="4:4" x14ac:dyDescent="0.25">
      <c r="D4165" s="142"/>
    </row>
    <row r="4166" spans="4:4" x14ac:dyDescent="0.25">
      <c r="D4166" s="142"/>
    </row>
    <row r="4167" spans="4:4" x14ac:dyDescent="0.25">
      <c r="D4167" s="142"/>
    </row>
    <row r="4168" spans="4:4" x14ac:dyDescent="0.25">
      <c r="D4168" s="142"/>
    </row>
    <row r="4169" spans="4:4" x14ac:dyDescent="0.25">
      <c r="D4169" s="142"/>
    </row>
    <row r="4170" spans="4:4" x14ac:dyDescent="0.25">
      <c r="D4170" s="142"/>
    </row>
    <row r="4171" spans="4:4" x14ac:dyDescent="0.25">
      <c r="D4171" s="142"/>
    </row>
    <row r="4172" spans="4:4" x14ac:dyDescent="0.25">
      <c r="D4172" s="142"/>
    </row>
    <row r="4173" spans="4:4" x14ac:dyDescent="0.25">
      <c r="D4173" s="142"/>
    </row>
    <row r="4174" spans="4:4" x14ac:dyDescent="0.25">
      <c r="D4174" s="142"/>
    </row>
    <row r="4175" spans="4:4" x14ac:dyDescent="0.25">
      <c r="D4175" s="142"/>
    </row>
    <row r="4176" spans="4:4" x14ac:dyDescent="0.25">
      <c r="D4176" s="142"/>
    </row>
    <row r="4177" spans="4:4" x14ac:dyDescent="0.25">
      <c r="D4177" s="142"/>
    </row>
    <row r="4178" spans="4:4" x14ac:dyDescent="0.25">
      <c r="D4178" s="142"/>
    </row>
    <row r="4179" spans="4:4" x14ac:dyDescent="0.25">
      <c r="D4179" s="142"/>
    </row>
    <row r="4180" spans="4:4" x14ac:dyDescent="0.25">
      <c r="D4180" s="142"/>
    </row>
    <row r="4181" spans="4:4" x14ac:dyDescent="0.25">
      <c r="D4181" s="142"/>
    </row>
    <row r="4182" spans="4:4" x14ac:dyDescent="0.25">
      <c r="D4182" s="142"/>
    </row>
    <row r="4183" spans="4:4" x14ac:dyDescent="0.25">
      <c r="D4183" s="142"/>
    </row>
    <row r="4184" spans="4:4" x14ac:dyDescent="0.25">
      <c r="D4184" s="142"/>
    </row>
    <row r="4185" spans="4:4" x14ac:dyDescent="0.25">
      <c r="D4185" s="142"/>
    </row>
    <row r="4186" spans="4:4" x14ac:dyDescent="0.25">
      <c r="D4186" s="142"/>
    </row>
    <row r="4187" spans="4:4" x14ac:dyDescent="0.25">
      <c r="D4187" s="142"/>
    </row>
    <row r="4188" spans="4:4" x14ac:dyDescent="0.25">
      <c r="D4188" s="142"/>
    </row>
    <row r="4189" spans="4:4" x14ac:dyDescent="0.25">
      <c r="D4189" s="142"/>
    </row>
    <row r="4190" spans="4:4" x14ac:dyDescent="0.25">
      <c r="D4190" s="142"/>
    </row>
    <row r="4191" spans="4:4" x14ac:dyDescent="0.25">
      <c r="D4191" s="142"/>
    </row>
    <row r="4192" spans="4:4" x14ac:dyDescent="0.25">
      <c r="D4192" s="142"/>
    </row>
    <row r="4193" spans="4:4" x14ac:dyDescent="0.25">
      <c r="D4193" s="142"/>
    </row>
    <row r="4194" spans="4:4" x14ac:dyDescent="0.25">
      <c r="D4194" s="142"/>
    </row>
    <row r="4195" spans="4:4" x14ac:dyDescent="0.25">
      <c r="D4195" s="142"/>
    </row>
    <row r="4196" spans="4:4" x14ac:dyDescent="0.25">
      <c r="D4196" s="142"/>
    </row>
    <row r="4197" spans="4:4" x14ac:dyDescent="0.25">
      <c r="D4197" s="142"/>
    </row>
    <row r="4198" spans="4:4" x14ac:dyDescent="0.25">
      <c r="D4198" s="142"/>
    </row>
    <row r="4199" spans="4:4" x14ac:dyDescent="0.25">
      <c r="D4199" s="142"/>
    </row>
    <row r="4200" spans="4:4" x14ac:dyDescent="0.25">
      <c r="D4200" s="142"/>
    </row>
    <row r="4201" spans="4:4" x14ac:dyDescent="0.25">
      <c r="D4201" s="142"/>
    </row>
    <row r="4202" spans="4:4" x14ac:dyDescent="0.25">
      <c r="D4202" s="142"/>
    </row>
    <row r="4203" spans="4:4" x14ac:dyDescent="0.25">
      <c r="D4203" s="142"/>
    </row>
    <row r="4204" spans="4:4" x14ac:dyDescent="0.25">
      <c r="D4204" s="142"/>
    </row>
    <row r="4205" spans="4:4" x14ac:dyDescent="0.25">
      <c r="D4205" s="142"/>
    </row>
    <row r="4206" spans="4:4" x14ac:dyDescent="0.25">
      <c r="D4206" s="142"/>
    </row>
    <row r="4207" spans="4:4" x14ac:dyDescent="0.25">
      <c r="D4207" s="142"/>
    </row>
    <row r="4208" spans="4:4" x14ac:dyDescent="0.25">
      <c r="D4208" s="142"/>
    </row>
    <row r="4209" spans="4:4" x14ac:dyDescent="0.25">
      <c r="D4209" s="142"/>
    </row>
    <row r="4210" spans="4:4" x14ac:dyDescent="0.25">
      <c r="D4210" s="142"/>
    </row>
    <row r="4211" spans="4:4" x14ac:dyDescent="0.25">
      <c r="D4211" s="142"/>
    </row>
    <row r="4212" spans="4:4" x14ac:dyDescent="0.25">
      <c r="D4212" s="142"/>
    </row>
    <row r="4213" spans="4:4" x14ac:dyDescent="0.25">
      <c r="D4213" s="142"/>
    </row>
    <row r="4214" spans="4:4" x14ac:dyDescent="0.25">
      <c r="D4214" s="142"/>
    </row>
    <row r="4215" spans="4:4" x14ac:dyDescent="0.25">
      <c r="D4215" s="142"/>
    </row>
    <row r="4216" spans="4:4" x14ac:dyDescent="0.25">
      <c r="D4216" s="142"/>
    </row>
    <row r="4217" spans="4:4" x14ac:dyDescent="0.25">
      <c r="D4217" s="142"/>
    </row>
    <row r="4218" spans="4:4" x14ac:dyDescent="0.25">
      <c r="D4218" s="142"/>
    </row>
    <row r="4219" spans="4:4" x14ac:dyDescent="0.25">
      <c r="D4219" s="142"/>
    </row>
    <row r="4220" spans="4:4" x14ac:dyDescent="0.25">
      <c r="D4220" s="142"/>
    </row>
    <row r="4221" spans="4:4" x14ac:dyDescent="0.25">
      <c r="D4221" s="142"/>
    </row>
    <row r="4222" spans="4:4" x14ac:dyDescent="0.25">
      <c r="D4222" s="142"/>
    </row>
    <row r="4223" spans="4:4" x14ac:dyDescent="0.25">
      <c r="D4223" s="142"/>
    </row>
    <row r="4224" spans="4:4" x14ac:dyDescent="0.25">
      <c r="D4224" s="142"/>
    </row>
    <row r="4225" spans="4:4" x14ac:dyDescent="0.25">
      <c r="D4225" s="142"/>
    </row>
    <row r="4226" spans="4:4" x14ac:dyDescent="0.25">
      <c r="D4226" s="142"/>
    </row>
    <row r="4227" spans="4:4" x14ac:dyDescent="0.25">
      <c r="D4227" s="142"/>
    </row>
    <row r="4228" spans="4:4" x14ac:dyDescent="0.25">
      <c r="D4228" s="142"/>
    </row>
    <row r="4229" spans="4:4" x14ac:dyDescent="0.25">
      <c r="D4229" s="142"/>
    </row>
    <row r="4230" spans="4:4" x14ac:dyDescent="0.25">
      <c r="D4230" s="142"/>
    </row>
    <row r="4231" spans="4:4" x14ac:dyDescent="0.25">
      <c r="D4231" s="142"/>
    </row>
    <row r="4232" spans="4:4" x14ac:dyDescent="0.25">
      <c r="D4232" s="142"/>
    </row>
    <row r="4233" spans="4:4" x14ac:dyDescent="0.25">
      <c r="D4233" s="142"/>
    </row>
    <row r="4234" spans="4:4" x14ac:dyDescent="0.25">
      <c r="D4234" s="142"/>
    </row>
    <row r="4235" spans="4:4" x14ac:dyDescent="0.25">
      <c r="D4235" s="142"/>
    </row>
    <row r="4236" spans="4:4" x14ac:dyDescent="0.25">
      <c r="D4236" s="142"/>
    </row>
    <row r="4237" spans="4:4" x14ac:dyDescent="0.25">
      <c r="D4237" s="142"/>
    </row>
    <row r="4238" spans="4:4" x14ac:dyDescent="0.25">
      <c r="D4238" s="142"/>
    </row>
    <row r="4239" spans="4:4" x14ac:dyDescent="0.25">
      <c r="D4239" s="142"/>
    </row>
    <row r="4240" spans="4:4" x14ac:dyDescent="0.25">
      <c r="D4240" s="142"/>
    </row>
    <row r="4241" spans="4:4" x14ac:dyDescent="0.25">
      <c r="D4241" s="142"/>
    </row>
    <row r="4242" spans="4:4" x14ac:dyDescent="0.25">
      <c r="D4242" s="142"/>
    </row>
    <row r="4243" spans="4:4" x14ac:dyDescent="0.25">
      <c r="D4243" s="142"/>
    </row>
    <row r="4244" spans="4:4" x14ac:dyDescent="0.25">
      <c r="D4244" s="142"/>
    </row>
    <row r="4245" spans="4:4" x14ac:dyDescent="0.25">
      <c r="D4245" s="142"/>
    </row>
    <row r="4246" spans="4:4" x14ac:dyDescent="0.25">
      <c r="D4246" s="142"/>
    </row>
    <row r="4247" spans="4:4" x14ac:dyDescent="0.25">
      <c r="D4247" s="142"/>
    </row>
    <row r="4248" spans="4:4" x14ac:dyDescent="0.25">
      <c r="D4248" s="142"/>
    </row>
    <row r="4249" spans="4:4" x14ac:dyDescent="0.25">
      <c r="D4249" s="142"/>
    </row>
    <row r="4250" spans="4:4" x14ac:dyDescent="0.25">
      <c r="D4250" s="142"/>
    </row>
    <row r="4251" spans="4:4" x14ac:dyDescent="0.25">
      <c r="D4251" s="142"/>
    </row>
    <row r="4252" spans="4:4" x14ac:dyDescent="0.25">
      <c r="D4252" s="142"/>
    </row>
    <row r="4253" spans="4:4" x14ac:dyDescent="0.25">
      <c r="D4253" s="142"/>
    </row>
    <row r="4254" spans="4:4" x14ac:dyDescent="0.25">
      <c r="D4254" s="142"/>
    </row>
    <row r="4255" spans="4:4" x14ac:dyDescent="0.25">
      <c r="D4255" s="142"/>
    </row>
    <row r="4256" spans="4:4" x14ac:dyDescent="0.25">
      <c r="D4256" s="142"/>
    </row>
    <row r="4257" spans="4:4" x14ac:dyDescent="0.25">
      <c r="D4257" s="142"/>
    </row>
    <row r="4258" spans="4:4" x14ac:dyDescent="0.25">
      <c r="D4258" s="142"/>
    </row>
    <row r="4259" spans="4:4" x14ac:dyDescent="0.25">
      <c r="D4259" s="142"/>
    </row>
    <row r="4260" spans="4:4" x14ac:dyDescent="0.25">
      <c r="D4260" s="142"/>
    </row>
    <row r="4261" spans="4:4" x14ac:dyDescent="0.25">
      <c r="D4261" s="142"/>
    </row>
    <row r="4262" spans="4:4" x14ac:dyDescent="0.25">
      <c r="D4262" s="142"/>
    </row>
    <row r="4263" spans="4:4" x14ac:dyDescent="0.25">
      <c r="D4263" s="142"/>
    </row>
    <row r="4264" spans="4:4" x14ac:dyDescent="0.25">
      <c r="D4264" s="142"/>
    </row>
    <row r="4265" spans="4:4" x14ac:dyDescent="0.25">
      <c r="D4265" s="142"/>
    </row>
    <row r="4266" spans="4:4" x14ac:dyDescent="0.25">
      <c r="D4266" s="142"/>
    </row>
    <row r="4267" spans="4:4" x14ac:dyDescent="0.25">
      <c r="D4267" s="142"/>
    </row>
    <row r="4268" spans="4:4" x14ac:dyDescent="0.25">
      <c r="D4268" s="142"/>
    </row>
    <row r="4269" spans="4:4" x14ac:dyDescent="0.25">
      <c r="D4269" s="142"/>
    </row>
    <row r="4270" spans="4:4" x14ac:dyDescent="0.25">
      <c r="D4270" s="142"/>
    </row>
    <row r="4271" spans="4:4" x14ac:dyDescent="0.25">
      <c r="D4271" s="142"/>
    </row>
    <row r="4272" spans="4:4" x14ac:dyDescent="0.25">
      <c r="D4272" s="142"/>
    </row>
    <row r="4273" spans="4:4" x14ac:dyDescent="0.25">
      <c r="D4273" s="142"/>
    </row>
    <row r="4274" spans="4:4" x14ac:dyDescent="0.25">
      <c r="D4274" s="142"/>
    </row>
    <row r="4275" spans="4:4" x14ac:dyDescent="0.25">
      <c r="D4275" s="142"/>
    </row>
    <row r="4276" spans="4:4" x14ac:dyDescent="0.25">
      <c r="D4276" s="142"/>
    </row>
    <row r="4277" spans="4:4" x14ac:dyDescent="0.25">
      <c r="D4277" s="142"/>
    </row>
    <row r="4278" spans="4:4" x14ac:dyDescent="0.25">
      <c r="D4278" s="142"/>
    </row>
    <row r="4279" spans="4:4" x14ac:dyDescent="0.25">
      <c r="D4279" s="142"/>
    </row>
    <row r="4280" spans="4:4" x14ac:dyDescent="0.25">
      <c r="D4280" s="142"/>
    </row>
    <row r="4281" spans="4:4" x14ac:dyDescent="0.25">
      <c r="D4281" s="142"/>
    </row>
    <row r="4282" spans="4:4" x14ac:dyDescent="0.25">
      <c r="D4282" s="142"/>
    </row>
    <row r="4283" spans="4:4" x14ac:dyDescent="0.25">
      <c r="D4283" s="142"/>
    </row>
    <row r="4284" spans="4:4" x14ac:dyDescent="0.25">
      <c r="D4284" s="142"/>
    </row>
    <row r="4285" spans="4:4" x14ac:dyDescent="0.25">
      <c r="D4285" s="142"/>
    </row>
    <row r="4286" spans="4:4" x14ac:dyDescent="0.25">
      <c r="D4286" s="142"/>
    </row>
    <row r="4287" spans="4:4" x14ac:dyDescent="0.25">
      <c r="D4287" s="142"/>
    </row>
    <row r="4288" spans="4:4" x14ac:dyDescent="0.25">
      <c r="D4288" s="142"/>
    </row>
    <row r="4289" spans="4:4" x14ac:dyDescent="0.25">
      <c r="D4289" s="142"/>
    </row>
    <row r="4290" spans="4:4" x14ac:dyDescent="0.25">
      <c r="D4290" s="142"/>
    </row>
    <row r="4291" spans="4:4" x14ac:dyDescent="0.25">
      <c r="D4291" s="142"/>
    </row>
    <row r="4292" spans="4:4" x14ac:dyDescent="0.25">
      <c r="D4292" s="142"/>
    </row>
    <row r="4293" spans="4:4" x14ac:dyDescent="0.25">
      <c r="D4293" s="142"/>
    </row>
    <row r="4294" spans="4:4" x14ac:dyDescent="0.25">
      <c r="D4294" s="142"/>
    </row>
    <row r="4295" spans="4:4" x14ac:dyDescent="0.25">
      <c r="D4295" s="142"/>
    </row>
    <row r="4296" spans="4:4" x14ac:dyDescent="0.25">
      <c r="D4296" s="142"/>
    </row>
    <row r="4297" spans="4:4" x14ac:dyDescent="0.25">
      <c r="D4297" s="142"/>
    </row>
    <row r="4298" spans="4:4" x14ac:dyDescent="0.25">
      <c r="D4298" s="142"/>
    </row>
    <row r="4299" spans="4:4" x14ac:dyDescent="0.25">
      <c r="D4299" s="142"/>
    </row>
    <row r="4300" spans="4:4" x14ac:dyDescent="0.25">
      <c r="D4300" s="142"/>
    </row>
    <row r="4301" spans="4:4" x14ac:dyDescent="0.25">
      <c r="D4301" s="142"/>
    </row>
    <row r="4302" spans="4:4" x14ac:dyDescent="0.25">
      <c r="D4302" s="142"/>
    </row>
    <row r="4303" spans="4:4" x14ac:dyDescent="0.25">
      <c r="D4303" s="142"/>
    </row>
    <row r="4304" spans="4:4" x14ac:dyDescent="0.25">
      <c r="D4304" s="142"/>
    </row>
    <row r="4305" spans="4:4" x14ac:dyDescent="0.25">
      <c r="D4305" s="142"/>
    </row>
    <row r="4306" spans="4:4" x14ac:dyDescent="0.25">
      <c r="D4306" s="142"/>
    </row>
    <row r="4307" spans="4:4" x14ac:dyDescent="0.25">
      <c r="D4307" s="142"/>
    </row>
    <row r="4308" spans="4:4" x14ac:dyDescent="0.25">
      <c r="D4308" s="142"/>
    </row>
    <row r="4309" spans="4:4" x14ac:dyDescent="0.25">
      <c r="D4309" s="142"/>
    </row>
    <row r="4310" spans="4:4" x14ac:dyDescent="0.25">
      <c r="D4310" s="142"/>
    </row>
    <row r="4311" spans="4:4" x14ac:dyDescent="0.25">
      <c r="D4311" s="142"/>
    </row>
    <row r="4312" spans="4:4" x14ac:dyDescent="0.25">
      <c r="D4312" s="142"/>
    </row>
    <row r="4313" spans="4:4" x14ac:dyDescent="0.25">
      <c r="D4313" s="142"/>
    </row>
    <row r="4314" spans="4:4" x14ac:dyDescent="0.25">
      <c r="D4314" s="142"/>
    </row>
    <row r="4315" spans="4:4" x14ac:dyDescent="0.25">
      <c r="D4315" s="142"/>
    </row>
    <row r="4316" spans="4:4" x14ac:dyDescent="0.25">
      <c r="D4316" s="142"/>
    </row>
    <row r="4317" spans="4:4" x14ac:dyDescent="0.25">
      <c r="D4317" s="142"/>
    </row>
    <row r="4318" spans="4:4" x14ac:dyDescent="0.25">
      <c r="D4318" s="142"/>
    </row>
    <row r="4319" spans="4:4" x14ac:dyDescent="0.25">
      <c r="D4319" s="142"/>
    </row>
    <row r="4320" spans="4:4" x14ac:dyDescent="0.25">
      <c r="D4320" s="142"/>
    </row>
    <row r="4321" spans="4:4" x14ac:dyDescent="0.25">
      <c r="D4321" s="142"/>
    </row>
    <row r="4322" spans="4:4" x14ac:dyDescent="0.25">
      <c r="D4322" s="142"/>
    </row>
    <row r="4323" spans="4:4" x14ac:dyDescent="0.25">
      <c r="D4323" s="142"/>
    </row>
    <row r="4324" spans="4:4" x14ac:dyDescent="0.25">
      <c r="D4324" s="142"/>
    </row>
    <row r="4325" spans="4:4" x14ac:dyDescent="0.25">
      <c r="D4325" s="142"/>
    </row>
    <row r="4326" spans="4:4" x14ac:dyDescent="0.25">
      <c r="D4326" s="142"/>
    </row>
    <row r="4327" spans="4:4" x14ac:dyDescent="0.25">
      <c r="D4327" s="142"/>
    </row>
    <row r="4328" spans="4:4" x14ac:dyDescent="0.25">
      <c r="D4328" s="142"/>
    </row>
    <row r="4329" spans="4:4" x14ac:dyDescent="0.25">
      <c r="D4329" s="142"/>
    </row>
    <row r="4330" spans="4:4" x14ac:dyDescent="0.25">
      <c r="D4330" s="142"/>
    </row>
    <row r="4331" spans="4:4" x14ac:dyDescent="0.25">
      <c r="D4331" s="142"/>
    </row>
    <row r="4332" spans="4:4" x14ac:dyDescent="0.25">
      <c r="D4332" s="142"/>
    </row>
    <row r="4333" spans="4:4" x14ac:dyDescent="0.25">
      <c r="D4333" s="142"/>
    </row>
    <row r="4334" spans="4:4" x14ac:dyDescent="0.25">
      <c r="D4334" s="142"/>
    </row>
    <row r="4335" spans="4:4" x14ac:dyDescent="0.25">
      <c r="D4335" s="142"/>
    </row>
    <row r="4336" spans="4:4" x14ac:dyDescent="0.25">
      <c r="D4336" s="142"/>
    </row>
    <row r="4337" spans="4:4" x14ac:dyDescent="0.25">
      <c r="D4337" s="142"/>
    </row>
    <row r="4338" spans="4:4" x14ac:dyDescent="0.25">
      <c r="D4338" s="142"/>
    </row>
    <row r="4339" spans="4:4" x14ac:dyDescent="0.25">
      <c r="D4339" s="142"/>
    </row>
    <row r="4340" spans="4:4" x14ac:dyDescent="0.25">
      <c r="D4340" s="142"/>
    </row>
    <row r="4341" spans="4:4" x14ac:dyDescent="0.25">
      <c r="D4341" s="142"/>
    </row>
    <row r="4342" spans="4:4" x14ac:dyDescent="0.25">
      <c r="D4342" s="142"/>
    </row>
    <row r="4343" spans="4:4" x14ac:dyDescent="0.25">
      <c r="D4343" s="142"/>
    </row>
    <row r="4344" spans="4:4" x14ac:dyDescent="0.25">
      <c r="D4344" s="142"/>
    </row>
    <row r="4345" spans="4:4" x14ac:dyDescent="0.25">
      <c r="D4345" s="142"/>
    </row>
    <row r="4346" spans="4:4" x14ac:dyDescent="0.25">
      <c r="D4346" s="142"/>
    </row>
    <row r="4347" spans="4:4" x14ac:dyDescent="0.25">
      <c r="D4347" s="142"/>
    </row>
    <row r="4348" spans="4:4" x14ac:dyDescent="0.25">
      <c r="D4348" s="142"/>
    </row>
    <row r="4349" spans="4:4" x14ac:dyDescent="0.25">
      <c r="D4349" s="142"/>
    </row>
    <row r="4350" spans="4:4" x14ac:dyDescent="0.25">
      <c r="D4350" s="142"/>
    </row>
    <row r="4351" spans="4:4" x14ac:dyDescent="0.25">
      <c r="D4351" s="142"/>
    </row>
    <row r="4352" spans="4:4" x14ac:dyDescent="0.25">
      <c r="D4352" s="142"/>
    </row>
    <row r="4353" spans="4:4" x14ac:dyDescent="0.25">
      <c r="D4353" s="142"/>
    </row>
    <row r="4354" spans="4:4" x14ac:dyDescent="0.25">
      <c r="D4354" s="142"/>
    </row>
    <row r="4355" spans="4:4" x14ac:dyDescent="0.25">
      <c r="D4355" s="142"/>
    </row>
    <row r="4356" spans="4:4" x14ac:dyDescent="0.25">
      <c r="D4356" s="142"/>
    </row>
    <row r="4357" spans="4:4" x14ac:dyDescent="0.25">
      <c r="D4357" s="142"/>
    </row>
    <row r="4358" spans="4:4" x14ac:dyDescent="0.25">
      <c r="D4358" s="142"/>
    </row>
    <row r="4359" spans="4:4" x14ac:dyDescent="0.25">
      <c r="D4359" s="142"/>
    </row>
    <row r="4360" spans="4:4" x14ac:dyDescent="0.25">
      <c r="D4360" s="142"/>
    </row>
    <row r="4361" spans="4:4" x14ac:dyDescent="0.25">
      <c r="D4361" s="142"/>
    </row>
    <row r="4362" spans="4:4" x14ac:dyDescent="0.25">
      <c r="D4362" s="142"/>
    </row>
    <row r="4363" spans="4:4" x14ac:dyDescent="0.25">
      <c r="D4363" s="142"/>
    </row>
    <row r="4364" spans="4:4" x14ac:dyDescent="0.25">
      <c r="D4364" s="142"/>
    </row>
    <row r="4365" spans="4:4" x14ac:dyDescent="0.25">
      <c r="D4365" s="142"/>
    </row>
    <row r="4366" spans="4:4" x14ac:dyDescent="0.25">
      <c r="D4366" s="142"/>
    </row>
    <row r="4367" spans="4:4" x14ac:dyDescent="0.25">
      <c r="D4367" s="142"/>
    </row>
    <row r="4368" spans="4:4" x14ac:dyDescent="0.25">
      <c r="D4368" s="142"/>
    </row>
    <row r="4369" spans="4:4" x14ac:dyDescent="0.25">
      <c r="D4369" s="142"/>
    </row>
    <row r="4370" spans="4:4" x14ac:dyDescent="0.25">
      <c r="D4370" s="142"/>
    </row>
    <row r="4371" spans="4:4" x14ac:dyDescent="0.25">
      <c r="D4371" s="142"/>
    </row>
    <row r="4372" spans="4:4" x14ac:dyDescent="0.25">
      <c r="D4372" s="142"/>
    </row>
    <row r="4373" spans="4:4" x14ac:dyDescent="0.25">
      <c r="D4373" s="142"/>
    </row>
    <row r="4374" spans="4:4" x14ac:dyDescent="0.25">
      <c r="D4374" s="142"/>
    </row>
    <row r="4375" spans="4:4" x14ac:dyDescent="0.25">
      <c r="D4375" s="142"/>
    </row>
    <row r="4376" spans="4:4" x14ac:dyDescent="0.25">
      <c r="D4376" s="142"/>
    </row>
    <row r="4377" spans="4:4" x14ac:dyDescent="0.25">
      <c r="D4377" s="142"/>
    </row>
    <row r="4378" spans="4:4" x14ac:dyDescent="0.25">
      <c r="D4378" s="142"/>
    </row>
    <row r="4379" spans="4:4" x14ac:dyDescent="0.25">
      <c r="D4379" s="142"/>
    </row>
    <row r="4380" spans="4:4" x14ac:dyDescent="0.25">
      <c r="D4380" s="142"/>
    </row>
    <row r="4381" spans="4:4" x14ac:dyDescent="0.25">
      <c r="D4381" s="142"/>
    </row>
    <row r="4382" spans="4:4" x14ac:dyDescent="0.25">
      <c r="D4382" s="142"/>
    </row>
    <row r="4383" spans="4:4" x14ac:dyDescent="0.25">
      <c r="D4383" s="142"/>
    </row>
    <row r="4384" spans="4:4" x14ac:dyDescent="0.25">
      <c r="D4384" s="142"/>
    </row>
    <row r="4385" spans="4:4" x14ac:dyDescent="0.25">
      <c r="D4385" s="142"/>
    </row>
    <row r="4386" spans="4:4" x14ac:dyDescent="0.25">
      <c r="D4386" s="142"/>
    </row>
    <row r="4387" spans="4:4" x14ac:dyDescent="0.25">
      <c r="D4387" s="142"/>
    </row>
    <row r="4388" spans="4:4" x14ac:dyDescent="0.25">
      <c r="D4388" s="142"/>
    </row>
    <row r="4389" spans="4:4" x14ac:dyDescent="0.25">
      <c r="D4389" s="142"/>
    </row>
    <row r="4390" spans="4:4" x14ac:dyDescent="0.25">
      <c r="D4390" s="142"/>
    </row>
    <row r="4391" spans="4:4" x14ac:dyDescent="0.25">
      <c r="D4391" s="142"/>
    </row>
    <row r="4392" spans="4:4" x14ac:dyDescent="0.25">
      <c r="D4392" s="142"/>
    </row>
    <row r="4393" spans="4:4" x14ac:dyDescent="0.25">
      <c r="D4393" s="142"/>
    </row>
    <row r="4394" spans="4:4" x14ac:dyDescent="0.25">
      <c r="D4394" s="142"/>
    </row>
    <row r="4395" spans="4:4" x14ac:dyDescent="0.25">
      <c r="D4395" s="142"/>
    </row>
    <row r="4396" spans="4:4" x14ac:dyDescent="0.25">
      <c r="D4396" s="142"/>
    </row>
    <row r="4397" spans="4:4" x14ac:dyDescent="0.25">
      <c r="D4397" s="142"/>
    </row>
    <row r="4398" spans="4:4" x14ac:dyDescent="0.25">
      <c r="D4398" s="142"/>
    </row>
    <row r="4399" spans="4:4" x14ac:dyDescent="0.25">
      <c r="D4399" s="142"/>
    </row>
    <row r="4400" spans="4:4" x14ac:dyDescent="0.25">
      <c r="D4400" s="142"/>
    </row>
    <row r="4401" spans="4:4" x14ac:dyDescent="0.25">
      <c r="D4401" s="142"/>
    </row>
    <row r="4402" spans="4:4" x14ac:dyDescent="0.25">
      <c r="D4402" s="142"/>
    </row>
    <row r="4403" spans="4:4" x14ac:dyDescent="0.25">
      <c r="D4403" s="142"/>
    </row>
    <row r="4404" spans="4:4" x14ac:dyDescent="0.25">
      <c r="D4404" s="142"/>
    </row>
    <row r="4405" spans="4:4" x14ac:dyDescent="0.25">
      <c r="D4405" s="142"/>
    </row>
    <row r="4406" spans="4:4" x14ac:dyDescent="0.25">
      <c r="D4406" s="142"/>
    </row>
    <row r="4407" spans="4:4" x14ac:dyDescent="0.25">
      <c r="D4407" s="142"/>
    </row>
    <row r="4408" spans="4:4" x14ac:dyDescent="0.25">
      <c r="D4408" s="142"/>
    </row>
    <row r="4409" spans="4:4" x14ac:dyDescent="0.25">
      <c r="D4409" s="142"/>
    </row>
    <row r="4410" spans="4:4" x14ac:dyDescent="0.25">
      <c r="D4410" s="142"/>
    </row>
    <row r="4411" spans="4:4" x14ac:dyDescent="0.25">
      <c r="D4411" s="142"/>
    </row>
    <row r="4412" spans="4:4" x14ac:dyDescent="0.25">
      <c r="D4412" s="142"/>
    </row>
    <row r="4413" spans="4:4" x14ac:dyDescent="0.25">
      <c r="D4413" s="142"/>
    </row>
    <row r="4414" spans="4:4" x14ac:dyDescent="0.25">
      <c r="D4414" s="142"/>
    </row>
    <row r="4415" spans="4:4" x14ac:dyDescent="0.25">
      <c r="D4415" s="142"/>
    </row>
    <row r="4416" spans="4:4" x14ac:dyDescent="0.25">
      <c r="D4416" s="142"/>
    </row>
    <row r="4417" spans="4:4" x14ac:dyDescent="0.25">
      <c r="D4417" s="142"/>
    </row>
    <row r="4418" spans="4:4" x14ac:dyDescent="0.25">
      <c r="D4418" s="142"/>
    </row>
    <row r="4419" spans="4:4" x14ac:dyDescent="0.25">
      <c r="D4419" s="142"/>
    </row>
    <row r="4420" spans="4:4" x14ac:dyDescent="0.25">
      <c r="D4420" s="142"/>
    </row>
    <row r="4421" spans="4:4" x14ac:dyDescent="0.25">
      <c r="D4421" s="142"/>
    </row>
    <row r="4422" spans="4:4" x14ac:dyDescent="0.25">
      <c r="D4422" s="142"/>
    </row>
    <row r="4423" spans="4:4" x14ac:dyDescent="0.25">
      <c r="D4423" s="142"/>
    </row>
    <row r="4424" spans="4:4" x14ac:dyDescent="0.25">
      <c r="D4424" s="142"/>
    </row>
    <row r="4425" spans="4:4" x14ac:dyDescent="0.25">
      <c r="D4425" s="142"/>
    </row>
    <row r="4426" spans="4:4" x14ac:dyDescent="0.25">
      <c r="D4426" s="142"/>
    </row>
    <row r="4427" spans="4:4" x14ac:dyDescent="0.25">
      <c r="D4427" s="142"/>
    </row>
    <row r="4428" spans="4:4" x14ac:dyDescent="0.25">
      <c r="D4428" s="142"/>
    </row>
    <row r="4429" spans="4:4" x14ac:dyDescent="0.25">
      <c r="D4429" s="142"/>
    </row>
    <row r="4430" spans="4:4" x14ac:dyDescent="0.25">
      <c r="D4430" s="142"/>
    </row>
    <row r="4431" spans="4:4" x14ac:dyDescent="0.25">
      <c r="D4431" s="142"/>
    </row>
    <row r="4432" spans="4:4" x14ac:dyDescent="0.25">
      <c r="D4432" s="142"/>
    </row>
    <row r="4433" spans="4:4" x14ac:dyDescent="0.25">
      <c r="D4433" s="142"/>
    </row>
    <row r="4434" spans="4:4" x14ac:dyDescent="0.25">
      <c r="D4434" s="142"/>
    </row>
    <row r="4435" spans="4:4" x14ac:dyDescent="0.25">
      <c r="D4435" s="142"/>
    </row>
    <row r="4436" spans="4:4" x14ac:dyDescent="0.25">
      <c r="D4436" s="142"/>
    </row>
    <row r="4437" spans="4:4" x14ac:dyDescent="0.25">
      <c r="D4437" s="142"/>
    </row>
    <row r="4438" spans="4:4" x14ac:dyDescent="0.25">
      <c r="D4438" s="142"/>
    </row>
    <row r="4439" spans="4:4" x14ac:dyDescent="0.25">
      <c r="D4439" s="142"/>
    </row>
    <row r="4440" spans="4:4" x14ac:dyDescent="0.25">
      <c r="D4440" s="142"/>
    </row>
    <row r="4441" spans="4:4" x14ac:dyDescent="0.25">
      <c r="D4441" s="142"/>
    </row>
    <row r="4442" spans="4:4" x14ac:dyDescent="0.25">
      <c r="D4442" s="142"/>
    </row>
    <row r="4443" spans="4:4" x14ac:dyDescent="0.25">
      <c r="D4443" s="142"/>
    </row>
    <row r="4444" spans="4:4" x14ac:dyDescent="0.25">
      <c r="D4444" s="142"/>
    </row>
    <row r="4445" spans="4:4" x14ac:dyDescent="0.25">
      <c r="D4445" s="142"/>
    </row>
    <row r="4446" spans="4:4" x14ac:dyDescent="0.25">
      <c r="D4446" s="142"/>
    </row>
    <row r="4447" spans="4:4" x14ac:dyDescent="0.25">
      <c r="D4447" s="142"/>
    </row>
    <row r="4448" spans="4:4" x14ac:dyDescent="0.25">
      <c r="D4448" s="142"/>
    </row>
    <row r="4449" spans="4:4" x14ac:dyDescent="0.25">
      <c r="D4449" s="142"/>
    </row>
    <row r="4450" spans="4:4" x14ac:dyDescent="0.25">
      <c r="D4450" s="142"/>
    </row>
    <row r="4451" spans="4:4" x14ac:dyDescent="0.25">
      <c r="D4451" s="142"/>
    </row>
    <row r="4452" spans="4:4" x14ac:dyDescent="0.25">
      <c r="D4452" s="142"/>
    </row>
    <row r="4453" spans="4:4" x14ac:dyDescent="0.25">
      <c r="D4453" s="142"/>
    </row>
    <row r="4454" spans="4:4" x14ac:dyDescent="0.25">
      <c r="D4454" s="142"/>
    </row>
    <row r="4455" spans="4:4" x14ac:dyDescent="0.25">
      <c r="D4455" s="142"/>
    </row>
    <row r="4456" spans="4:4" x14ac:dyDescent="0.25">
      <c r="D4456" s="142"/>
    </row>
    <row r="4457" spans="4:4" x14ac:dyDescent="0.25">
      <c r="D4457" s="142"/>
    </row>
    <row r="4458" spans="4:4" x14ac:dyDescent="0.25">
      <c r="D4458" s="142"/>
    </row>
    <row r="4459" spans="4:4" x14ac:dyDescent="0.25">
      <c r="D4459" s="142"/>
    </row>
    <row r="4460" spans="4:4" x14ac:dyDescent="0.25">
      <c r="D4460" s="142"/>
    </row>
    <row r="4461" spans="4:4" x14ac:dyDescent="0.25">
      <c r="D4461" s="142"/>
    </row>
    <row r="4462" spans="4:4" x14ac:dyDescent="0.25">
      <c r="D4462" s="142"/>
    </row>
    <row r="4463" spans="4:4" x14ac:dyDescent="0.25">
      <c r="D4463" s="142"/>
    </row>
    <row r="4464" spans="4:4" x14ac:dyDescent="0.25">
      <c r="D4464" s="142"/>
    </row>
    <row r="4465" spans="4:4" x14ac:dyDescent="0.25">
      <c r="D4465" s="142"/>
    </row>
    <row r="4466" spans="4:4" x14ac:dyDescent="0.25">
      <c r="D4466" s="142"/>
    </row>
    <row r="4467" spans="4:4" x14ac:dyDescent="0.25">
      <c r="D4467" s="142"/>
    </row>
    <row r="4468" spans="4:4" x14ac:dyDescent="0.25">
      <c r="D4468" s="142"/>
    </row>
    <row r="4469" spans="4:4" x14ac:dyDescent="0.25">
      <c r="D4469" s="142"/>
    </row>
    <row r="4470" spans="4:4" x14ac:dyDescent="0.25">
      <c r="D4470" s="142"/>
    </row>
    <row r="4471" spans="4:4" x14ac:dyDescent="0.25">
      <c r="D4471" s="142"/>
    </row>
    <row r="4472" spans="4:4" x14ac:dyDescent="0.25">
      <c r="D4472" s="142"/>
    </row>
    <row r="4473" spans="4:4" x14ac:dyDescent="0.25">
      <c r="D4473" s="142"/>
    </row>
    <row r="4474" spans="4:4" x14ac:dyDescent="0.25">
      <c r="D4474" s="142"/>
    </row>
    <row r="4475" spans="4:4" x14ac:dyDescent="0.25">
      <c r="D4475" s="142"/>
    </row>
    <row r="4476" spans="4:4" x14ac:dyDescent="0.25">
      <c r="D4476" s="142"/>
    </row>
    <row r="4477" spans="4:4" x14ac:dyDescent="0.25">
      <c r="D4477" s="142"/>
    </row>
    <row r="4478" spans="4:4" x14ac:dyDescent="0.25">
      <c r="D4478" s="142"/>
    </row>
    <row r="4479" spans="4:4" x14ac:dyDescent="0.25">
      <c r="D4479" s="142"/>
    </row>
    <row r="4480" spans="4:4" x14ac:dyDescent="0.25">
      <c r="D4480" s="142"/>
    </row>
    <row r="4481" spans="4:4" x14ac:dyDescent="0.25">
      <c r="D4481" s="142"/>
    </row>
    <row r="4482" spans="4:4" x14ac:dyDescent="0.25">
      <c r="D4482" s="142"/>
    </row>
    <row r="4483" spans="4:4" x14ac:dyDescent="0.25">
      <c r="D4483" s="142"/>
    </row>
    <row r="4484" spans="4:4" x14ac:dyDescent="0.25">
      <c r="D4484" s="142"/>
    </row>
    <row r="4485" spans="4:4" x14ac:dyDescent="0.25">
      <c r="D4485" s="142"/>
    </row>
    <row r="4486" spans="4:4" x14ac:dyDescent="0.25">
      <c r="D4486" s="142"/>
    </row>
    <row r="4487" spans="4:4" x14ac:dyDescent="0.25">
      <c r="D4487" s="142"/>
    </row>
    <row r="4488" spans="4:4" x14ac:dyDescent="0.25">
      <c r="D4488" s="142"/>
    </row>
    <row r="4489" spans="4:4" x14ac:dyDescent="0.25">
      <c r="D4489" s="142"/>
    </row>
    <row r="4490" spans="4:4" x14ac:dyDescent="0.25">
      <c r="D4490" s="142"/>
    </row>
    <row r="4491" spans="4:4" x14ac:dyDescent="0.25">
      <c r="D4491" s="142"/>
    </row>
    <row r="4492" spans="4:4" x14ac:dyDescent="0.25">
      <c r="D4492" s="142"/>
    </row>
    <row r="4493" spans="4:4" x14ac:dyDescent="0.25">
      <c r="D4493" s="142"/>
    </row>
    <row r="4494" spans="4:4" x14ac:dyDescent="0.25">
      <c r="D4494" s="142"/>
    </row>
    <row r="4495" spans="4:4" x14ac:dyDescent="0.25">
      <c r="D4495" s="142"/>
    </row>
    <row r="4496" spans="4:4" x14ac:dyDescent="0.25">
      <c r="D4496" s="142"/>
    </row>
    <row r="4497" spans="4:4" x14ac:dyDescent="0.25">
      <c r="D4497" s="142"/>
    </row>
    <row r="4498" spans="4:4" x14ac:dyDescent="0.25">
      <c r="D4498" s="142"/>
    </row>
    <row r="4499" spans="4:4" x14ac:dyDescent="0.25">
      <c r="D4499" s="142"/>
    </row>
    <row r="4500" spans="4:4" x14ac:dyDescent="0.25">
      <c r="D4500" s="142"/>
    </row>
    <row r="4501" spans="4:4" x14ac:dyDescent="0.25">
      <c r="D4501" s="142"/>
    </row>
    <row r="4502" spans="4:4" x14ac:dyDescent="0.25">
      <c r="D4502" s="142"/>
    </row>
    <row r="4503" spans="4:4" x14ac:dyDescent="0.25">
      <c r="D4503" s="142"/>
    </row>
    <row r="4504" spans="4:4" x14ac:dyDescent="0.25">
      <c r="D4504" s="142"/>
    </row>
    <row r="4505" spans="4:4" x14ac:dyDescent="0.25">
      <c r="D4505" s="142"/>
    </row>
    <row r="4506" spans="4:4" x14ac:dyDescent="0.25">
      <c r="D4506" s="142"/>
    </row>
    <row r="4507" spans="4:4" x14ac:dyDescent="0.25">
      <c r="D4507" s="142"/>
    </row>
    <row r="4508" spans="4:4" x14ac:dyDescent="0.25">
      <c r="D4508" s="142"/>
    </row>
    <row r="4509" spans="4:4" x14ac:dyDescent="0.25">
      <c r="D4509" s="142"/>
    </row>
    <row r="4510" spans="4:4" x14ac:dyDescent="0.25">
      <c r="D4510" s="142"/>
    </row>
    <row r="4511" spans="4:4" x14ac:dyDescent="0.25">
      <c r="D4511" s="142"/>
    </row>
    <row r="4512" spans="4:4" x14ac:dyDescent="0.25">
      <c r="D4512" s="142"/>
    </row>
    <row r="4513" spans="4:4" x14ac:dyDescent="0.25">
      <c r="D4513" s="142"/>
    </row>
    <row r="4514" spans="4:4" x14ac:dyDescent="0.25">
      <c r="D4514" s="142"/>
    </row>
    <row r="4515" spans="4:4" x14ac:dyDescent="0.25">
      <c r="D4515" s="142"/>
    </row>
    <row r="4516" spans="4:4" x14ac:dyDescent="0.25">
      <c r="D4516" s="142"/>
    </row>
    <row r="4517" spans="4:4" x14ac:dyDescent="0.25">
      <c r="D4517" s="142"/>
    </row>
    <row r="4518" spans="4:4" x14ac:dyDescent="0.25">
      <c r="D4518" s="142"/>
    </row>
    <row r="4519" spans="4:4" x14ac:dyDescent="0.25">
      <c r="D4519" s="142"/>
    </row>
    <row r="4520" spans="4:4" x14ac:dyDescent="0.25">
      <c r="D4520" s="142"/>
    </row>
    <row r="4521" spans="4:4" x14ac:dyDescent="0.25">
      <c r="D4521" s="142"/>
    </row>
    <row r="4522" spans="4:4" x14ac:dyDescent="0.25">
      <c r="D4522" s="142"/>
    </row>
    <row r="4523" spans="4:4" x14ac:dyDescent="0.25">
      <c r="D4523" s="142"/>
    </row>
    <row r="4524" spans="4:4" x14ac:dyDescent="0.25">
      <c r="D4524" s="142"/>
    </row>
    <row r="4525" spans="4:4" x14ac:dyDescent="0.25">
      <c r="D4525" s="142"/>
    </row>
    <row r="4526" spans="4:4" x14ac:dyDescent="0.25">
      <c r="D4526" s="142"/>
    </row>
    <row r="4527" spans="4:4" x14ac:dyDescent="0.25">
      <c r="D4527" s="142"/>
    </row>
    <row r="4528" spans="4:4" x14ac:dyDescent="0.25">
      <c r="D4528" s="142"/>
    </row>
    <row r="4529" spans="4:4" x14ac:dyDescent="0.25">
      <c r="D4529" s="142"/>
    </row>
    <row r="4530" spans="4:4" x14ac:dyDescent="0.25">
      <c r="D4530" s="142"/>
    </row>
    <row r="4531" spans="4:4" x14ac:dyDescent="0.25">
      <c r="D4531" s="142"/>
    </row>
    <row r="4532" spans="4:4" x14ac:dyDescent="0.25">
      <c r="D4532" s="142"/>
    </row>
    <row r="4533" spans="4:4" x14ac:dyDescent="0.25">
      <c r="D4533" s="142"/>
    </row>
    <row r="4534" spans="4:4" x14ac:dyDescent="0.25">
      <c r="D4534" s="142"/>
    </row>
    <row r="4535" spans="4:4" x14ac:dyDescent="0.25">
      <c r="D4535" s="142"/>
    </row>
    <row r="4536" spans="4:4" x14ac:dyDescent="0.25">
      <c r="D4536" s="142"/>
    </row>
    <row r="4537" spans="4:4" x14ac:dyDescent="0.25">
      <c r="D4537" s="142"/>
    </row>
    <row r="4538" spans="4:4" x14ac:dyDescent="0.25">
      <c r="D4538" s="142"/>
    </row>
    <row r="4539" spans="4:4" x14ac:dyDescent="0.25">
      <c r="D4539" s="142"/>
    </row>
    <row r="4540" spans="4:4" x14ac:dyDescent="0.25">
      <c r="D4540" s="142"/>
    </row>
    <row r="4541" spans="4:4" x14ac:dyDescent="0.25">
      <c r="D4541" s="142"/>
    </row>
    <row r="4542" spans="4:4" x14ac:dyDescent="0.25">
      <c r="D4542" s="142"/>
    </row>
    <row r="4543" spans="4:4" x14ac:dyDescent="0.25">
      <c r="D4543" s="142"/>
    </row>
    <row r="4544" spans="4:4" x14ac:dyDescent="0.25">
      <c r="D4544" s="142"/>
    </row>
    <row r="4545" spans="4:4" x14ac:dyDescent="0.25">
      <c r="D4545" s="142"/>
    </row>
    <row r="4546" spans="4:4" x14ac:dyDescent="0.25">
      <c r="D4546" s="142"/>
    </row>
    <row r="4547" spans="4:4" x14ac:dyDescent="0.25">
      <c r="D4547" s="142"/>
    </row>
    <row r="4548" spans="4:4" x14ac:dyDescent="0.25">
      <c r="D4548" s="142"/>
    </row>
    <row r="4549" spans="4:4" x14ac:dyDescent="0.25">
      <c r="D4549" s="142"/>
    </row>
    <row r="4550" spans="4:4" x14ac:dyDescent="0.25">
      <c r="D4550" s="142"/>
    </row>
    <row r="4551" spans="4:4" x14ac:dyDescent="0.25">
      <c r="D4551" s="142"/>
    </row>
    <row r="4552" spans="4:4" x14ac:dyDescent="0.25">
      <c r="D4552" s="142"/>
    </row>
    <row r="4553" spans="4:4" x14ac:dyDescent="0.25">
      <c r="D4553" s="142"/>
    </row>
    <row r="4554" spans="4:4" x14ac:dyDescent="0.25">
      <c r="D4554" s="142"/>
    </row>
    <row r="4555" spans="4:4" x14ac:dyDescent="0.25">
      <c r="D4555" s="142"/>
    </row>
    <row r="4556" spans="4:4" x14ac:dyDescent="0.25">
      <c r="D4556" s="142"/>
    </row>
    <row r="4557" spans="4:4" x14ac:dyDescent="0.25">
      <c r="D4557" s="142"/>
    </row>
    <row r="4558" spans="4:4" x14ac:dyDescent="0.25">
      <c r="D4558" s="142"/>
    </row>
    <row r="4559" spans="4:4" x14ac:dyDescent="0.25">
      <c r="D4559" s="142"/>
    </row>
    <row r="4560" spans="4:4" x14ac:dyDescent="0.25">
      <c r="D4560" s="142"/>
    </row>
    <row r="4561" spans="4:4" x14ac:dyDescent="0.25">
      <c r="D4561" s="142"/>
    </row>
    <row r="4562" spans="4:4" x14ac:dyDescent="0.25">
      <c r="D4562" s="142"/>
    </row>
    <row r="4563" spans="4:4" x14ac:dyDescent="0.25">
      <c r="D4563" s="142"/>
    </row>
    <row r="4564" spans="4:4" x14ac:dyDescent="0.25">
      <c r="D4564" s="142"/>
    </row>
    <row r="4565" spans="4:4" x14ac:dyDescent="0.25">
      <c r="D4565" s="142"/>
    </row>
    <row r="4566" spans="4:4" x14ac:dyDescent="0.25">
      <c r="D4566" s="142"/>
    </row>
    <row r="4567" spans="4:4" x14ac:dyDescent="0.25">
      <c r="D4567" s="142"/>
    </row>
    <row r="4568" spans="4:4" x14ac:dyDescent="0.25">
      <c r="D4568" s="142"/>
    </row>
    <row r="4569" spans="4:4" x14ac:dyDescent="0.25">
      <c r="D4569" s="142"/>
    </row>
    <row r="4570" spans="4:4" x14ac:dyDescent="0.25">
      <c r="D4570" s="142"/>
    </row>
    <row r="4571" spans="4:4" x14ac:dyDescent="0.25">
      <c r="D4571" s="142"/>
    </row>
    <row r="4572" spans="4:4" x14ac:dyDescent="0.25">
      <c r="D4572" s="142"/>
    </row>
    <row r="4573" spans="4:4" x14ac:dyDescent="0.25">
      <c r="D4573" s="142"/>
    </row>
    <row r="4574" spans="4:4" x14ac:dyDescent="0.25">
      <c r="D4574" s="142"/>
    </row>
    <row r="4575" spans="4:4" x14ac:dyDescent="0.25">
      <c r="D4575" s="142"/>
    </row>
    <row r="4576" spans="4:4" x14ac:dyDescent="0.25">
      <c r="D4576" s="142"/>
    </row>
    <row r="4577" spans="4:4" x14ac:dyDescent="0.25">
      <c r="D4577" s="142"/>
    </row>
    <row r="4578" spans="4:4" x14ac:dyDescent="0.25">
      <c r="D4578" s="142"/>
    </row>
    <row r="4579" spans="4:4" x14ac:dyDescent="0.25">
      <c r="D4579" s="142"/>
    </row>
    <row r="4580" spans="4:4" x14ac:dyDescent="0.25">
      <c r="D4580" s="142"/>
    </row>
    <row r="4581" spans="4:4" x14ac:dyDescent="0.25">
      <c r="D4581" s="142"/>
    </row>
    <row r="4582" spans="4:4" x14ac:dyDescent="0.25">
      <c r="D4582" s="142"/>
    </row>
    <row r="4583" spans="4:4" x14ac:dyDescent="0.25">
      <c r="D4583" s="142"/>
    </row>
    <row r="4584" spans="4:4" x14ac:dyDescent="0.25">
      <c r="D4584" s="142"/>
    </row>
    <row r="4585" spans="4:4" x14ac:dyDescent="0.25">
      <c r="D4585" s="142"/>
    </row>
    <row r="4586" spans="4:4" x14ac:dyDescent="0.25">
      <c r="D4586" s="142"/>
    </row>
    <row r="4587" spans="4:4" x14ac:dyDescent="0.25">
      <c r="D4587" s="142"/>
    </row>
    <row r="4588" spans="4:4" x14ac:dyDescent="0.25">
      <c r="D4588" s="142"/>
    </row>
    <row r="4589" spans="4:4" x14ac:dyDescent="0.25">
      <c r="D4589" s="142"/>
    </row>
    <row r="4590" spans="4:4" x14ac:dyDescent="0.25">
      <c r="D4590" s="142"/>
    </row>
    <row r="4591" spans="4:4" x14ac:dyDescent="0.25">
      <c r="D4591" s="142"/>
    </row>
    <row r="4592" spans="4:4" x14ac:dyDescent="0.25">
      <c r="D4592" s="142"/>
    </row>
    <row r="4593" spans="4:4" x14ac:dyDescent="0.25">
      <c r="D4593" s="142"/>
    </row>
    <row r="4594" spans="4:4" x14ac:dyDescent="0.25">
      <c r="D4594" s="142"/>
    </row>
    <row r="4595" spans="4:4" x14ac:dyDescent="0.25">
      <c r="D4595" s="142"/>
    </row>
    <row r="4596" spans="4:4" x14ac:dyDescent="0.25">
      <c r="D4596" s="142"/>
    </row>
    <row r="4597" spans="4:4" x14ac:dyDescent="0.25">
      <c r="D4597" s="142"/>
    </row>
    <row r="4598" spans="4:4" x14ac:dyDescent="0.25">
      <c r="D4598" s="142"/>
    </row>
    <row r="4599" spans="4:4" x14ac:dyDescent="0.25">
      <c r="D4599" s="142"/>
    </row>
    <row r="4600" spans="4:4" x14ac:dyDescent="0.25">
      <c r="D4600" s="142"/>
    </row>
    <row r="4601" spans="4:4" x14ac:dyDescent="0.25">
      <c r="D4601" s="142"/>
    </row>
    <row r="4602" spans="4:4" x14ac:dyDescent="0.25">
      <c r="D4602" s="142"/>
    </row>
    <row r="4603" spans="4:4" x14ac:dyDescent="0.25">
      <c r="D4603" s="142"/>
    </row>
    <row r="4604" spans="4:4" x14ac:dyDescent="0.25">
      <c r="D4604" s="142"/>
    </row>
    <row r="4605" spans="4:4" x14ac:dyDescent="0.25">
      <c r="D4605" s="142"/>
    </row>
    <row r="4606" spans="4:4" x14ac:dyDescent="0.25">
      <c r="D4606" s="142"/>
    </row>
    <row r="4607" spans="4:4" x14ac:dyDescent="0.25">
      <c r="D4607" s="142"/>
    </row>
    <row r="4608" spans="4:4" x14ac:dyDescent="0.25">
      <c r="D4608" s="142"/>
    </row>
    <row r="4609" spans="4:4" x14ac:dyDescent="0.25">
      <c r="D4609" s="142"/>
    </row>
    <row r="4610" spans="4:4" x14ac:dyDescent="0.25">
      <c r="D4610" s="142"/>
    </row>
    <row r="4611" spans="4:4" x14ac:dyDescent="0.25">
      <c r="D4611" s="142"/>
    </row>
    <row r="4612" spans="4:4" x14ac:dyDescent="0.25">
      <c r="D4612" s="142"/>
    </row>
    <row r="4613" spans="4:4" x14ac:dyDescent="0.25">
      <c r="D4613" s="142"/>
    </row>
    <row r="4614" spans="4:4" x14ac:dyDescent="0.25">
      <c r="D4614" s="142"/>
    </row>
    <row r="4615" spans="4:4" x14ac:dyDescent="0.25">
      <c r="D4615" s="142"/>
    </row>
    <row r="4616" spans="4:4" x14ac:dyDescent="0.25">
      <c r="D4616" s="142"/>
    </row>
    <row r="4617" spans="4:4" x14ac:dyDescent="0.25">
      <c r="D4617" s="142"/>
    </row>
    <row r="4618" spans="4:4" x14ac:dyDescent="0.25">
      <c r="D4618" s="142"/>
    </row>
    <row r="4619" spans="4:4" x14ac:dyDescent="0.25">
      <c r="D4619" s="142"/>
    </row>
    <row r="4620" spans="4:4" x14ac:dyDescent="0.25">
      <c r="D4620" s="142"/>
    </row>
    <row r="4621" spans="4:4" x14ac:dyDescent="0.25">
      <c r="D4621" s="142"/>
    </row>
    <row r="4622" spans="4:4" x14ac:dyDescent="0.25">
      <c r="D4622" s="142"/>
    </row>
    <row r="4623" spans="4:4" x14ac:dyDescent="0.25">
      <c r="D4623" s="142"/>
    </row>
    <row r="4624" spans="4:4" x14ac:dyDescent="0.25">
      <c r="D4624" s="142"/>
    </row>
    <row r="4625" spans="4:4" x14ac:dyDescent="0.25">
      <c r="D4625" s="142"/>
    </row>
    <row r="4626" spans="4:4" x14ac:dyDescent="0.25">
      <c r="D4626" s="142"/>
    </row>
    <row r="4627" spans="4:4" x14ac:dyDescent="0.25">
      <c r="D4627" s="142"/>
    </row>
    <row r="4628" spans="4:4" x14ac:dyDescent="0.25">
      <c r="D4628" s="142"/>
    </row>
    <row r="4629" spans="4:4" x14ac:dyDescent="0.25">
      <c r="D4629" s="142"/>
    </row>
    <row r="4630" spans="4:4" x14ac:dyDescent="0.25">
      <c r="D4630" s="142"/>
    </row>
    <row r="4631" spans="4:4" x14ac:dyDescent="0.25">
      <c r="D4631" s="142"/>
    </row>
    <row r="4632" spans="4:4" x14ac:dyDescent="0.25">
      <c r="D4632" s="142"/>
    </row>
    <row r="4633" spans="4:4" x14ac:dyDescent="0.25">
      <c r="D4633" s="142"/>
    </row>
    <row r="4634" spans="4:4" x14ac:dyDescent="0.25">
      <c r="D4634" s="142"/>
    </row>
    <row r="4635" spans="4:4" x14ac:dyDescent="0.25">
      <c r="D4635" s="142"/>
    </row>
    <row r="4636" spans="4:4" x14ac:dyDescent="0.25">
      <c r="D4636" s="142"/>
    </row>
    <row r="4637" spans="4:4" x14ac:dyDescent="0.25">
      <c r="D4637" s="142"/>
    </row>
    <row r="4638" spans="4:4" x14ac:dyDescent="0.25">
      <c r="D4638" s="142"/>
    </row>
    <row r="4639" spans="4:4" x14ac:dyDescent="0.25">
      <c r="D4639" s="142"/>
    </row>
    <row r="4640" spans="4:4" x14ac:dyDescent="0.25">
      <c r="D4640" s="142"/>
    </row>
    <row r="4641" spans="4:4" x14ac:dyDescent="0.25">
      <c r="D4641" s="142"/>
    </row>
    <row r="4642" spans="4:4" x14ac:dyDescent="0.25">
      <c r="D4642" s="142"/>
    </row>
    <row r="4643" spans="4:4" x14ac:dyDescent="0.25">
      <c r="D4643" s="142"/>
    </row>
    <row r="4644" spans="4:4" x14ac:dyDescent="0.25">
      <c r="D4644" s="142"/>
    </row>
    <row r="4645" spans="4:4" x14ac:dyDescent="0.25">
      <c r="D4645" s="142"/>
    </row>
    <row r="4646" spans="4:4" x14ac:dyDescent="0.25">
      <c r="D4646" s="142"/>
    </row>
    <row r="4647" spans="4:4" x14ac:dyDescent="0.25">
      <c r="D4647" s="142"/>
    </row>
    <row r="4648" spans="4:4" x14ac:dyDescent="0.25">
      <c r="D4648" s="142"/>
    </row>
    <row r="4649" spans="4:4" x14ac:dyDescent="0.25">
      <c r="D4649" s="142"/>
    </row>
    <row r="4650" spans="4:4" x14ac:dyDescent="0.25">
      <c r="D4650" s="142"/>
    </row>
    <row r="4651" spans="4:4" x14ac:dyDescent="0.25">
      <c r="D4651" s="142"/>
    </row>
    <row r="4652" spans="4:4" x14ac:dyDescent="0.25">
      <c r="D4652" s="142"/>
    </row>
    <row r="4653" spans="4:4" x14ac:dyDescent="0.25">
      <c r="D4653" s="142"/>
    </row>
    <row r="4654" spans="4:4" x14ac:dyDescent="0.25">
      <c r="D4654" s="142"/>
    </row>
    <row r="4655" spans="4:4" x14ac:dyDescent="0.25">
      <c r="D4655" s="142"/>
    </row>
    <row r="4656" spans="4:4" x14ac:dyDescent="0.25">
      <c r="D4656" s="142"/>
    </row>
    <row r="4657" spans="4:4" x14ac:dyDescent="0.25">
      <c r="D4657" s="142"/>
    </row>
    <row r="4658" spans="4:4" x14ac:dyDescent="0.25">
      <c r="D4658" s="142"/>
    </row>
    <row r="4659" spans="4:4" x14ac:dyDescent="0.25">
      <c r="D4659" s="142"/>
    </row>
    <row r="4660" spans="4:4" x14ac:dyDescent="0.25">
      <c r="D4660" s="142"/>
    </row>
    <row r="4661" spans="4:4" x14ac:dyDescent="0.25">
      <c r="D4661" s="142"/>
    </row>
    <row r="4662" spans="4:4" x14ac:dyDescent="0.25">
      <c r="D4662" s="142"/>
    </row>
    <row r="4663" spans="4:4" x14ac:dyDescent="0.25">
      <c r="D4663" s="142"/>
    </row>
    <row r="4664" spans="4:4" x14ac:dyDescent="0.25">
      <c r="D4664" s="142"/>
    </row>
    <row r="4665" spans="4:4" x14ac:dyDescent="0.25">
      <c r="D4665" s="142"/>
    </row>
    <row r="4666" spans="4:4" x14ac:dyDescent="0.25">
      <c r="D4666" s="142"/>
    </row>
    <row r="4667" spans="4:4" x14ac:dyDescent="0.25">
      <c r="D4667" s="142"/>
    </row>
    <row r="4668" spans="4:4" x14ac:dyDescent="0.25">
      <c r="D4668" s="142"/>
    </row>
    <row r="4669" spans="4:4" x14ac:dyDescent="0.25">
      <c r="D4669" s="142"/>
    </row>
    <row r="4670" spans="4:4" x14ac:dyDescent="0.25">
      <c r="D4670" s="142"/>
    </row>
    <row r="4671" spans="4:4" x14ac:dyDescent="0.25">
      <c r="D4671" s="142"/>
    </row>
    <row r="4672" spans="4:4" x14ac:dyDescent="0.25">
      <c r="D4672" s="142"/>
    </row>
    <row r="4673" spans="4:4" x14ac:dyDescent="0.25">
      <c r="D4673" s="142"/>
    </row>
    <row r="4674" spans="4:4" x14ac:dyDescent="0.25">
      <c r="D4674" s="142"/>
    </row>
    <row r="4675" spans="4:4" x14ac:dyDescent="0.25">
      <c r="D4675" s="142"/>
    </row>
    <row r="4676" spans="4:4" x14ac:dyDescent="0.25">
      <c r="D4676" s="142"/>
    </row>
    <row r="4677" spans="4:4" x14ac:dyDescent="0.25">
      <c r="D4677" s="142"/>
    </row>
    <row r="4678" spans="4:4" x14ac:dyDescent="0.25">
      <c r="D4678" s="142"/>
    </row>
    <row r="4679" spans="4:4" x14ac:dyDescent="0.25">
      <c r="D4679" s="142"/>
    </row>
    <row r="4680" spans="4:4" x14ac:dyDescent="0.25">
      <c r="D4680" s="142"/>
    </row>
    <row r="4681" spans="4:4" x14ac:dyDescent="0.25">
      <c r="D4681" s="142"/>
    </row>
    <row r="4682" spans="4:4" x14ac:dyDescent="0.25">
      <c r="D4682" s="142"/>
    </row>
    <row r="4683" spans="4:4" x14ac:dyDescent="0.25">
      <c r="D4683" s="142"/>
    </row>
    <row r="4684" spans="4:4" x14ac:dyDescent="0.25">
      <c r="D4684" s="142"/>
    </row>
    <row r="4685" spans="4:4" x14ac:dyDescent="0.25">
      <c r="D4685" s="142"/>
    </row>
    <row r="4686" spans="4:4" x14ac:dyDescent="0.25">
      <c r="D4686" s="142"/>
    </row>
    <row r="4687" spans="4:4" x14ac:dyDescent="0.25">
      <c r="D4687" s="142"/>
    </row>
    <row r="4688" spans="4:4" x14ac:dyDescent="0.25">
      <c r="D4688" s="142"/>
    </row>
    <row r="4689" spans="4:4" x14ac:dyDescent="0.25">
      <c r="D4689" s="142"/>
    </row>
    <row r="4690" spans="4:4" x14ac:dyDescent="0.25">
      <c r="D4690" s="142"/>
    </row>
    <row r="4691" spans="4:4" x14ac:dyDescent="0.25">
      <c r="D4691" s="142"/>
    </row>
    <row r="4692" spans="4:4" x14ac:dyDescent="0.25">
      <c r="D4692" s="142"/>
    </row>
    <row r="4693" spans="4:4" x14ac:dyDescent="0.25">
      <c r="D4693" s="142"/>
    </row>
    <row r="4694" spans="4:4" x14ac:dyDescent="0.25">
      <c r="D4694" s="142"/>
    </row>
    <row r="4695" spans="4:4" x14ac:dyDescent="0.25">
      <c r="D4695" s="142"/>
    </row>
    <row r="4696" spans="4:4" x14ac:dyDescent="0.25">
      <c r="D4696" s="142"/>
    </row>
    <row r="4697" spans="4:4" x14ac:dyDescent="0.25">
      <c r="D4697" s="142"/>
    </row>
    <row r="4698" spans="4:4" x14ac:dyDescent="0.25">
      <c r="D4698" s="142"/>
    </row>
    <row r="4699" spans="4:4" x14ac:dyDescent="0.25">
      <c r="D4699" s="142"/>
    </row>
    <row r="4700" spans="4:4" x14ac:dyDescent="0.25">
      <c r="D4700" s="142"/>
    </row>
    <row r="4701" spans="4:4" x14ac:dyDescent="0.25">
      <c r="D4701" s="142"/>
    </row>
    <row r="4702" spans="4:4" x14ac:dyDescent="0.25">
      <c r="D4702" s="142"/>
    </row>
    <row r="4703" spans="4:4" x14ac:dyDescent="0.25">
      <c r="D4703" s="142"/>
    </row>
    <row r="4704" spans="4:4" x14ac:dyDescent="0.25">
      <c r="D4704" s="142"/>
    </row>
    <row r="4705" spans="4:4" x14ac:dyDescent="0.25">
      <c r="D4705" s="142"/>
    </row>
    <row r="4706" spans="4:4" x14ac:dyDescent="0.25">
      <c r="D4706" s="142"/>
    </row>
    <row r="4707" spans="4:4" x14ac:dyDescent="0.25">
      <c r="D4707" s="142"/>
    </row>
    <row r="4708" spans="4:4" x14ac:dyDescent="0.25">
      <c r="D4708" s="142"/>
    </row>
    <row r="4709" spans="4:4" x14ac:dyDescent="0.25">
      <c r="D4709" s="142"/>
    </row>
    <row r="4710" spans="4:4" x14ac:dyDescent="0.25">
      <c r="D4710" s="142"/>
    </row>
    <row r="4711" spans="4:4" x14ac:dyDescent="0.25">
      <c r="D4711" s="142"/>
    </row>
    <row r="4712" spans="4:4" x14ac:dyDescent="0.25">
      <c r="D4712" s="142"/>
    </row>
    <row r="4713" spans="4:4" x14ac:dyDescent="0.25">
      <c r="D4713" s="142"/>
    </row>
    <row r="4714" spans="4:4" x14ac:dyDescent="0.25">
      <c r="D4714" s="142"/>
    </row>
    <row r="4715" spans="4:4" x14ac:dyDescent="0.25">
      <c r="D4715" s="142"/>
    </row>
    <row r="4716" spans="4:4" x14ac:dyDescent="0.25">
      <c r="D4716" s="142"/>
    </row>
    <row r="4717" spans="4:4" x14ac:dyDescent="0.25">
      <c r="D4717" s="142"/>
    </row>
    <row r="4718" spans="4:4" x14ac:dyDescent="0.25">
      <c r="D4718" s="142"/>
    </row>
    <row r="4719" spans="4:4" x14ac:dyDescent="0.25">
      <c r="D4719" s="142"/>
    </row>
    <row r="4720" spans="4:4" x14ac:dyDescent="0.25">
      <c r="D4720" s="142"/>
    </row>
    <row r="4721" spans="4:4" x14ac:dyDescent="0.25">
      <c r="D4721" s="142"/>
    </row>
    <row r="4722" spans="4:4" x14ac:dyDescent="0.25">
      <c r="D4722" s="142"/>
    </row>
    <row r="4723" spans="4:4" x14ac:dyDescent="0.25">
      <c r="D4723" s="142"/>
    </row>
    <row r="4724" spans="4:4" x14ac:dyDescent="0.25">
      <c r="D4724" s="142"/>
    </row>
    <row r="4725" spans="4:4" x14ac:dyDescent="0.25">
      <c r="D4725" s="142"/>
    </row>
    <row r="4726" spans="4:4" x14ac:dyDescent="0.25">
      <c r="D4726" s="142"/>
    </row>
    <row r="4727" spans="4:4" x14ac:dyDescent="0.25">
      <c r="D4727" s="142"/>
    </row>
    <row r="4728" spans="4:4" x14ac:dyDescent="0.25">
      <c r="D4728" s="142"/>
    </row>
    <row r="4729" spans="4:4" x14ac:dyDescent="0.25">
      <c r="D4729" s="142"/>
    </row>
    <row r="4730" spans="4:4" x14ac:dyDescent="0.25">
      <c r="D4730" s="142"/>
    </row>
    <row r="4731" spans="4:4" x14ac:dyDescent="0.25">
      <c r="D4731" s="142"/>
    </row>
    <row r="4732" spans="4:4" x14ac:dyDescent="0.25">
      <c r="D4732" s="142"/>
    </row>
    <row r="4733" spans="4:4" x14ac:dyDescent="0.25">
      <c r="D4733" s="142"/>
    </row>
    <row r="4734" spans="4:4" x14ac:dyDescent="0.25">
      <c r="D4734" s="142"/>
    </row>
    <row r="4735" spans="4:4" x14ac:dyDescent="0.25">
      <c r="D4735" s="142"/>
    </row>
    <row r="4736" spans="4:4" x14ac:dyDescent="0.25">
      <c r="D4736" s="142"/>
    </row>
    <row r="4737" spans="4:4" x14ac:dyDescent="0.25">
      <c r="D4737" s="142"/>
    </row>
    <row r="4738" spans="4:4" x14ac:dyDescent="0.25">
      <c r="D4738" s="142"/>
    </row>
    <row r="4739" spans="4:4" x14ac:dyDescent="0.25">
      <c r="D4739" s="142"/>
    </row>
    <row r="4740" spans="4:4" x14ac:dyDescent="0.25">
      <c r="D4740" s="142"/>
    </row>
    <row r="4741" spans="4:4" x14ac:dyDescent="0.25">
      <c r="D4741" s="142"/>
    </row>
    <row r="4742" spans="4:4" x14ac:dyDescent="0.25">
      <c r="D4742" s="142"/>
    </row>
    <row r="4743" spans="4:4" x14ac:dyDescent="0.25">
      <c r="D4743" s="142"/>
    </row>
    <row r="4744" spans="4:4" x14ac:dyDescent="0.25">
      <c r="D4744" s="142"/>
    </row>
    <row r="4745" spans="4:4" x14ac:dyDescent="0.25">
      <c r="D4745" s="142"/>
    </row>
    <row r="4746" spans="4:4" x14ac:dyDescent="0.25">
      <c r="D4746" s="142"/>
    </row>
    <row r="4747" spans="4:4" x14ac:dyDescent="0.25">
      <c r="D4747" s="142"/>
    </row>
    <row r="4748" spans="4:4" x14ac:dyDescent="0.25">
      <c r="D4748" s="142"/>
    </row>
    <row r="4749" spans="4:4" x14ac:dyDescent="0.25">
      <c r="D4749" s="142"/>
    </row>
    <row r="4750" spans="4:4" x14ac:dyDescent="0.25">
      <c r="D4750" s="142"/>
    </row>
    <row r="4751" spans="4:4" x14ac:dyDescent="0.25">
      <c r="D4751" s="142"/>
    </row>
    <row r="4752" spans="4:4" x14ac:dyDescent="0.25">
      <c r="D4752" s="142"/>
    </row>
    <row r="4753" spans="4:4" x14ac:dyDescent="0.25">
      <c r="D4753" s="142"/>
    </row>
    <row r="4754" spans="4:4" x14ac:dyDescent="0.25">
      <c r="D4754" s="142"/>
    </row>
    <row r="4755" spans="4:4" x14ac:dyDescent="0.25">
      <c r="D4755" s="142"/>
    </row>
    <row r="4756" spans="4:4" x14ac:dyDescent="0.25">
      <c r="D4756" s="142"/>
    </row>
    <row r="4757" spans="4:4" x14ac:dyDescent="0.25">
      <c r="D4757" s="142"/>
    </row>
    <row r="4758" spans="4:4" x14ac:dyDescent="0.25">
      <c r="D4758" s="142"/>
    </row>
    <row r="4759" spans="4:4" x14ac:dyDescent="0.25">
      <c r="D4759" s="142"/>
    </row>
    <row r="4760" spans="4:4" x14ac:dyDescent="0.25">
      <c r="D4760" s="142"/>
    </row>
    <row r="4761" spans="4:4" x14ac:dyDescent="0.25">
      <c r="D4761" s="142"/>
    </row>
    <row r="4762" spans="4:4" x14ac:dyDescent="0.25">
      <c r="D4762" s="142"/>
    </row>
    <row r="4763" spans="4:4" x14ac:dyDescent="0.25">
      <c r="D4763" s="142"/>
    </row>
    <row r="4764" spans="4:4" x14ac:dyDescent="0.25">
      <c r="D4764" s="142"/>
    </row>
    <row r="4765" spans="4:4" x14ac:dyDescent="0.25">
      <c r="D4765" s="142"/>
    </row>
    <row r="4766" spans="4:4" x14ac:dyDescent="0.25">
      <c r="D4766" s="142"/>
    </row>
    <row r="4767" spans="4:4" x14ac:dyDescent="0.25">
      <c r="D4767" s="142"/>
    </row>
    <row r="4768" spans="4:4" x14ac:dyDescent="0.25">
      <c r="D4768" s="142"/>
    </row>
    <row r="4769" spans="4:4" x14ac:dyDescent="0.25">
      <c r="D4769" s="142"/>
    </row>
    <row r="4770" spans="4:4" x14ac:dyDescent="0.25">
      <c r="D4770" s="142"/>
    </row>
    <row r="4771" spans="4:4" x14ac:dyDescent="0.25">
      <c r="D4771" s="142"/>
    </row>
    <row r="4772" spans="4:4" x14ac:dyDescent="0.25">
      <c r="D4772" s="142"/>
    </row>
    <row r="4773" spans="4:4" x14ac:dyDescent="0.25">
      <c r="D4773" s="142"/>
    </row>
    <row r="4774" spans="4:4" x14ac:dyDescent="0.25">
      <c r="D4774" s="142"/>
    </row>
    <row r="4775" spans="4:4" x14ac:dyDescent="0.25">
      <c r="D4775" s="142"/>
    </row>
    <row r="4776" spans="4:4" x14ac:dyDescent="0.25">
      <c r="D4776" s="142"/>
    </row>
    <row r="4777" spans="4:4" x14ac:dyDescent="0.25">
      <c r="D4777" s="142"/>
    </row>
    <row r="4778" spans="4:4" x14ac:dyDescent="0.25">
      <c r="D4778" s="142"/>
    </row>
    <row r="4779" spans="4:4" x14ac:dyDescent="0.25">
      <c r="D4779" s="142"/>
    </row>
    <row r="4780" spans="4:4" x14ac:dyDescent="0.25">
      <c r="D4780" s="142"/>
    </row>
    <row r="4781" spans="4:4" x14ac:dyDescent="0.25">
      <c r="D4781" s="142"/>
    </row>
    <row r="4782" spans="4:4" x14ac:dyDescent="0.25">
      <c r="D4782" s="142"/>
    </row>
    <row r="4783" spans="4:4" x14ac:dyDescent="0.25">
      <c r="D4783" s="142"/>
    </row>
    <row r="4784" spans="4:4" x14ac:dyDescent="0.25">
      <c r="D4784" s="142"/>
    </row>
    <row r="4785" spans="4:4" x14ac:dyDescent="0.25">
      <c r="D4785" s="142"/>
    </row>
    <row r="4786" spans="4:4" x14ac:dyDescent="0.25">
      <c r="D4786" s="142"/>
    </row>
    <row r="4787" spans="4:4" x14ac:dyDescent="0.25">
      <c r="D4787" s="142"/>
    </row>
    <row r="4788" spans="4:4" x14ac:dyDescent="0.25">
      <c r="D4788" s="142"/>
    </row>
    <row r="4789" spans="4:4" x14ac:dyDescent="0.25">
      <c r="D4789" s="142"/>
    </row>
    <row r="4790" spans="4:4" x14ac:dyDescent="0.25">
      <c r="D4790" s="142"/>
    </row>
    <row r="4791" spans="4:4" x14ac:dyDescent="0.25">
      <c r="D4791" s="142"/>
    </row>
    <row r="4792" spans="4:4" x14ac:dyDescent="0.25">
      <c r="D4792" s="142"/>
    </row>
    <row r="4793" spans="4:4" x14ac:dyDescent="0.25">
      <c r="D4793" s="142"/>
    </row>
    <row r="4794" spans="4:4" x14ac:dyDescent="0.25">
      <c r="D4794" s="142"/>
    </row>
    <row r="4795" spans="4:4" x14ac:dyDescent="0.25">
      <c r="D4795" s="142"/>
    </row>
    <row r="4796" spans="4:4" x14ac:dyDescent="0.25">
      <c r="D4796" s="142"/>
    </row>
    <row r="4797" spans="4:4" x14ac:dyDescent="0.25">
      <c r="D4797" s="142"/>
    </row>
    <row r="4798" spans="4:4" x14ac:dyDescent="0.25">
      <c r="D4798" s="142"/>
    </row>
    <row r="4799" spans="4:4" x14ac:dyDescent="0.25">
      <c r="D4799" s="142"/>
    </row>
    <row r="4800" spans="4:4" x14ac:dyDescent="0.25">
      <c r="D4800" s="142"/>
    </row>
    <row r="4801" spans="4:4" x14ac:dyDescent="0.25">
      <c r="D4801" s="142"/>
    </row>
    <row r="4802" spans="4:4" x14ac:dyDescent="0.25">
      <c r="D4802" s="142"/>
    </row>
    <row r="4803" spans="4:4" x14ac:dyDescent="0.25">
      <c r="D4803" s="142"/>
    </row>
    <row r="4804" spans="4:4" x14ac:dyDescent="0.25">
      <c r="D4804" s="142"/>
    </row>
    <row r="4805" spans="4:4" x14ac:dyDescent="0.25">
      <c r="D4805" s="142"/>
    </row>
    <row r="4806" spans="4:4" x14ac:dyDescent="0.25">
      <c r="D4806" s="142"/>
    </row>
    <row r="4807" spans="4:4" x14ac:dyDescent="0.25">
      <c r="D4807" s="142"/>
    </row>
    <row r="4808" spans="4:4" x14ac:dyDescent="0.25">
      <c r="D4808" s="142"/>
    </row>
    <row r="4809" spans="4:4" x14ac:dyDescent="0.25">
      <c r="D4809" s="142"/>
    </row>
    <row r="4810" spans="4:4" x14ac:dyDescent="0.25">
      <c r="D4810" s="142"/>
    </row>
    <row r="4811" spans="4:4" x14ac:dyDescent="0.25">
      <c r="D4811" s="142"/>
    </row>
    <row r="4812" spans="4:4" x14ac:dyDescent="0.25">
      <c r="D4812" s="142"/>
    </row>
    <row r="4813" spans="4:4" x14ac:dyDescent="0.25">
      <c r="D4813" s="142"/>
    </row>
    <row r="4814" spans="4:4" x14ac:dyDescent="0.25">
      <c r="D4814" s="142"/>
    </row>
    <row r="4815" spans="4:4" x14ac:dyDescent="0.25">
      <c r="D4815" s="142"/>
    </row>
    <row r="4816" spans="4:4" x14ac:dyDescent="0.25">
      <c r="D4816" s="142"/>
    </row>
    <row r="4817" spans="4:4" x14ac:dyDescent="0.25">
      <c r="D4817" s="142"/>
    </row>
    <row r="4818" spans="4:4" x14ac:dyDescent="0.25">
      <c r="D4818" s="142"/>
    </row>
    <row r="4819" spans="4:4" x14ac:dyDescent="0.25">
      <c r="D4819" s="142"/>
    </row>
    <row r="4820" spans="4:4" x14ac:dyDescent="0.25">
      <c r="D4820" s="142"/>
    </row>
    <row r="4821" spans="4:4" x14ac:dyDescent="0.25">
      <c r="D4821" s="142"/>
    </row>
    <row r="4822" spans="4:4" x14ac:dyDescent="0.25">
      <c r="D4822" s="142"/>
    </row>
    <row r="4823" spans="4:4" x14ac:dyDescent="0.25">
      <c r="D4823" s="142"/>
    </row>
    <row r="4824" spans="4:4" x14ac:dyDescent="0.25">
      <c r="D4824" s="142"/>
    </row>
    <row r="4825" spans="4:4" x14ac:dyDescent="0.25">
      <c r="D4825" s="142"/>
    </row>
    <row r="4826" spans="4:4" x14ac:dyDescent="0.25">
      <c r="D4826" s="142"/>
    </row>
    <row r="4827" spans="4:4" x14ac:dyDescent="0.25">
      <c r="D4827" s="142"/>
    </row>
    <row r="4828" spans="4:4" x14ac:dyDescent="0.25">
      <c r="D4828" s="142"/>
    </row>
    <row r="4829" spans="4:4" x14ac:dyDescent="0.25">
      <c r="D4829" s="142"/>
    </row>
    <row r="4830" spans="4:4" x14ac:dyDescent="0.25">
      <c r="D4830" s="142"/>
    </row>
    <row r="4831" spans="4:4" x14ac:dyDescent="0.25">
      <c r="D4831" s="142"/>
    </row>
    <row r="4832" spans="4:4" x14ac:dyDescent="0.25">
      <c r="D4832" s="142"/>
    </row>
    <row r="4833" spans="4:4" x14ac:dyDescent="0.25">
      <c r="D4833" s="142"/>
    </row>
    <row r="4834" spans="4:4" x14ac:dyDescent="0.25">
      <c r="D4834" s="142"/>
    </row>
    <row r="4835" spans="4:4" x14ac:dyDescent="0.25">
      <c r="D4835" s="142"/>
    </row>
    <row r="4836" spans="4:4" x14ac:dyDescent="0.25">
      <c r="D4836" s="142"/>
    </row>
    <row r="4837" spans="4:4" x14ac:dyDescent="0.25">
      <c r="D4837" s="142"/>
    </row>
    <row r="4838" spans="4:4" x14ac:dyDescent="0.25">
      <c r="D4838" s="142"/>
    </row>
    <row r="4839" spans="4:4" x14ac:dyDescent="0.25">
      <c r="D4839" s="142"/>
    </row>
    <row r="4840" spans="4:4" x14ac:dyDescent="0.25">
      <c r="D4840" s="142"/>
    </row>
    <row r="4841" spans="4:4" x14ac:dyDescent="0.25">
      <c r="D4841" s="142"/>
    </row>
    <row r="4842" spans="4:4" x14ac:dyDescent="0.25">
      <c r="D4842" s="142"/>
    </row>
    <row r="4843" spans="4:4" x14ac:dyDescent="0.25">
      <c r="D4843" s="142"/>
    </row>
    <row r="4844" spans="4:4" x14ac:dyDescent="0.25">
      <c r="D4844" s="142"/>
    </row>
    <row r="4845" spans="4:4" x14ac:dyDescent="0.25">
      <c r="D4845" s="142"/>
    </row>
    <row r="4846" spans="4:4" x14ac:dyDescent="0.25">
      <c r="D4846" s="142"/>
    </row>
    <row r="4847" spans="4:4" x14ac:dyDescent="0.25">
      <c r="D4847" s="142"/>
    </row>
    <row r="4848" spans="4:4" x14ac:dyDescent="0.25">
      <c r="D4848" s="142"/>
    </row>
    <row r="4849" spans="4:4" x14ac:dyDescent="0.25">
      <c r="D4849" s="142"/>
    </row>
    <row r="4850" spans="4:4" x14ac:dyDescent="0.25">
      <c r="D4850" s="142"/>
    </row>
    <row r="4851" spans="4:4" x14ac:dyDescent="0.25">
      <c r="D4851" s="142"/>
    </row>
    <row r="4852" spans="4:4" x14ac:dyDescent="0.25">
      <c r="D4852" s="142"/>
    </row>
    <row r="4853" spans="4:4" x14ac:dyDescent="0.25">
      <c r="D4853" s="142"/>
    </row>
    <row r="4854" spans="4:4" x14ac:dyDescent="0.25">
      <c r="D4854" s="142"/>
    </row>
    <row r="4855" spans="4:4" x14ac:dyDescent="0.25">
      <c r="D4855" s="142"/>
    </row>
    <row r="4856" spans="4:4" x14ac:dyDescent="0.25">
      <c r="D4856" s="142"/>
    </row>
    <row r="4857" spans="4:4" x14ac:dyDescent="0.25">
      <c r="D4857" s="142"/>
    </row>
    <row r="4858" spans="4:4" x14ac:dyDescent="0.25">
      <c r="D4858" s="142"/>
    </row>
    <row r="4859" spans="4:4" x14ac:dyDescent="0.25">
      <c r="D4859" s="142"/>
    </row>
    <row r="4860" spans="4:4" x14ac:dyDescent="0.25">
      <c r="D4860" s="142"/>
    </row>
    <row r="4861" spans="4:4" x14ac:dyDescent="0.25">
      <c r="D4861" s="142"/>
    </row>
    <row r="4862" spans="4:4" x14ac:dyDescent="0.25">
      <c r="D4862" s="142"/>
    </row>
    <row r="4863" spans="4:4" x14ac:dyDescent="0.25">
      <c r="D4863" s="142"/>
    </row>
    <row r="4864" spans="4:4" x14ac:dyDescent="0.25">
      <c r="D4864" s="142"/>
    </row>
    <row r="4865" spans="4:4" x14ac:dyDescent="0.25">
      <c r="D4865" s="142"/>
    </row>
    <row r="4866" spans="4:4" x14ac:dyDescent="0.25">
      <c r="D4866" s="142"/>
    </row>
    <row r="4867" spans="4:4" x14ac:dyDescent="0.25">
      <c r="D4867" s="142"/>
    </row>
    <row r="4868" spans="4:4" x14ac:dyDescent="0.25">
      <c r="D4868" s="142"/>
    </row>
    <row r="4869" spans="4:4" x14ac:dyDescent="0.25">
      <c r="D4869" s="142"/>
    </row>
    <row r="4870" spans="4:4" x14ac:dyDescent="0.25">
      <c r="D4870" s="142"/>
    </row>
    <row r="4871" spans="4:4" x14ac:dyDescent="0.25">
      <c r="D4871" s="142"/>
    </row>
    <row r="4872" spans="4:4" x14ac:dyDescent="0.25">
      <c r="D4872" s="142"/>
    </row>
    <row r="4873" spans="4:4" x14ac:dyDescent="0.25">
      <c r="D4873" s="142"/>
    </row>
    <row r="4874" spans="4:4" x14ac:dyDescent="0.25">
      <c r="D4874" s="142"/>
    </row>
    <row r="4875" spans="4:4" x14ac:dyDescent="0.25">
      <c r="D4875" s="142"/>
    </row>
    <row r="4876" spans="4:4" x14ac:dyDescent="0.25">
      <c r="D4876" s="142"/>
    </row>
    <row r="4877" spans="4:4" x14ac:dyDescent="0.25">
      <c r="D4877" s="142"/>
    </row>
    <row r="4878" spans="4:4" x14ac:dyDescent="0.25">
      <c r="D4878" s="142"/>
    </row>
    <row r="4879" spans="4:4" x14ac:dyDescent="0.25">
      <c r="D4879" s="142"/>
    </row>
    <row r="4880" spans="4:4" x14ac:dyDescent="0.25">
      <c r="D4880" s="142"/>
    </row>
    <row r="4881" spans="4:4" x14ac:dyDescent="0.25">
      <c r="D4881" s="142"/>
    </row>
    <row r="4882" spans="4:4" x14ac:dyDescent="0.25">
      <c r="D4882" s="142"/>
    </row>
    <row r="4883" spans="4:4" x14ac:dyDescent="0.25">
      <c r="D4883" s="142"/>
    </row>
    <row r="4884" spans="4:4" x14ac:dyDescent="0.25">
      <c r="D4884" s="142"/>
    </row>
    <row r="4885" spans="4:4" x14ac:dyDescent="0.25">
      <c r="D4885" s="142"/>
    </row>
    <row r="4886" spans="4:4" x14ac:dyDescent="0.25">
      <c r="D4886" s="142"/>
    </row>
    <row r="4887" spans="4:4" x14ac:dyDescent="0.25">
      <c r="D4887" s="142"/>
    </row>
    <row r="4888" spans="4:4" x14ac:dyDescent="0.25">
      <c r="D4888" s="142"/>
    </row>
    <row r="4889" spans="4:4" x14ac:dyDescent="0.25">
      <c r="D4889" s="142"/>
    </row>
    <row r="4890" spans="4:4" x14ac:dyDescent="0.25">
      <c r="D4890" s="142"/>
    </row>
    <row r="4891" spans="4:4" x14ac:dyDescent="0.25">
      <c r="D4891" s="142"/>
    </row>
    <row r="4892" spans="4:4" x14ac:dyDescent="0.25">
      <c r="D4892" s="142"/>
    </row>
    <row r="4893" spans="4:4" x14ac:dyDescent="0.25">
      <c r="D4893" s="142"/>
    </row>
    <row r="4894" spans="4:4" x14ac:dyDescent="0.25">
      <c r="D4894" s="142"/>
    </row>
    <row r="4895" spans="4:4" x14ac:dyDescent="0.25">
      <c r="D4895" s="142"/>
    </row>
    <row r="4896" spans="4:4" x14ac:dyDescent="0.25">
      <c r="D4896" s="142"/>
    </row>
    <row r="4897" spans="4:4" x14ac:dyDescent="0.25">
      <c r="D4897" s="142"/>
    </row>
    <row r="4898" spans="4:4" x14ac:dyDescent="0.25">
      <c r="D4898" s="142"/>
    </row>
    <row r="4899" spans="4:4" x14ac:dyDescent="0.25">
      <c r="D4899" s="142"/>
    </row>
    <row r="4900" spans="4:4" x14ac:dyDescent="0.25">
      <c r="D4900" s="142"/>
    </row>
    <row r="4901" spans="4:4" x14ac:dyDescent="0.25">
      <c r="D4901" s="142"/>
    </row>
    <row r="4902" spans="4:4" x14ac:dyDescent="0.25">
      <c r="D4902" s="142"/>
    </row>
    <row r="4903" spans="4:4" x14ac:dyDescent="0.25">
      <c r="D4903" s="142"/>
    </row>
    <row r="4904" spans="4:4" x14ac:dyDescent="0.25">
      <c r="D4904" s="142"/>
    </row>
    <row r="4905" spans="4:4" x14ac:dyDescent="0.25">
      <c r="D4905" s="142"/>
    </row>
    <row r="4906" spans="4:4" x14ac:dyDescent="0.25">
      <c r="D4906" s="142"/>
    </row>
    <row r="4907" spans="4:4" x14ac:dyDescent="0.25">
      <c r="D4907" s="142"/>
    </row>
    <row r="4908" spans="4:4" x14ac:dyDescent="0.25">
      <c r="D4908" s="142"/>
    </row>
    <row r="4909" spans="4:4" x14ac:dyDescent="0.25">
      <c r="D4909" s="142"/>
    </row>
    <row r="4910" spans="4:4" x14ac:dyDescent="0.25">
      <c r="D4910" s="142"/>
    </row>
    <row r="4911" spans="4:4" x14ac:dyDescent="0.25">
      <c r="D4911" s="142"/>
    </row>
    <row r="4912" spans="4:4" x14ac:dyDescent="0.25">
      <c r="D4912" s="142"/>
    </row>
    <row r="4913" spans="4:4" x14ac:dyDescent="0.25">
      <c r="D4913" s="142"/>
    </row>
    <row r="4914" spans="4:4" x14ac:dyDescent="0.25">
      <c r="D4914" s="142"/>
    </row>
    <row r="4915" spans="4:4" x14ac:dyDescent="0.25">
      <c r="D4915" s="142"/>
    </row>
    <row r="4916" spans="4:4" x14ac:dyDescent="0.25">
      <c r="D4916" s="142"/>
    </row>
    <row r="4917" spans="4:4" x14ac:dyDescent="0.25">
      <c r="D4917" s="142"/>
    </row>
    <row r="4918" spans="4:4" x14ac:dyDescent="0.25">
      <c r="D4918" s="142"/>
    </row>
    <row r="4919" spans="4:4" x14ac:dyDescent="0.25">
      <c r="D4919" s="142"/>
    </row>
    <row r="4920" spans="4:4" x14ac:dyDescent="0.25">
      <c r="D4920" s="142"/>
    </row>
    <row r="4921" spans="4:4" x14ac:dyDescent="0.25">
      <c r="D4921" s="142"/>
    </row>
    <row r="4922" spans="4:4" x14ac:dyDescent="0.25">
      <c r="D4922" s="142"/>
    </row>
    <row r="4923" spans="4:4" x14ac:dyDescent="0.25">
      <c r="D4923" s="142"/>
    </row>
    <row r="4924" spans="4:4" x14ac:dyDescent="0.25">
      <c r="D4924" s="142"/>
    </row>
    <row r="4925" spans="4:4" x14ac:dyDescent="0.25">
      <c r="D4925" s="142"/>
    </row>
    <row r="4926" spans="4:4" x14ac:dyDescent="0.25">
      <c r="D4926" s="142"/>
    </row>
    <row r="4927" spans="4:4" x14ac:dyDescent="0.25">
      <c r="D4927" s="142"/>
    </row>
    <row r="4928" spans="4:4" x14ac:dyDescent="0.25">
      <c r="D4928" s="142"/>
    </row>
    <row r="4929" spans="4:4" x14ac:dyDescent="0.25">
      <c r="D4929" s="142"/>
    </row>
    <row r="4930" spans="4:4" x14ac:dyDescent="0.25">
      <c r="D4930" s="142"/>
    </row>
    <row r="4931" spans="4:4" x14ac:dyDescent="0.25">
      <c r="D4931" s="142"/>
    </row>
    <row r="4932" spans="4:4" x14ac:dyDescent="0.25">
      <c r="D4932" s="142"/>
    </row>
    <row r="4933" spans="4:4" x14ac:dyDescent="0.25">
      <c r="D4933" s="142"/>
    </row>
    <row r="4934" spans="4:4" x14ac:dyDescent="0.25">
      <c r="D4934" s="142"/>
    </row>
    <row r="4935" spans="4:4" x14ac:dyDescent="0.25">
      <c r="D4935" s="142"/>
    </row>
    <row r="4936" spans="4:4" x14ac:dyDescent="0.25">
      <c r="D4936" s="142"/>
    </row>
    <row r="4937" spans="4:4" x14ac:dyDescent="0.25">
      <c r="D4937" s="142"/>
    </row>
    <row r="4938" spans="4:4" x14ac:dyDescent="0.25">
      <c r="D4938" s="142"/>
    </row>
    <row r="4939" spans="4:4" x14ac:dyDescent="0.25">
      <c r="D4939" s="142"/>
    </row>
    <row r="4940" spans="4:4" x14ac:dyDescent="0.25">
      <c r="D4940" s="142"/>
    </row>
    <row r="4941" spans="4:4" x14ac:dyDescent="0.25">
      <c r="D4941" s="142"/>
    </row>
    <row r="4942" spans="4:4" x14ac:dyDescent="0.25">
      <c r="D4942" s="142"/>
    </row>
    <row r="4943" spans="4:4" x14ac:dyDescent="0.25">
      <c r="D4943" s="142"/>
    </row>
    <row r="4944" spans="4:4" x14ac:dyDescent="0.25">
      <c r="D4944" s="142"/>
    </row>
    <row r="4945" spans="4:4" x14ac:dyDescent="0.25">
      <c r="D4945" s="142"/>
    </row>
    <row r="4946" spans="4:4" x14ac:dyDescent="0.25">
      <c r="D4946" s="142"/>
    </row>
    <row r="4947" spans="4:4" x14ac:dyDescent="0.25">
      <c r="D4947" s="142"/>
    </row>
    <row r="4948" spans="4:4" x14ac:dyDescent="0.25">
      <c r="D4948" s="142"/>
    </row>
    <row r="4949" spans="4:4" x14ac:dyDescent="0.25">
      <c r="D4949" s="142"/>
    </row>
    <row r="4950" spans="4:4" x14ac:dyDescent="0.25">
      <c r="D4950" s="142"/>
    </row>
    <row r="4951" spans="4:4" x14ac:dyDescent="0.25">
      <c r="D4951" s="142"/>
    </row>
    <row r="4952" spans="4:4" x14ac:dyDescent="0.25">
      <c r="D4952" s="142"/>
    </row>
    <row r="4953" spans="4:4" x14ac:dyDescent="0.25">
      <c r="D4953" s="142"/>
    </row>
    <row r="4954" spans="4:4" x14ac:dyDescent="0.25">
      <c r="D4954" s="142"/>
    </row>
    <row r="4955" spans="4:4" x14ac:dyDescent="0.25">
      <c r="D4955" s="142"/>
    </row>
    <row r="4956" spans="4:4" x14ac:dyDescent="0.25">
      <c r="D4956" s="142"/>
    </row>
    <row r="4957" spans="4:4" x14ac:dyDescent="0.25">
      <c r="D4957" s="142"/>
    </row>
    <row r="4958" spans="4:4" x14ac:dyDescent="0.25">
      <c r="D4958" s="142"/>
    </row>
    <row r="4959" spans="4:4" x14ac:dyDescent="0.25">
      <c r="D4959" s="142"/>
    </row>
    <row r="4960" spans="4:4" x14ac:dyDescent="0.25">
      <c r="D4960" s="142"/>
    </row>
    <row r="4961" spans="4:4" x14ac:dyDescent="0.25">
      <c r="D4961" s="142"/>
    </row>
    <row r="4962" spans="4:4" x14ac:dyDescent="0.25">
      <c r="D4962" s="142"/>
    </row>
    <row r="4963" spans="4:4" x14ac:dyDescent="0.25">
      <c r="D4963" s="142"/>
    </row>
    <row r="4964" spans="4:4" x14ac:dyDescent="0.25">
      <c r="D4964" s="142"/>
    </row>
    <row r="4965" spans="4:4" x14ac:dyDescent="0.25">
      <c r="D4965" s="142"/>
    </row>
    <row r="4966" spans="4:4" x14ac:dyDescent="0.25">
      <c r="D4966" s="142"/>
    </row>
    <row r="4967" spans="4:4" x14ac:dyDescent="0.25">
      <c r="D4967" s="142"/>
    </row>
    <row r="4968" spans="4:4" x14ac:dyDescent="0.25">
      <c r="D4968" s="142"/>
    </row>
    <row r="4969" spans="4:4" x14ac:dyDescent="0.25">
      <c r="D4969" s="142"/>
    </row>
    <row r="4970" spans="4:4" x14ac:dyDescent="0.25">
      <c r="D4970" s="142"/>
    </row>
    <row r="4971" spans="4:4" x14ac:dyDescent="0.25">
      <c r="D4971" s="142"/>
    </row>
    <row r="4972" spans="4:4" x14ac:dyDescent="0.25">
      <c r="D4972" s="142"/>
    </row>
    <row r="4973" spans="4:4" x14ac:dyDescent="0.25">
      <c r="D4973" s="142"/>
    </row>
    <row r="4974" spans="4:4" x14ac:dyDescent="0.25">
      <c r="D4974" s="142"/>
    </row>
    <row r="4975" spans="4:4" x14ac:dyDescent="0.25">
      <c r="D4975" s="142"/>
    </row>
    <row r="4976" spans="4:4" x14ac:dyDescent="0.25">
      <c r="D4976" s="142"/>
    </row>
    <row r="4977" spans="4:4" x14ac:dyDescent="0.25">
      <c r="D4977" s="142"/>
    </row>
    <row r="4978" spans="4:4" x14ac:dyDescent="0.25">
      <c r="D4978" s="142"/>
    </row>
    <row r="4979" spans="4:4" x14ac:dyDescent="0.25">
      <c r="D4979" s="142"/>
    </row>
    <row r="4980" spans="4:4" x14ac:dyDescent="0.25">
      <c r="D4980" s="142"/>
    </row>
    <row r="4981" spans="4:4" x14ac:dyDescent="0.25">
      <c r="D4981" s="142"/>
    </row>
    <row r="4982" spans="4:4" x14ac:dyDescent="0.25">
      <c r="D4982" s="142"/>
    </row>
    <row r="4983" spans="4:4" x14ac:dyDescent="0.25">
      <c r="D4983" s="142"/>
    </row>
    <row r="4984" spans="4:4" x14ac:dyDescent="0.25">
      <c r="D4984" s="142"/>
    </row>
    <row r="4985" spans="4:4" x14ac:dyDescent="0.25">
      <c r="D4985" s="142"/>
    </row>
    <row r="4986" spans="4:4" x14ac:dyDescent="0.25">
      <c r="D4986" s="142"/>
    </row>
    <row r="4987" spans="4:4" x14ac:dyDescent="0.25">
      <c r="D4987" s="142"/>
    </row>
    <row r="4988" spans="4:4" x14ac:dyDescent="0.25">
      <c r="D4988" s="142"/>
    </row>
    <row r="4989" spans="4:4" x14ac:dyDescent="0.25">
      <c r="D4989" s="142"/>
    </row>
    <row r="4990" spans="4:4" x14ac:dyDescent="0.25">
      <c r="D4990" s="142"/>
    </row>
    <row r="4991" spans="4:4" x14ac:dyDescent="0.25">
      <c r="D4991" s="142"/>
    </row>
    <row r="4992" spans="4:4" x14ac:dyDescent="0.25">
      <c r="D4992" s="142"/>
    </row>
    <row r="4993" spans="4:4" x14ac:dyDescent="0.25">
      <c r="D4993" s="142"/>
    </row>
    <row r="4994" spans="4:4" x14ac:dyDescent="0.25">
      <c r="D4994" s="142"/>
    </row>
    <row r="4995" spans="4:4" x14ac:dyDescent="0.25">
      <c r="D4995" s="142"/>
    </row>
    <row r="4996" spans="4:4" x14ac:dyDescent="0.25">
      <c r="D4996" s="142"/>
    </row>
    <row r="4997" spans="4:4" x14ac:dyDescent="0.25">
      <c r="D4997" s="142"/>
    </row>
    <row r="4998" spans="4:4" x14ac:dyDescent="0.25">
      <c r="D4998" s="142"/>
    </row>
    <row r="4999" spans="4:4" x14ac:dyDescent="0.25">
      <c r="D4999" s="142"/>
    </row>
    <row r="5000" spans="4:4" x14ac:dyDescent="0.25">
      <c r="D5000" s="142"/>
    </row>
  </sheetData>
  <sheetProtection algorithmName="SHA-512" hashValue="qvoHWoJHz1gbrrzAFQCVjTn/fskkyxgW6beS7iccMcCFfSYBuQVB4/fUTzz4ZYSBp59Hx07wjBh0SppryRJxMQ==" saltValue="TfXEjWPY0Cbjf1EAJb8VUQ==" spinCount="100000" sheet="1"/>
  <mergeCells count="20">
    <mergeCell ref="C21:G21"/>
    <mergeCell ref="A1:G1"/>
    <mergeCell ref="C2:G2"/>
    <mergeCell ref="C3:G3"/>
    <mergeCell ref="C4:G4"/>
    <mergeCell ref="C10:G10"/>
    <mergeCell ref="C11:G11"/>
    <mergeCell ref="C13:G13"/>
    <mergeCell ref="C14:G14"/>
    <mergeCell ref="C17:G17"/>
    <mergeCell ref="C18:G18"/>
    <mergeCell ref="C20:G20"/>
    <mergeCell ref="C32:G32"/>
    <mergeCell ref="C33:G33"/>
    <mergeCell ref="C23:G23"/>
    <mergeCell ref="C24:G24"/>
    <mergeCell ref="C26:G26"/>
    <mergeCell ref="C27:G27"/>
    <mergeCell ref="C29:G29"/>
    <mergeCell ref="C30:G30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H4999"/>
  <sheetViews>
    <sheetView tabSelected="1" workbookViewId="0">
      <pane ySplit="7" topLeftCell="A767" activePane="bottomLeft" state="frozen"/>
      <selection pane="bottomLeft" activeCell="E774" sqref="E774:F774"/>
    </sheetView>
  </sheetViews>
  <sheetFormatPr defaultRowHeight="13.2" outlineLevelRow="1" x14ac:dyDescent="0.25"/>
  <cols>
    <col min="1" max="1" width="3.44140625" customWidth="1"/>
    <col min="2" max="2" width="12.6640625" style="90" customWidth="1"/>
    <col min="3" max="3" width="50.77734375" style="90" customWidth="1"/>
    <col min="4" max="4" width="4.88671875" customWidth="1"/>
    <col min="5" max="5" width="8" customWidth="1"/>
    <col min="6" max="6" width="9.88671875" customWidth="1"/>
    <col min="7" max="7" width="12.77734375" customWidth="1"/>
    <col min="8" max="11" width="0" hidden="1" customWidth="1"/>
    <col min="12" max="12" width="4.77734375" customWidth="1"/>
    <col min="14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49" t="s">
        <v>235</v>
      </c>
      <c r="B1" s="249"/>
      <c r="C1" s="249"/>
      <c r="D1" s="249"/>
      <c r="E1" s="249"/>
      <c r="F1" s="249"/>
      <c r="G1" s="249"/>
      <c r="AG1" t="s">
        <v>175</v>
      </c>
    </row>
    <row r="2" spans="1:60" ht="25.05" customHeight="1" x14ac:dyDescent="0.25">
      <c r="A2" s="143" t="s">
        <v>7</v>
      </c>
      <c r="B2" s="72" t="s">
        <v>43</v>
      </c>
      <c r="C2" s="250" t="s">
        <v>44</v>
      </c>
      <c r="D2" s="251"/>
      <c r="E2" s="251"/>
      <c r="F2" s="251"/>
      <c r="G2" s="252"/>
      <c r="AG2" t="s">
        <v>176</v>
      </c>
    </row>
    <row r="3" spans="1:60" ht="25.05" customHeight="1" x14ac:dyDescent="0.25">
      <c r="A3" s="143" t="s">
        <v>8</v>
      </c>
      <c r="B3" s="72" t="s">
        <v>57</v>
      </c>
      <c r="C3" s="250" t="s">
        <v>58</v>
      </c>
      <c r="D3" s="251"/>
      <c r="E3" s="251"/>
      <c r="F3" s="251"/>
      <c r="G3" s="252"/>
      <c r="AC3" s="90" t="s">
        <v>176</v>
      </c>
      <c r="AG3" t="s">
        <v>178</v>
      </c>
    </row>
    <row r="4" spans="1:60" ht="25.05" customHeight="1" x14ac:dyDescent="0.25">
      <c r="A4" s="144" t="s">
        <v>9</v>
      </c>
      <c r="B4" s="145" t="s">
        <v>57</v>
      </c>
      <c r="C4" s="253" t="s">
        <v>58</v>
      </c>
      <c r="D4" s="254"/>
      <c r="E4" s="254"/>
      <c r="F4" s="254"/>
      <c r="G4" s="255"/>
      <c r="AG4" t="s">
        <v>179</v>
      </c>
    </row>
    <row r="5" spans="1:60" x14ac:dyDescent="0.25">
      <c r="D5" s="142"/>
    </row>
    <row r="6" spans="1:60" ht="39.6" x14ac:dyDescent="0.25">
      <c r="A6" s="147" t="s">
        <v>180</v>
      </c>
      <c r="B6" s="149" t="s">
        <v>181</v>
      </c>
      <c r="C6" s="149" t="s">
        <v>182</v>
      </c>
      <c r="D6" s="148" t="s">
        <v>183</v>
      </c>
      <c r="E6" s="147" t="s">
        <v>184</v>
      </c>
      <c r="F6" s="146" t="s">
        <v>185</v>
      </c>
      <c r="G6" s="147" t="s">
        <v>29</v>
      </c>
      <c r="H6" s="150" t="s">
        <v>30</v>
      </c>
      <c r="I6" s="150" t="s">
        <v>186</v>
      </c>
      <c r="J6" s="150" t="s">
        <v>31</v>
      </c>
      <c r="K6" s="150" t="s">
        <v>187</v>
      </c>
      <c r="L6" s="150" t="s">
        <v>188</v>
      </c>
      <c r="M6" s="150" t="s">
        <v>189</v>
      </c>
      <c r="N6" s="150" t="s">
        <v>190</v>
      </c>
      <c r="O6" s="150" t="s">
        <v>191</v>
      </c>
      <c r="P6" s="150" t="s">
        <v>192</v>
      </c>
      <c r="Q6" s="150" t="s">
        <v>193</v>
      </c>
      <c r="R6" s="150" t="s">
        <v>194</v>
      </c>
      <c r="S6" s="150" t="s">
        <v>195</v>
      </c>
      <c r="T6" s="150" t="s">
        <v>196</v>
      </c>
      <c r="U6" s="150" t="s">
        <v>197</v>
      </c>
      <c r="V6" s="150" t="s">
        <v>198</v>
      </c>
      <c r="W6" s="150" t="s">
        <v>199</v>
      </c>
      <c r="X6" s="150" t="s">
        <v>200</v>
      </c>
    </row>
    <row r="7" spans="1:60" hidden="1" x14ac:dyDescent="0.25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5">
      <c r="A8" s="163" t="s">
        <v>201</v>
      </c>
      <c r="B8" s="164" t="s">
        <v>59</v>
      </c>
      <c r="C8" s="176" t="s">
        <v>76</v>
      </c>
      <c r="D8" s="165"/>
      <c r="E8" s="166"/>
      <c r="F8" s="167"/>
      <c r="G8" s="167">
        <f>SUMIF(AG9:AG26,"&lt;&gt;NOR",G9:G26)</f>
        <v>0</v>
      </c>
      <c r="H8" s="167"/>
      <c r="I8" s="167">
        <f>SUM(I9:I26)</f>
        <v>0</v>
      </c>
      <c r="J8" s="167"/>
      <c r="K8" s="167">
        <f>SUM(K9:K26)</f>
        <v>0</v>
      </c>
      <c r="L8" s="167"/>
      <c r="M8" s="167">
        <f>SUM(M9:M26)</f>
        <v>0</v>
      </c>
      <c r="N8" s="167"/>
      <c r="O8" s="167">
        <f>SUM(O9:O26)</f>
        <v>3.49</v>
      </c>
      <c r="P8" s="167"/>
      <c r="Q8" s="167">
        <f>SUM(Q9:Q26)</f>
        <v>0</v>
      </c>
      <c r="R8" s="167"/>
      <c r="S8" s="167"/>
      <c r="T8" s="168"/>
      <c r="U8" s="162"/>
      <c r="V8" s="162">
        <f>SUM(V9:V26)</f>
        <v>32.49</v>
      </c>
      <c r="W8" s="162"/>
      <c r="X8" s="162"/>
      <c r="AG8" t="s">
        <v>202</v>
      </c>
    </row>
    <row r="9" spans="1:60" ht="20.399999999999999" outlineLevel="1" x14ac:dyDescent="0.25">
      <c r="A9" s="169">
        <v>1</v>
      </c>
      <c r="B9" s="170" t="s">
        <v>236</v>
      </c>
      <c r="C9" s="182" t="s">
        <v>237</v>
      </c>
      <c r="D9" s="183" t="s">
        <v>238</v>
      </c>
      <c r="E9" s="172">
        <v>79.234999999999999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2.6499999999999999E-2</v>
      </c>
      <c r="O9" s="172">
        <f>ROUND(E9*N9,2)</f>
        <v>2.1</v>
      </c>
      <c r="P9" s="172">
        <v>0</v>
      </c>
      <c r="Q9" s="172">
        <f>ROUND(E9*P9,2)</f>
        <v>0</v>
      </c>
      <c r="R9" s="172" t="s">
        <v>239</v>
      </c>
      <c r="S9" s="172" t="s">
        <v>206</v>
      </c>
      <c r="T9" s="173" t="s">
        <v>240</v>
      </c>
      <c r="U9" s="160">
        <v>0.41</v>
      </c>
      <c r="V9" s="160">
        <f>ROUND(E9*U9,2)</f>
        <v>32.49</v>
      </c>
      <c r="W9" s="160"/>
      <c r="X9" s="160" t="s">
        <v>241</v>
      </c>
      <c r="Y9" s="151"/>
      <c r="Z9" s="151"/>
      <c r="AA9" s="151"/>
      <c r="AB9" s="151"/>
      <c r="AC9" s="151"/>
      <c r="AD9" s="151"/>
      <c r="AE9" s="151"/>
      <c r="AF9" s="151"/>
      <c r="AG9" s="151" t="s">
        <v>242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5">
      <c r="A10" s="158"/>
      <c r="B10" s="159"/>
      <c r="C10" s="258" t="s">
        <v>243</v>
      </c>
      <c r="D10" s="259"/>
      <c r="E10" s="259"/>
      <c r="F10" s="259"/>
      <c r="G10" s="259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1"/>
      <c r="Z10" s="151"/>
      <c r="AA10" s="151"/>
      <c r="AB10" s="151"/>
      <c r="AC10" s="151"/>
      <c r="AD10" s="151"/>
      <c r="AE10" s="151"/>
      <c r="AF10" s="151"/>
      <c r="AG10" s="151" t="s">
        <v>244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5">
      <c r="A11" s="158"/>
      <c r="B11" s="159"/>
      <c r="C11" s="260" t="s">
        <v>245</v>
      </c>
      <c r="D11" s="261"/>
      <c r="E11" s="261"/>
      <c r="F11" s="261"/>
      <c r="G11" s="261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51"/>
      <c r="Z11" s="151"/>
      <c r="AA11" s="151"/>
      <c r="AB11" s="151"/>
      <c r="AC11" s="151"/>
      <c r="AD11" s="151"/>
      <c r="AE11" s="151"/>
      <c r="AF11" s="151"/>
      <c r="AG11" s="151" t="s">
        <v>211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74" t="str">
        <f>C11</f>
        <v>S dodání potřebných hmot, vypláchnutí spár vodou před spárováním a očištění okolního zdiva po spárování.</v>
      </c>
      <c r="BB11" s="151"/>
      <c r="BC11" s="151"/>
      <c r="BD11" s="151"/>
      <c r="BE11" s="151"/>
      <c r="BF11" s="151"/>
      <c r="BG11" s="151"/>
      <c r="BH11" s="151"/>
    </row>
    <row r="12" spans="1:60" outlineLevel="1" x14ac:dyDescent="0.25">
      <c r="A12" s="158"/>
      <c r="B12" s="159"/>
      <c r="C12" s="184" t="s">
        <v>246</v>
      </c>
      <c r="D12" s="185"/>
      <c r="E12" s="186">
        <v>17.135000000000002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1"/>
      <c r="Z12" s="151"/>
      <c r="AA12" s="151"/>
      <c r="AB12" s="151"/>
      <c r="AC12" s="151"/>
      <c r="AD12" s="151"/>
      <c r="AE12" s="151"/>
      <c r="AF12" s="151"/>
      <c r="AG12" s="151" t="s">
        <v>247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5">
      <c r="A13" s="158"/>
      <c r="B13" s="159"/>
      <c r="C13" s="184" t="s">
        <v>248</v>
      </c>
      <c r="D13" s="185"/>
      <c r="E13" s="186">
        <v>22.379000000000001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51"/>
      <c r="Z13" s="151"/>
      <c r="AA13" s="151"/>
      <c r="AB13" s="151"/>
      <c r="AC13" s="151"/>
      <c r="AD13" s="151"/>
      <c r="AE13" s="151"/>
      <c r="AF13" s="151"/>
      <c r="AG13" s="151" t="s">
        <v>247</v>
      </c>
      <c r="AH13" s="151">
        <v>0</v>
      </c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5">
      <c r="A14" s="158"/>
      <c r="B14" s="159"/>
      <c r="C14" s="184" t="s">
        <v>249</v>
      </c>
      <c r="D14" s="185"/>
      <c r="E14" s="186">
        <v>17.434000000000001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51"/>
      <c r="Z14" s="151"/>
      <c r="AA14" s="151"/>
      <c r="AB14" s="151"/>
      <c r="AC14" s="151"/>
      <c r="AD14" s="151"/>
      <c r="AE14" s="151"/>
      <c r="AF14" s="151"/>
      <c r="AG14" s="151" t="s">
        <v>247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5">
      <c r="A15" s="158"/>
      <c r="B15" s="159"/>
      <c r="C15" s="184" t="s">
        <v>250</v>
      </c>
      <c r="D15" s="185"/>
      <c r="E15" s="186">
        <v>22.286999999999999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51"/>
      <c r="Z15" s="151"/>
      <c r="AA15" s="151"/>
      <c r="AB15" s="151"/>
      <c r="AC15" s="151"/>
      <c r="AD15" s="151"/>
      <c r="AE15" s="151"/>
      <c r="AF15" s="151"/>
      <c r="AG15" s="151" t="s">
        <v>247</v>
      </c>
      <c r="AH15" s="151">
        <v>0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5">
      <c r="A16" s="158"/>
      <c r="B16" s="159"/>
      <c r="C16" s="247"/>
      <c r="D16" s="248"/>
      <c r="E16" s="248"/>
      <c r="F16" s="248"/>
      <c r="G16" s="248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51"/>
      <c r="Z16" s="151"/>
      <c r="AA16" s="151"/>
      <c r="AB16" s="151"/>
      <c r="AC16" s="151"/>
      <c r="AD16" s="151"/>
      <c r="AE16" s="151"/>
      <c r="AF16" s="151"/>
      <c r="AG16" s="151" t="s">
        <v>212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5">
      <c r="A17" s="169">
        <v>2</v>
      </c>
      <c r="B17" s="170" t="s">
        <v>251</v>
      </c>
      <c r="C17" s="182" t="s">
        <v>252</v>
      </c>
      <c r="D17" s="183" t="s">
        <v>253</v>
      </c>
      <c r="E17" s="172">
        <v>1.5149999999999999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2">
        <v>1.009E-2</v>
      </c>
      <c r="O17" s="172">
        <f>ROUND(E17*N17,2)</f>
        <v>0.02</v>
      </c>
      <c r="P17" s="172">
        <v>0</v>
      </c>
      <c r="Q17" s="172">
        <f>ROUND(E17*P17,2)</f>
        <v>0</v>
      </c>
      <c r="R17" s="172" t="s">
        <v>254</v>
      </c>
      <c r="S17" s="172" t="s">
        <v>206</v>
      </c>
      <c r="T17" s="173" t="s">
        <v>240</v>
      </c>
      <c r="U17" s="160">
        <v>0</v>
      </c>
      <c r="V17" s="160">
        <f>ROUND(E17*U17,2)</f>
        <v>0</v>
      </c>
      <c r="W17" s="160"/>
      <c r="X17" s="160" t="s">
        <v>255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256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5">
      <c r="A18" s="158"/>
      <c r="B18" s="159"/>
      <c r="C18" s="258" t="s">
        <v>257</v>
      </c>
      <c r="D18" s="259"/>
      <c r="E18" s="259"/>
      <c r="F18" s="259"/>
      <c r="G18" s="259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51"/>
      <c r="Z18" s="151"/>
      <c r="AA18" s="151"/>
      <c r="AB18" s="151"/>
      <c r="AC18" s="151"/>
      <c r="AD18" s="151"/>
      <c r="AE18" s="151"/>
      <c r="AF18" s="151"/>
      <c r="AG18" s="151" t="s">
        <v>244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5">
      <c r="A19" s="158"/>
      <c r="B19" s="159"/>
      <c r="C19" s="184" t="s">
        <v>258</v>
      </c>
      <c r="D19" s="185"/>
      <c r="E19" s="186">
        <v>1.5149999999999999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51"/>
      <c r="Z19" s="151"/>
      <c r="AA19" s="151"/>
      <c r="AB19" s="151"/>
      <c r="AC19" s="151"/>
      <c r="AD19" s="151"/>
      <c r="AE19" s="151"/>
      <c r="AF19" s="151"/>
      <c r="AG19" s="151" t="s">
        <v>247</v>
      </c>
      <c r="AH19" s="151">
        <v>0</v>
      </c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5">
      <c r="A20" s="158"/>
      <c r="B20" s="159"/>
      <c r="C20" s="247"/>
      <c r="D20" s="248"/>
      <c r="E20" s="248"/>
      <c r="F20" s="248"/>
      <c r="G20" s="248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1"/>
      <c r="Z20" s="151"/>
      <c r="AA20" s="151"/>
      <c r="AB20" s="151"/>
      <c r="AC20" s="151"/>
      <c r="AD20" s="151"/>
      <c r="AE20" s="151"/>
      <c r="AF20" s="151"/>
      <c r="AG20" s="151" t="s">
        <v>212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5">
      <c r="A21" s="169">
        <v>3</v>
      </c>
      <c r="B21" s="170" t="s">
        <v>259</v>
      </c>
      <c r="C21" s="182" t="s">
        <v>260</v>
      </c>
      <c r="D21" s="183" t="s">
        <v>253</v>
      </c>
      <c r="E21" s="172">
        <v>60.43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2">
        <v>2.2700000000000001E-2</v>
      </c>
      <c r="O21" s="172">
        <f>ROUND(E21*N21,2)</f>
        <v>1.37</v>
      </c>
      <c r="P21" s="172">
        <v>0</v>
      </c>
      <c r="Q21" s="172">
        <f>ROUND(E21*P21,2)</f>
        <v>0</v>
      </c>
      <c r="R21" s="172" t="s">
        <v>254</v>
      </c>
      <c r="S21" s="172" t="s">
        <v>206</v>
      </c>
      <c r="T21" s="173" t="s">
        <v>240</v>
      </c>
      <c r="U21" s="160">
        <v>0</v>
      </c>
      <c r="V21" s="160">
        <f>ROUND(E21*U21,2)</f>
        <v>0</v>
      </c>
      <c r="W21" s="160"/>
      <c r="X21" s="160" t="s">
        <v>255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256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5">
      <c r="A22" s="158"/>
      <c r="B22" s="159"/>
      <c r="C22" s="258" t="s">
        <v>257</v>
      </c>
      <c r="D22" s="259"/>
      <c r="E22" s="259"/>
      <c r="F22" s="259"/>
      <c r="G22" s="259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51"/>
      <c r="Z22" s="151"/>
      <c r="AA22" s="151"/>
      <c r="AB22" s="151"/>
      <c r="AC22" s="151"/>
      <c r="AD22" s="151"/>
      <c r="AE22" s="151"/>
      <c r="AF22" s="151"/>
      <c r="AG22" s="151" t="s">
        <v>244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5">
      <c r="A23" s="158"/>
      <c r="B23" s="159"/>
      <c r="C23" s="184" t="s">
        <v>261</v>
      </c>
      <c r="D23" s="185"/>
      <c r="E23" s="186">
        <v>12.83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51"/>
      <c r="Z23" s="151"/>
      <c r="AA23" s="151"/>
      <c r="AB23" s="151"/>
      <c r="AC23" s="151"/>
      <c r="AD23" s="151"/>
      <c r="AE23" s="151"/>
      <c r="AF23" s="151"/>
      <c r="AG23" s="151" t="s">
        <v>247</v>
      </c>
      <c r="AH23" s="151">
        <v>0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5">
      <c r="A24" s="158"/>
      <c r="B24" s="159"/>
      <c r="C24" s="184" t="s">
        <v>262</v>
      </c>
      <c r="D24" s="185"/>
      <c r="E24" s="186">
        <v>46.13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51"/>
      <c r="Z24" s="151"/>
      <c r="AA24" s="151"/>
      <c r="AB24" s="151"/>
      <c r="AC24" s="151"/>
      <c r="AD24" s="151"/>
      <c r="AE24" s="151"/>
      <c r="AF24" s="151"/>
      <c r="AG24" s="151" t="s">
        <v>247</v>
      </c>
      <c r="AH24" s="151">
        <v>0</v>
      </c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5">
      <c r="A25" s="158"/>
      <c r="B25" s="159"/>
      <c r="C25" s="184" t="s">
        <v>263</v>
      </c>
      <c r="D25" s="185"/>
      <c r="E25" s="186">
        <v>1.47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51"/>
      <c r="Z25" s="151"/>
      <c r="AA25" s="151"/>
      <c r="AB25" s="151"/>
      <c r="AC25" s="151"/>
      <c r="AD25" s="151"/>
      <c r="AE25" s="151"/>
      <c r="AF25" s="151"/>
      <c r="AG25" s="151" t="s">
        <v>247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5">
      <c r="A26" s="158"/>
      <c r="B26" s="159"/>
      <c r="C26" s="247"/>
      <c r="D26" s="248"/>
      <c r="E26" s="248"/>
      <c r="F26" s="248"/>
      <c r="G26" s="248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51"/>
      <c r="Z26" s="151"/>
      <c r="AA26" s="151"/>
      <c r="AB26" s="151"/>
      <c r="AC26" s="151"/>
      <c r="AD26" s="151"/>
      <c r="AE26" s="151"/>
      <c r="AF26" s="151"/>
      <c r="AG26" s="151" t="s">
        <v>212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x14ac:dyDescent="0.25">
      <c r="A27" s="163" t="s">
        <v>201</v>
      </c>
      <c r="B27" s="164" t="s">
        <v>61</v>
      </c>
      <c r="C27" s="180" t="s">
        <v>77</v>
      </c>
      <c r="D27" s="181"/>
      <c r="E27" s="167"/>
      <c r="F27" s="167"/>
      <c r="G27" s="167">
        <f>SUMIF(AG28:AG78,"&lt;&gt;NOR",G28:G78)</f>
        <v>0</v>
      </c>
      <c r="H27" s="167"/>
      <c r="I27" s="167">
        <f>SUM(I28:I78)</f>
        <v>0</v>
      </c>
      <c r="J27" s="167"/>
      <c r="K27" s="167">
        <f>SUM(K28:K78)</f>
        <v>0</v>
      </c>
      <c r="L27" s="167"/>
      <c r="M27" s="167">
        <f>SUM(M28:M78)</f>
        <v>0</v>
      </c>
      <c r="N27" s="167"/>
      <c r="O27" s="167">
        <f>SUM(O28:O78)</f>
        <v>28.509999999999998</v>
      </c>
      <c r="P27" s="167"/>
      <c r="Q27" s="167">
        <f>SUM(Q28:Q78)</f>
        <v>0</v>
      </c>
      <c r="R27" s="167"/>
      <c r="S27" s="167"/>
      <c r="T27" s="168"/>
      <c r="U27" s="162"/>
      <c r="V27" s="162">
        <f>SUM(V28:V78)</f>
        <v>264.94</v>
      </c>
      <c r="W27" s="162"/>
      <c r="X27" s="162"/>
      <c r="AG27" t="s">
        <v>202</v>
      </c>
    </row>
    <row r="28" spans="1:60" ht="30.6" outlineLevel="1" x14ac:dyDescent="0.25">
      <c r="A28" s="169">
        <v>4</v>
      </c>
      <c r="B28" s="170" t="s">
        <v>264</v>
      </c>
      <c r="C28" s="182" t="s">
        <v>265</v>
      </c>
      <c r="D28" s="183" t="s">
        <v>266</v>
      </c>
      <c r="E28" s="172">
        <v>6</v>
      </c>
      <c r="F28" s="171"/>
      <c r="G28" s="172">
        <f>ROUND(E28*F28,2)</f>
        <v>0</v>
      </c>
      <c r="H28" s="171"/>
      <c r="I28" s="172">
        <f>ROUND(E28*H28,2)</f>
        <v>0</v>
      </c>
      <c r="J28" s="171"/>
      <c r="K28" s="172">
        <f>ROUND(E28*J28,2)</f>
        <v>0</v>
      </c>
      <c r="L28" s="172">
        <v>21</v>
      </c>
      <c r="M28" s="172">
        <f>G28*(1+L28/100)</f>
        <v>0</v>
      </c>
      <c r="N28" s="172">
        <v>2.69E-2</v>
      </c>
      <c r="O28" s="172">
        <f>ROUND(E28*N28,2)</f>
        <v>0.16</v>
      </c>
      <c r="P28" s="172">
        <v>0</v>
      </c>
      <c r="Q28" s="172">
        <f>ROUND(E28*P28,2)</f>
        <v>0</v>
      </c>
      <c r="R28" s="172" t="s">
        <v>267</v>
      </c>
      <c r="S28" s="172" t="s">
        <v>268</v>
      </c>
      <c r="T28" s="173" t="s">
        <v>268</v>
      </c>
      <c r="U28" s="160">
        <v>0.24199999999999999</v>
      </c>
      <c r="V28" s="160">
        <f>ROUND(E28*U28,2)</f>
        <v>1.45</v>
      </c>
      <c r="W28" s="160"/>
      <c r="X28" s="160" t="s">
        <v>241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242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5">
      <c r="A29" s="158"/>
      <c r="B29" s="159"/>
      <c r="C29" s="256"/>
      <c r="D29" s="257"/>
      <c r="E29" s="257"/>
      <c r="F29" s="257"/>
      <c r="G29" s="257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51"/>
      <c r="Z29" s="151"/>
      <c r="AA29" s="151"/>
      <c r="AB29" s="151"/>
      <c r="AC29" s="151"/>
      <c r="AD29" s="151"/>
      <c r="AE29" s="151"/>
      <c r="AF29" s="151"/>
      <c r="AG29" s="151" t="s">
        <v>212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5">
      <c r="A30" s="169">
        <v>5</v>
      </c>
      <c r="B30" s="170" t="s">
        <v>269</v>
      </c>
      <c r="C30" s="182" t="s">
        <v>270</v>
      </c>
      <c r="D30" s="183" t="s">
        <v>271</v>
      </c>
      <c r="E30" s="172">
        <v>0.15878999999999999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72">
        <v>1.0970899999999999</v>
      </c>
      <c r="O30" s="172">
        <f>ROUND(E30*N30,2)</f>
        <v>0.17</v>
      </c>
      <c r="P30" s="172">
        <v>0</v>
      </c>
      <c r="Q30" s="172">
        <f>ROUND(E30*P30,2)</f>
        <v>0</v>
      </c>
      <c r="R30" s="172" t="s">
        <v>267</v>
      </c>
      <c r="S30" s="172" t="s">
        <v>206</v>
      </c>
      <c r="T30" s="173" t="s">
        <v>240</v>
      </c>
      <c r="U30" s="160">
        <v>16.582999999999998</v>
      </c>
      <c r="V30" s="160">
        <f>ROUND(E30*U30,2)</f>
        <v>2.63</v>
      </c>
      <c r="W30" s="160"/>
      <c r="X30" s="160" t="s">
        <v>241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242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5">
      <c r="A31" s="158"/>
      <c r="B31" s="159"/>
      <c r="C31" s="258" t="s">
        <v>272</v>
      </c>
      <c r="D31" s="259"/>
      <c r="E31" s="259"/>
      <c r="F31" s="259"/>
      <c r="G31" s="2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51"/>
      <c r="Z31" s="151"/>
      <c r="AA31" s="151"/>
      <c r="AB31" s="151"/>
      <c r="AC31" s="151"/>
      <c r="AD31" s="151"/>
      <c r="AE31" s="151"/>
      <c r="AF31" s="151"/>
      <c r="AG31" s="151" t="s">
        <v>244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5">
      <c r="A32" s="158"/>
      <c r="B32" s="159"/>
      <c r="C32" s="184" t="s">
        <v>273</v>
      </c>
      <c r="D32" s="185"/>
      <c r="E32" s="186">
        <v>8.3750000000000005E-2</v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51"/>
      <c r="Z32" s="151"/>
      <c r="AA32" s="151"/>
      <c r="AB32" s="151"/>
      <c r="AC32" s="151"/>
      <c r="AD32" s="151"/>
      <c r="AE32" s="151"/>
      <c r="AF32" s="151"/>
      <c r="AG32" s="151" t="s">
        <v>247</v>
      </c>
      <c r="AH32" s="151">
        <v>0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5">
      <c r="A33" s="158"/>
      <c r="B33" s="159"/>
      <c r="C33" s="184" t="s">
        <v>274</v>
      </c>
      <c r="D33" s="185"/>
      <c r="E33" s="186">
        <v>3.7519999999999998E-2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51"/>
      <c r="Z33" s="151"/>
      <c r="AA33" s="151"/>
      <c r="AB33" s="151"/>
      <c r="AC33" s="151"/>
      <c r="AD33" s="151"/>
      <c r="AE33" s="151"/>
      <c r="AF33" s="151"/>
      <c r="AG33" s="151" t="s">
        <v>247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5">
      <c r="A34" s="158"/>
      <c r="B34" s="159"/>
      <c r="C34" s="184" t="s">
        <v>275</v>
      </c>
      <c r="D34" s="185"/>
      <c r="E34" s="186">
        <v>3.7519999999999998E-2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51"/>
      <c r="Z34" s="151"/>
      <c r="AA34" s="151"/>
      <c r="AB34" s="151"/>
      <c r="AC34" s="151"/>
      <c r="AD34" s="151"/>
      <c r="AE34" s="151"/>
      <c r="AF34" s="151"/>
      <c r="AG34" s="151" t="s">
        <v>247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5">
      <c r="A35" s="158"/>
      <c r="B35" s="159"/>
      <c r="C35" s="247"/>
      <c r="D35" s="248"/>
      <c r="E35" s="248"/>
      <c r="F35" s="248"/>
      <c r="G35" s="248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51"/>
      <c r="Z35" s="151"/>
      <c r="AA35" s="151"/>
      <c r="AB35" s="151"/>
      <c r="AC35" s="151"/>
      <c r="AD35" s="151"/>
      <c r="AE35" s="151"/>
      <c r="AF35" s="151"/>
      <c r="AG35" s="151" t="s">
        <v>212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30.6" outlineLevel="1" x14ac:dyDescent="0.25">
      <c r="A36" s="169">
        <v>6</v>
      </c>
      <c r="B36" s="170" t="s">
        <v>276</v>
      </c>
      <c r="C36" s="182" t="s">
        <v>277</v>
      </c>
      <c r="D36" s="183" t="s">
        <v>238</v>
      </c>
      <c r="E36" s="172">
        <v>48.534999999999997</v>
      </c>
      <c r="F36" s="171"/>
      <c r="G36" s="172">
        <f>ROUND(E36*F36,2)</f>
        <v>0</v>
      </c>
      <c r="H36" s="171"/>
      <c r="I36" s="172">
        <f>ROUND(E36*H36,2)</f>
        <v>0</v>
      </c>
      <c r="J36" s="171"/>
      <c r="K36" s="172">
        <f>ROUND(E36*J36,2)</f>
        <v>0</v>
      </c>
      <c r="L36" s="172">
        <v>21</v>
      </c>
      <c r="M36" s="172">
        <f>G36*(1+L36/100)</f>
        <v>0</v>
      </c>
      <c r="N36" s="172">
        <v>4.5569999999999999E-2</v>
      </c>
      <c r="O36" s="172">
        <f>ROUND(E36*N36,2)</f>
        <v>2.21</v>
      </c>
      <c r="P36" s="172">
        <v>0</v>
      </c>
      <c r="Q36" s="172">
        <f>ROUND(E36*P36,2)</f>
        <v>0</v>
      </c>
      <c r="R36" s="172" t="s">
        <v>267</v>
      </c>
      <c r="S36" s="172" t="s">
        <v>206</v>
      </c>
      <c r="T36" s="173" t="s">
        <v>240</v>
      </c>
      <c r="U36" s="160">
        <v>1.29</v>
      </c>
      <c r="V36" s="160">
        <f>ROUND(E36*U36,2)</f>
        <v>62.61</v>
      </c>
      <c r="W36" s="160"/>
      <c r="X36" s="160" t="s">
        <v>241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242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19.2" customHeight="1" outlineLevel="1" x14ac:dyDescent="0.25">
      <c r="A37" s="158"/>
      <c r="B37" s="159"/>
      <c r="C37" s="258" t="s">
        <v>278</v>
      </c>
      <c r="D37" s="259"/>
      <c r="E37" s="259"/>
      <c r="F37" s="259"/>
      <c r="G37" s="259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51"/>
      <c r="Z37" s="151"/>
      <c r="AA37" s="151"/>
      <c r="AB37" s="151"/>
      <c r="AC37" s="151"/>
      <c r="AD37" s="151"/>
      <c r="AE37" s="151"/>
      <c r="AF37" s="151"/>
      <c r="AG37" s="151" t="s">
        <v>244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74" t="str">
        <f>C37</f>
        <v>zřízení nosné konstrukce příčky, vložení tepelné izolace tl. do 5 cm, montáž desek, tmelení spár Q2 a úprava rohů. Včetně dodávek materiálu.</v>
      </c>
      <c r="BB37" s="151"/>
      <c r="BC37" s="151"/>
      <c r="BD37" s="151"/>
      <c r="BE37" s="151"/>
      <c r="BF37" s="151"/>
      <c r="BG37" s="151"/>
      <c r="BH37" s="151"/>
    </row>
    <row r="38" spans="1:60" outlineLevel="1" x14ac:dyDescent="0.25">
      <c r="A38" s="158"/>
      <c r="B38" s="159"/>
      <c r="C38" s="184" t="s">
        <v>279</v>
      </c>
      <c r="D38" s="185"/>
      <c r="E38" s="186">
        <v>17.875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51"/>
      <c r="Z38" s="151"/>
      <c r="AA38" s="151"/>
      <c r="AB38" s="151"/>
      <c r="AC38" s="151"/>
      <c r="AD38" s="151"/>
      <c r="AE38" s="151"/>
      <c r="AF38" s="151"/>
      <c r="AG38" s="151" t="s">
        <v>247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5">
      <c r="A39" s="158"/>
      <c r="B39" s="159"/>
      <c r="C39" s="184" t="s">
        <v>280</v>
      </c>
      <c r="D39" s="185"/>
      <c r="E39" s="186">
        <v>15.66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51"/>
      <c r="Z39" s="151"/>
      <c r="AA39" s="151"/>
      <c r="AB39" s="151"/>
      <c r="AC39" s="151"/>
      <c r="AD39" s="151"/>
      <c r="AE39" s="151"/>
      <c r="AF39" s="151"/>
      <c r="AG39" s="151" t="s">
        <v>247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5">
      <c r="A40" s="158"/>
      <c r="B40" s="159"/>
      <c r="C40" s="184" t="s">
        <v>281</v>
      </c>
      <c r="D40" s="185"/>
      <c r="E40" s="186">
        <v>15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51"/>
      <c r="Z40" s="151"/>
      <c r="AA40" s="151"/>
      <c r="AB40" s="151"/>
      <c r="AC40" s="151"/>
      <c r="AD40" s="151"/>
      <c r="AE40" s="151"/>
      <c r="AF40" s="151"/>
      <c r="AG40" s="151" t="s">
        <v>247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5">
      <c r="A41" s="158"/>
      <c r="B41" s="159"/>
      <c r="C41" s="247"/>
      <c r="D41" s="248"/>
      <c r="E41" s="248"/>
      <c r="F41" s="248"/>
      <c r="G41" s="248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51"/>
      <c r="Z41" s="151"/>
      <c r="AA41" s="151"/>
      <c r="AB41" s="151"/>
      <c r="AC41" s="151"/>
      <c r="AD41" s="151"/>
      <c r="AE41" s="151"/>
      <c r="AF41" s="151"/>
      <c r="AG41" s="151" t="s">
        <v>212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30.6" outlineLevel="1" x14ac:dyDescent="0.25">
      <c r="A42" s="169">
        <v>7</v>
      </c>
      <c r="B42" s="170" t="s">
        <v>282</v>
      </c>
      <c r="C42" s="182" t="s">
        <v>283</v>
      </c>
      <c r="D42" s="183" t="s">
        <v>238</v>
      </c>
      <c r="E42" s="172">
        <v>50.215000000000003</v>
      </c>
      <c r="F42" s="171"/>
      <c r="G42" s="172">
        <f>ROUND(E42*F42,2)</f>
        <v>0</v>
      </c>
      <c r="H42" s="171"/>
      <c r="I42" s="172">
        <f>ROUND(E42*H42,2)</f>
        <v>0</v>
      </c>
      <c r="J42" s="171"/>
      <c r="K42" s="172">
        <f>ROUND(E42*J42,2)</f>
        <v>0</v>
      </c>
      <c r="L42" s="172">
        <v>21</v>
      </c>
      <c r="M42" s="172">
        <f>G42*(1+L42/100)</f>
        <v>0</v>
      </c>
      <c r="N42" s="172">
        <v>4.8099999999999997E-2</v>
      </c>
      <c r="O42" s="172">
        <f>ROUND(E42*N42,2)</f>
        <v>2.42</v>
      </c>
      <c r="P42" s="172">
        <v>0</v>
      </c>
      <c r="Q42" s="172">
        <f>ROUND(E42*P42,2)</f>
        <v>0</v>
      </c>
      <c r="R42" s="172" t="s">
        <v>267</v>
      </c>
      <c r="S42" s="172" t="s">
        <v>206</v>
      </c>
      <c r="T42" s="173" t="s">
        <v>240</v>
      </c>
      <c r="U42" s="160">
        <v>1.2869999999999999</v>
      </c>
      <c r="V42" s="160">
        <f>ROUND(E42*U42,2)</f>
        <v>64.63</v>
      </c>
      <c r="W42" s="160"/>
      <c r="X42" s="160" t="s">
        <v>241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242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1" customHeight="1" outlineLevel="1" x14ac:dyDescent="0.25">
      <c r="A43" s="158"/>
      <c r="B43" s="159"/>
      <c r="C43" s="258" t="s">
        <v>278</v>
      </c>
      <c r="D43" s="259"/>
      <c r="E43" s="259"/>
      <c r="F43" s="259"/>
      <c r="G43" s="259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51"/>
      <c r="Z43" s="151"/>
      <c r="AA43" s="151"/>
      <c r="AB43" s="151"/>
      <c r="AC43" s="151"/>
      <c r="AD43" s="151"/>
      <c r="AE43" s="151"/>
      <c r="AF43" s="151"/>
      <c r="AG43" s="151" t="s">
        <v>244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74" t="str">
        <f>C43</f>
        <v>zřízení nosné konstrukce příčky, vložení tepelné izolace tl. do 5 cm, montáž desek, tmelení spár Q2 a úprava rohů. Včetně dodávek materiálu.</v>
      </c>
      <c r="BB43" s="151"/>
      <c r="BC43" s="151"/>
      <c r="BD43" s="151"/>
      <c r="BE43" s="151"/>
      <c r="BF43" s="151"/>
      <c r="BG43" s="151"/>
      <c r="BH43" s="151"/>
    </row>
    <row r="44" spans="1:60" outlineLevel="1" x14ac:dyDescent="0.25">
      <c r="A44" s="158"/>
      <c r="B44" s="159"/>
      <c r="C44" s="184" t="s">
        <v>284</v>
      </c>
      <c r="D44" s="185"/>
      <c r="E44" s="186">
        <v>25.107500000000002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51"/>
      <c r="Z44" s="151"/>
      <c r="AA44" s="151"/>
      <c r="AB44" s="151"/>
      <c r="AC44" s="151"/>
      <c r="AD44" s="151"/>
      <c r="AE44" s="151"/>
      <c r="AF44" s="151"/>
      <c r="AG44" s="151" t="s">
        <v>247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5">
      <c r="A45" s="158"/>
      <c r="B45" s="159"/>
      <c r="C45" s="184" t="s">
        <v>285</v>
      </c>
      <c r="D45" s="185"/>
      <c r="E45" s="186">
        <v>25.107500000000002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1"/>
      <c r="Z45" s="151"/>
      <c r="AA45" s="151"/>
      <c r="AB45" s="151"/>
      <c r="AC45" s="151"/>
      <c r="AD45" s="151"/>
      <c r="AE45" s="151"/>
      <c r="AF45" s="151"/>
      <c r="AG45" s="151" t="s">
        <v>247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5">
      <c r="A46" s="158"/>
      <c r="B46" s="159"/>
      <c r="C46" s="247"/>
      <c r="D46" s="248"/>
      <c r="E46" s="248"/>
      <c r="F46" s="248"/>
      <c r="G46" s="248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51"/>
      <c r="Z46" s="151"/>
      <c r="AA46" s="151"/>
      <c r="AB46" s="151"/>
      <c r="AC46" s="151"/>
      <c r="AD46" s="151"/>
      <c r="AE46" s="151"/>
      <c r="AF46" s="151"/>
      <c r="AG46" s="151" t="s">
        <v>212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5">
      <c r="A47" s="169">
        <v>8</v>
      </c>
      <c r="B47" s="170" t="s">
        <v>286</v>
      </c>
      <c r="C47" s="182" t="s">
        <v>287</v>
      </c>
      <c r="D47" s="183" t="s">
        <v>238</v>
      </c>
      <c r="E47" s="172">
        <v>52.137999999999998</v>
      </c>
      <c r="F47" s="171"/>
      <c r="G47" s="172">
        <f>ROUND(E47*F47,2)</f>
        <v>0</v>
      </c>
      <c r="H47" s="171"/>
      <c r="I47" s="172">
        <f>ROUND(E47*H47,2)</f>
        <v>0</v>
      </c>
      <c r="J47" s="171"/>
      <c r="K47" s="172">
        <f>ROUND(E47*J47,2)</f>
        <v>0</v>
      </c>
      <c r="L47" s="172">
        <v>21</v>
      </c>
      <c r="M47" s="172">
        <f>G47*(1+L47/100)</f>
        <v>0</v>
      </c>
      <c r="N47" s="172">
        <v>0.24884000000000001</v>
      </c>
      <c r="O47" s="172">
        <f>ROUND(E47*N47,2)</f>
        <v>12.97</v>
      </c>
      <c r="P47" s="172">
        <v>0</v>
      </c>
      <c r="Q47" s="172">
        <f>ROUND(E47*P47,2)</f>
        <v>0</v>
      </c>
      <c r="R47" s="172" t="s">
        <v>288</v>
      </c>
      <c r="S47" s="172" t="s">
        <v>206</v>
      </c>
      <c r="T47" s="173" t="s">
        <v>240</v>
      </c>
      <c r="U47" s="160">
        <v>1.621</v>
      </c>
      <c r="V47" s="160">
        <f>ROUND(E47*U47,2)</f>
        <v>84.52</v>
      </c>
      <c r="W47" s="160"/>
      <c r="X47" s="160" t="s">
        <v>241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242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21" outlineLevel="1" x14ac:dyDescent="0.25">
      <c r="A48" s="158"/>
      <c r="B48" s="159"/>
      <c r="C48" s="258" t="s">
        <v>289</v>
      </c>
      <c r="D48" s="259"/>
      <c r="E48" s="259"/>
      <c r="F48" s="259"/>
      <c r="G48" s="259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51"/>
      <c r="Z48" s="151"/>
      <c r="AA48" s="151"/>
      <c r="AB48" s="151"/>
      <c r="AC48" s="151"/>
      <c r="AD48" s="151"/>
      <c r="AE48" s="151"/>
      <c r="AF48" s="151"/>
      <c r="AG48" s="151" t="s">
        <v>244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74" t="str">
        <f>C48</f>
        <v>ve vybouraných otvorech, s vysekáním kapes pro zavázání, z jakýchkoliv cihel, z pomocného pracovního lešení o výšce podlahy do 1900 mm a pro zatížení do 1,5 kPa,</v>
      </c>
      <c r="BB48" s="151"/>
      <c r="BC48" s="151"/>
      <c r="BD48" s="151"/>
      <c r="BE48" s="151"/>
      <c r="BF48" s="151"/>
      <c r="BG48" s="151"/>
      <c r="BH48" s="151"/>
    </row>
    <row r="49" spans="1:60" outlineLevel="1" x14ac:dyDescent="0.25">
      <c r="A49" s="158"/>
      <c r="B49" s="159"/>
      <c r="C49" s="260" t="s">
        <v>290</v>
      </c>
      <c r="D49" s="261"/>
      <c r="E49" s="261"/>
      <c r="F49" s="261"/>
      <c r="G49" s="261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51"/>
      <c r="Z49" s="151"/>
      <c r="AA49" s="151"/>
      <c r="AB49" s="151"/>
      <c r="AC49" s="151"/>
      <c r="AD49" s="151"/>
      <c r="AE49" s="151"/>
      <c r="AF49" s="151"/>
      <c r="AG49" s="151" t="s">
        <v>211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5">
      <c r="A50" s="158"/>
      <c r="B50" s="159"/>
      <c r="C50" s="184" t="s">
        <v>291</v>
      </c>
      <c r="D50" s="185"/>
      <c r="E50" s="186">
        <v>7.1550000000000002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51"/>
      <c r="Z50" s="151"/>
      <c r="AA50" s="151"/>
      <c r="AB50" s="151"/>
      <c r="AC50" s="151"/>
      <c r="AD50" s="151"/>
      <c r="AE50" s="151"/>
      <c r="AF50" s="151"/>
      <c r="AG50" s="151" t="s">
        <v>247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30.6" outlineLevel="1" x14ac:dyDescent="0.25">
      <c r="A51" s="158"/>
      <c r="B51" s="159"/>
      <c r="C51" s="184" t="s">
        <v>292</v>
      </c>
      <c r="D51" s="185"/>
      <c r="E51" s="186">
        <v>11.401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51"/>
      <c r="Z51" s="151"/>
      <c r="AA51" s="151"/>
      <c r="AB51" s="151"/>
      <c r="AC51" s="151"/>
      <c r="AD51" s="151"/>
      <c r="AE51" s="151"/>
      <c r="AF51" s="151"/>
      <c r="AG51" s="151" t="s">
        <v>247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30.6" outlineLevel="1" x14ac:dyDescent="0.25">
      <c r="A52" s="158"/>
      <c r="B52" s="159"/>
      <c r="C52" s="184" t="s">
        <v>293</v>
      </c>
      <c r="D52" s="185"/>
      <c r="E52" s="186">
        <v>7.23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51"/>
      <c r="Z52" s="151"/>
      <c r="AA52" s="151"/>
      <c r="AB52" s="151"/>
      <c r="AC52" s="151"/>
      <c r="AD52" s="151"/>
      <c r="AE52" s="151"/>
      <c r="AF52" s="151"/>
      <c r="AG52" s="151" t="s">
        <v>247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ht="30.6" outlineLevel="1" x14ac:dyDescent="0.25">
      <c r="A53" s="158"/>
      <c r="B53" s="159"/>
      <c r="C53" s="184" t="s">
        <v>294</v>
      </c>
      <c r="D53" s="185"/>
      <c r="E53" s="186">
        <v>8.6370000000000005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51"/>
      <c r="Z53" s="151"/>
      <c r="AA53" s="151"/>
      <c r="AB53" s="151"/>
      <c r="AC53" s="151"/>
      <c r="AD53" s="151"/>
      <c r="AE53" s="151"/>
      <c r="AF53" s="151"/>
      <c r="AG53" s="151" t="s">
        <v>247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24" customHeight="1" outlineLevel="1" x14ac:dyDescent="0.25">
      <c r="A54" s="158"/>
      <c r="B54" s="159"/>
      <c r="C54" s="184" t="s">
        <v>295</v>
      </c>
      <c r="D54" s="185"/>
      <c r="E54" s="186">
        <v>9.3330000000000002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51"/>
      <c r="Z54" s="151"/>
      <c r="AA54" s="151"/>
      <c r="AB54" s="151"/>
      <c r="AC54" s="151"/>
      <c r="AD54" s="151"/>
      <c r="AE54" s="151"/>
      <c r="AF54" s="151"/>
      <c r="AG54" s="151" t="s">
        <v>247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36" customHeight="1" outlineLevel="1" x14ac:dyDescent="0.25">
      <c r="A55" s="158"/>
      <c r="B55" s="159"/>
      <c r="C55" s="184" t="s">
        <v>296</v>
      </c>
      <c r="D55" s="185"/>
      <c r="E55" s="186">
        <v>8.3819999999999997</v>
      </c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51"/>
      <c r="Z55" s="151"/>
      <c r="AA55" s="151"/>
      <c r="AB55" s="151"/>
      <c r="AC55" s="151"/>
      <c r="AD55" s="151"/>
      <c r="AE55" s="151"/>
      <c r="AF55" s="151"/>
      <c r="AG55" s="151" t="s">
        <v>247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5">
      <c r="A56" s="158"/>
      <c r="B56" s="159"/>
      <c r="C56" s="247"/>
      <c r="D56" s="248"/>
      <c r="E56" s="248"/>
      <c r="F56" s="248"/>
      <c r="G56" s="248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51"/>
      <c r="Z56" s="151"/>
      <c r="AA56" s="151"/>
      <c r="AB56" s="151"/>
      <c r="AC56" s="151"/>
      <c r="AD56" s="151"/>
      <c r="AE56" s="151"/>
      <c r="AF56" s="151"/>
      <c r="AG56" s="151" t="s">
        <v>212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ht="20.399999999999999" outlineLevel="1" x14ac:dyDescent="0.25">
      <c r="A57" s="169">
        <v>9</v>
      </c>
      <c r="B57" s="170" t="s">
        <v>297</v>
      </c>
      <c r="C57" s="182" t="s">
        <v>298</v>
      </c>
      <c r="D57" s="183" t="s">
        <v>266</v>
      </c>
      <c r="E57" s="172">
        <v>1</v>
      </c>
      <c r="F57" s="171"/>
      <c r="G57" s="172">
        <f>ROUND(E57*F57,2)</f>
        <v>0</v>
      </c>
      <c r="H57" s="171"/>
      <c r="I57" s="172">
        <f>ROUND(E57*H57,2)</f>
        <v>0</v>
      </c>
      <c r="J57" s="171"/>
      <c r="K57" s="172">
        <f>ROUND(E57*J57,2)</f>
        <v>0</v>
      </c>
      <c r="L57" s="172">
        <v>21</v>
      </c>
      <c r="M57" s="172">
        <f>G57*(1+L57/100)</f>
        <v>0</v>
      </c>
      <c r="N57" s="172">
        <v>3.9789999999999999E-2</v>
      </c>
      <c r="O57" s="172">
        <f>ROUND(E57*N57,2)</f>
        <v>0.04</v>
      </c>
      <c r="P57" s="172">
        <v>0</v>
      </c>
      <c r="Q57" s="172">
        <f>ROUND(E57*P57,2)</f>
        <v>0</v>
      </c>
      <c r="R57" s="172"/>
      <c r="S57" s="172" t="s">
        <v>299</v>
      </c>
      <c r="T57" s="173" t="s">
        <v>240</v>
      </c>
      <c r="U57" s="160">
        <v>0.24199999999999999</v>
      </c>
      <c r="V57" s="160">
        <f>ROUND(E57*U57,2)</f>
        <v>0.24</v>
      </c>
      <c r="W57" s="160"/>
      <c r="X57" s="160" t="s">
        <v>241</v>
      </c>
      <c r="Y57" s="151"/>
      <c r="Z57" s="151"/>
      <c r="AA57" s="151"/>
      <c r="AB57" s="151"/>
      <c r="AC57" s="151"/>
      <c r="AD57" s="151"/>
      <c r="AE57" s="151"/>
      <c r="AF57" s="151"/>
      <c r="AG57" s="151" t="s">
        <v>242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5">
      <c r="A58" s="158"/>
      <c r="B58" s="159"/>
      <c r="C58" s="256"/>
      <c r="D58" s="257"/>
      <c r="E58" s="257"/>
      <c r="F58" s="257"/>
      <c r="G58" s="257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51"/>
      <c r="Z58" s="151"/>
      <c r="AA58" s="151"/>
      <c r="AB58" s="151"/>
      <c r="AC58" s="151"/>
      <c r="AD58" s="151"/>
      <c r="AE58" s="151"/>
      <c r="AF58" s="151"/>
      <c r="AG58" s="151" t="s">
        <v>212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20.399999999999999" outlineLevel="1" x14ac:dyDescent="0.25">
      <c r="A59" s="169">
        <v>10</v>
      </c>
      <c r="B59" s="170" t="s">
        <v>300</v>
      </c>
      <c r="C59" s="182" t="s">
        <v>301</v>
      </c>
      <c r="D59" s="183" t="s">
        <v>266</v>
      </c>
      <c r="E59" s="172">
        <v>3</v>
      </c>
      <c r="F59" s="171"/>
      <c r="G59" s="172">
        <f>ROUND(E59*F59,2)</f>
        <v>0</v>
      </c>
      <c r="H59" s="171"/>
      <c r="I59" s="172">
        <f>ROUND(E59*H59,2)</f>
        <v>0</v>
      </c>
      <c r="J59" s="171"/>
      <c r="K59" s="172">
        <f>ROUND(E59*J59,2)</f>
        <v>0</v>
      </c>
      <c r="L59" s="172">
        <v>21</v>
      </c>
      <c r="M59" s="172">
        <f>G59*(1+L59/100)</f>
        <v>0</v>
      </c>
      <c r="N59" s="172">
        <v>2.6509999999999999E-2</v>
      </c>
      <c r="O59" s="172">
        <f>ROUND(E59*N59,2)</f>
        <v>0.08</v>
      </c>
      <c r="P59" s="172">
        <v>0</v>
      </c>
      <c r="Q59" s="172">
        <f>ROUND(E59*P59,2)</f>
        <v>0</v>
      </c>
      <c r="R59" s="172"/>
      <c r="S59" s="172" t="s">
        <v>299</v>
      </c>
      <c r="T59" s="173" t="s">
        <v>240</v>
      </c>
      <c r="U59" s="160">
        <v>0.24199999999999999</v>
      </c>
      <c r="V59" s="160">
        <f>ROUND(E59*U59,2)</f>
        <v>0.73</v>
      </c>
      <c r="W59" s="160"/>
      <c r="X59" s="160" t="s">
        <v>241</v>
      </c>
      <c r="Y59" s="151"/>
      <c r="Z59" s="151"/>
      <c r="AA59" s="151"/>
      <c r="AB59" s="151"/>
      <c r="AC59" s="151"/>
      <c r="AD59" s="151"/>
      <c r="AE59" s="151"/>
      <c r="AF59" s="151"/>
      <c r="AG59" s="151" t="s">
        <v>242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5">
      <c r="A60" s="158"/>
      <c r="B60" s="159"/>
      <c r="C60" s="256"/>
      <c r="D60" s="257"/>
      <c r="E60" s="257"/>
      <c r="F60" s="257"/>
      <c r="G60" s="257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51"/>
      <c r="Z60" s="151"/>
      <c r="AA60" s="151"/>
      <c r="AB60" s="151"/>
      <c r="AC60" s="151"/>
      <c r="AD60" s="151"/>
      <c r="AE60" s="151"/>
      <c r="AF60" s="151"/>
      <c r="AG60" s="151" t="s">
        <v>212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5">
      <c r="A61" s="169">
        <v>11</v>
      </c>
      <c r="B61" s="170" t="s">
        <v>302</v>
      </c>
      <c r="C61" s="182" t="s">
        <v>303</v>
      </c>
      <c r="D61" s="183" t="s">
        <v>238</v>
      </c>
      <c r="E61" s="172">
        <v>37.4</v>
      </c>
      <c r="F61" s="171"/>
      <c r="G61" s="172">
        <f>ROUND(E61*F61,2)</f>
        <v>0</v>
      </c>
      <c r="H61" s="171"/>
      <c r="I61" s="172">
        <f>ROUND(E61*H61,2)</f>
        <v>0</v>
      </c>
      <c r="J61" s="171"/>
      <c r="K61" s="172">
        <f>ROUND(E61*J61,2)</f>
        <v>0</v>
      </c>
      <c r="L61" s="172">
        <v>21</v>
      </c>
      <c r="M61" s="172">
        <f>G61*(1+L61/100)</f>
        <v>0</v>
      </c>
      <c r="N61" s="172">
        <v>4.8099999999999997E-2</v>
      </c>
      <c r="O61" s="172">
        <f>ROUND(E61*N61,2)</f>
        <v>1.8</v>
      </c>
      <c r="P61" s="172">
        <v>0</v>
      </c>
      <c r="Q61" s="172">
        <f>ROUND(E61*P61,2)</f>
        <v>0</v>
      </c>
      <c r="R61" s="172"/>
      <c r="S61" s="172" t="s">
        <v>299</v>
      </c>
      <c r="T61" s="173" t="s">
        <v>207</v>
      </c>
      <c r="U61" s="160">
        <v>1.2869999999999999</v>
      </c>
      <c r="V61" s="160">
        <f>ROUND(E61*U61,2)</f>
        <v>48.13</v>
      </c>
      <c r="W61" s="160"/>
      <c r="X61" s="160" t="s">
        <v>241</v>
      </c>
      <c r="Y61" s="151"/>
      <c r="Z61" s="151"/>
      <c r="AA61" s="151"/>
      <c r="AB61" s="151"/>
      <c r="AC61" s="151"/>
      <c r="AD61" s="151"/>
      <c r="AE61" s="151"/>
      <c r="AF61" s="151"/>
      <c r="AG61" s="151" t="s">
        <v>242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5">
      <c r="A62" s="158"/>
      <c r="B62" s="159"/>
      <c r="C62" s="184" t="s">
        <v>304</v>
      </c>
      <c r="D62" s="185"/>
      <c r="E62" s="186">
        <v>24.75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51"/>
      <c r="Z62" s="151"/>
      <c r="AA62" s="151"/>
      <c r="AB62" s="151"/>
      <c r="AC62" s="151"/>
      <c r="AD62" s="151"/>
      <c r="AE62" s="151"/>
      <c r="AF62" s="151"/>
      <c r="AG62" s="151" t="s">
        <v>247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5">
      <c r="A63" s="158"/>
      <c r="B63" s="159"/>
      <c r="C63" s="184" t="s">
        <v>305</v>
      </c>
      <c r="D63" s="185"/>
      <c r="E63" s="186">
        <v>12.65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51"/>
      <c r="Z63" s="151"/>
      <c r="AA63" s="151"/>
      <c r="AB63" s="151"/>
      <c r="AC63" s="151"/>
      <c r="AD63" s="151"/>
      <c r="AE63" s="151"/>
      <c r="AF63" s="151"/>
      <c r="AG63" s="151" t="s">
        <v>247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5">
      <c r="A64" s="158"/>
      <c r="B64" s="159"/>
      <c r="C64" s="247"/>
      <c r="D64" s="248"/>
      <c r="E64" s="248"/>
      <c r="F64" s="248"/>
      <c r="G64" s="248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51"/>
      <c r="Z64" s="151"/>
      <c r="AA64" s="151"/>
      <c r="AB64" s="151"/>
      <c r="AC64" s="151"/>
      <c r="AD64" s="151"/>
      <c r="AE64" s="151"/>
      <c r="AF64" s="151"/>
      <c r="AG64" s="151" t="s">
        <v>212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ht="20.399999999999999" outlineLevel="1" x14ac:dyDescent="0.25">
      <c r="A65" s="169">
        <v>12</v>
      </c>
      <c r="B65" s="170" t="s">
        <v>306</v>
      </c>
      <c r="C65" s="182" t="s">
        <v>307</v>
      </c>
      <c r="D65" s="183" t="s">
        <v>238</v>
      </c>
      <c r="E65" s="172">
        <v>21.0138</v>
      </c>
      <c r="F65" s="171"/>
      <c r="G65" s="172">
        <f>ROUND(E65*F65,2)</f>
        <v>0</v>
      </c>
      <c r="H65" s="171"/>
      <c r="I65" s="172">
        <f>ROUND(E65*H65,2)</f>
        <v>0</v>
      </c>
      <c r="J65" s="171"/>
      <c r="K65" s="172">
        <f>ROUND(E65*J65,2)</f>
        <v>0</v>
      </c>
      <c r="L65" s="172">
        <v>21</v>
      </c>
      <c r="M65" s="172">
        <f>G65*(1+L65/100)</f>
        <v>0</v>
      </c>
      <c r="N65" s="172">
        <v>1.158E-2</v>
      </c>
      <c r="O65" s="172">
        <f>ROUND(E65*N65,2)</f>
        <v>0.24</v>
      </c>
      <c r="P65" s="172">
        <v>0</v>
      </c>
      <c r="Q65" s="172">
        <f>ROUND(E65*P65,2)</f>
        <v>0</v>
      </c>
      <c r="R65" s="172" t="s">
        <v>254</v>
      </c>
      <c r="S65" s="172" t="s">
        <v>206</v>
      </c>
      <c r="T65" s="173" t="s">
        <v>240</v>
      </c>
      <c r="U65" s="160">
        <v>0</v>
      </c>
      <c r="V65" s="160">
        <f>ROUND(E65*U65,2)</f>
        <v>0</v>
      </c>
      <c r="W65" s="160"/>
      <c r="X65" s="160" t="s">
        <v>255</v>
      </c>
      <c r="Y65" s="151"/>
      <c r="Z65" s="151"/>
      <c r="AA65" s="151"/>
      <c r="AB65" s="151"/>
      <c r="AC65" s="151"/>
      <c r="AD65" s="151"/>
      <c r="AE65" s="151"/>
      <c r="AF65" s="151"/>
      <c r="AG65" s="151" t="s">
        <v>256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5">
      <c r="A66" s="158"/>
      <c r="B66" s="159"/>
      <c r="C66" s="258" t="s">
        <v>308</v>
      </c>
      <c r="D66" s="259"/>
      <c r="E66" s="259"/>
      <c r="F66" s="259"/>
      <c r="G66" s="259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51"/>
      <c r="Z66" s="151"/>
      <c r="AA66" s="151"/>
      <c r="AB66" s="151"/>
      <c r="AC66" s="151"/>
      <c r="AD66" s="151"/>
      <c r="AE66" s="151"/>
      <c r="AF66" s="151"/>
      <c r="AG66" s="151" t="s">
        <v>244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33" customHeight="1" outlineLevel="1" x14ac:dyDescent="0.25">
      <c r="A67" s="158"/>
      <c r="B67" s="159"/>
      <c r="C67" s="184" t="s">
        <v>309</v>
      </c>
      <c r="D67" s="185"/>
      <c r="E67" s="186">
        <v>4.7009999999999996</v>
      </c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51"/>
      <c r="Z67" s="151"/>
      <c r="AA67" s="151"/>
      <c r="AB67" s="151"/>
      <c r="AC67" s="151"/>
      <c r="AD67" s="151"/>
      <c r="AE67" s="151"/>
      <c r="AF67" s="151"/>
      <c r="AG67" s="151" t="s">
        <v>247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25.8" customHeight="1" outlineLevel="1" x14ac:dyDescent="0.25">
      <c r="A68" s="158"/>
      <c r="B68" s="159"/>
      <c r="C68" s="184" t="s">
        <v>310</v>
      </c>
      <c r="D68" s="185"/>
      <c r="E68" s="186">
        <v>2.7974999999999999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51"/>
      <c r="Z68" s="151"/>
      <c r="AA68" s="151"/>
      <c r="AB68" s="151"/>
      <c r="AC68" s="151"/>
      <c r="AD68" s="151"/>
      <c r="AE68" s="151"/>
      <c r="AF68" s="151"/>
      <c r="AG68" s="151" t="s">
        <v>247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5">
      <c r="A69" s="158"/>
      <c r="B69" s="159"/>
      <c r="C69" s="184" t="s">
        <v>311</v>
      </c>
      <c r="D69" s="185"/>
      <c r="E69" s="186">
        <v>0.83189999999999997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51"/>
      <c r="Z69" s="151"/>
      <c r="AA69" s="151"/>
      <c r="AB69" s="151"/>
      <c r="AC69" s="151"/>
      <c r="AD69" s="151"/>
      <c r="AE69" s="151"/>
      <c r="AF69" s="151"/>
      <c r="AG69" s="151" t="s">
        <v>247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5">
      <c r="A70" s="158"/>
      <c r="B70" s="159"/>
      <c r="C70" s="184" t="s">
        <v>312</v>
      </c>
      <c r="D70" s="185"/>
      <c r="E70" s="186">
        <v>1.845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51"/>
      <c r="Z70" s="151"/>
      <c r="AA70" s="151"/>
      <c r="AB70" s="151"/>
      <c r="AC70" s="151"/>
      <c r="AD70" s="151"/>
      <c r="AE70" s="151"/>
      <c r="AF70" s="151"/>
      <c r="AG70" s="151" t="s">
        <v>247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5">
      <c r="A71" s="158"/>
      <c r="B71" s="159"/>
      <c r="C71" s="184" t="s">
        <v>313</v>
      </c>
      <c r="D71" s="185"/>
      <c r="E71" s="186">
        <v>10.8384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51"/>
      <c r="Z71" s="151"/>
      <c r="AA71" s="151"/>
      <c r="AB71" s="151"/>
      <c r="AC71" s="151"/>
      <c r="AD71" s="151"/>
      <c r="AE71" s="151"/>
      <c r="AF71" s="151"/>
      <c r="AG71" s="151" t="s">
        <v>247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5">
      <c r="A72" s="158"/>
      <c r="B72" s="159"/>
      <c r="C72" s="247"/>
      <c r="D72" s="248"/>
      <c r="E72" s="248"/>
      <c r="F72" s="248"/>
      <c r="G72" s="248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51"/>
      <c r="Z72" s="151"/>
      <c r="AA72" s="151"/>
      <c r="AB72" s="151"/>
      <c r="AC72" s="151"/>
      <c r="AD72" s="151"/>
      <c r="AE72" s="151"/>
      <c r="AF72" s="151"/>
      <c r="AG72" s="151" t="s">
        <v>212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5">
      <c r="A73" s="169">
        <v>13</v>
      </c>
      <c r="B73" s="170" t="s">
        <v>314</v>
      </c>
      <c r="C73" s="182" t="s">
        <v>315</v>
      </c>
      <c r="D73" s="183" t="s">
        <v>238</v>
      </c>
      <c r="E73" s="172">
        <v>35.756999999999998</v>
      </c>
      <c r="F73" s="171"/>
      <c r="G73" s="172">
        <f>ROUND(E73*F73,2)</f>
        <v>0</v>
      </c>
      <c r="H73" s="171"/>
      <c r="I73" s="172">
        <f>ROUND(E73*H73,2)</f>
        <v>0</v>
      </c>
      <c r="J73" s="171"/>
      <c r="K73" s="172">
        <f>ROUND(E73*J73,2)</f>
        <v>0</v>
      </c>
      <c r="L73" s="172">
        <v>21</v>
      </c>
      <c r="M73" s="172">
        <f>G73*(1+L73/100)</f>
        <v>0</v>
      </c>
      <c r="N73" s="172">
        <v>9.1350000000000001E-2</v>
      </c>
      <c r="O73" s="172">
        <f>ROUND(E73*N73,2)</f>
        <v>3.27</v>
      </c>
      <c r="P73" s="172">
        <v>0</v>
      </c>
      <c r="Q73" s="172">
        <f>ROUND(E73*P73,2)</f>
        <v>0</v>
      </c>
      <c r="R73" s="172" t="s">
        <v>254</v>
      </c>
      <c r="S73" s="172" t="s">
        <v>206</v>
      </c>
      <c r="T73" s="173" t="s">
        <v>240</v>
      </c>
      <c r="U73" s="160">
        <v>0</v>
      </c>
      <c r="V73" s="160">
        <f>ROUND(E73*U73,2)</f>
        <v>0</v>
      </c>
      <c r="W73" s="160"/>
      <c r="X73" s="160" t="s">
        <v>255</v>
      </c>
      <c r="Y73" s="151"/>
      <c r="Z73" s="151"/>
      <c r="AA73" s="151"/>
      <c r="AB73" s="151"/>
      <c r="AC73" s="151"/>
      <c r="AD73" s="151"/>
      <c r="AE73" s="151"/>
      <c r="AF73" s="151"/>
      <c r="AG73" s="151" t="s">
        <v>256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5">
      <c r="A74" s="158"/>
      <c r="B74" s="159"/>
      <c r="C74" s="184" t="s">
        <v>316</v>
      </c>
      <c r="D74" s="185"/>
      <c r="E74" s="186">
        <v>35.756999999999998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51"/>
      <c r="Z74" s="151"/>
      <c r="AA74" s="151"/>
      <c r="AB74" s="151"/>
      <c r="AC74" s="151"/>
      <c r="AD74" s="151"/>
      <c r="AE74" s="151"/>
      <c r="AF74" s="151"/>
      <c r="AG74" s="151" t="s">
        <v>247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5">
      <c r="A75" s="158"/>
      <c r="B75" s="159"/>
      <c r="C75" s="247"/>
      <c r="D75" s="248"/>
      <c r="E75" s="248"/>
      <c r="F75" s="248"/>
      <c r="G75" s="248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51"/>
      <c r="Z75" s="151"/>
      <c r="AA75" s="151"/>
      <c r="AB75" s="151"/>
      <c r="AC75" s="151"/>
      <c r="AD75" s="151"/>
      <c r="AE75" s="151"/>
      <c r="AF75" s="151"/>
      <c r="AG75" s="151" t="s">
        <v>212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5">
      <c r="A76" s="169">
        <v>14</v>
      </c>
      <c r="B76" s="170" t="s">
        <v>317</v>
      </c>
      <c r="C76" s="182" t="s">
        <v>318</v>
      </c>
      <c r="D76" s="183" t="s">
        <v>238</v>
      </c>
      <c r="E76" s="172">
        <v>37.555</v>
      </c>
      <c r="F76" s="171"/>
      <c r="G76" s="172">
        <f>ROUND(E76*F76,2)</f>
        <v>0</v>
      </c>
      <c r="H76" s="171"/>
      <c r="I76" s="172">
        <f>ROUND(E76*H76,2)</f>
        <v>0</v>
      </c>
      <c r="J76" s="171"/>
      <c r="K76" s="172">
        <f>ROUND(E76*J76,2)</f>
        <v>0</v>
      </c>
      <c r="L76" s="172">
        <v>21</v>
      </c>
      <c r="M76" s="172">
        <f>G76*(1+L76/100)</f>
        <v>0</v>
      </c>
      <c r="N76" s="172">
        <v>0.13719999999999999</v>
      </c>
      <c r="O76" s="172">
        <f>ROUND(E76*N76,2)</f>
        <v>5.15</v>
      </c>
      <c r="P76" s="172">
        <v>0</v>
      </c>
      <c r="Q76" s="172">
        <f>ROUND(E76*P76,2)</f>
        <v>0</v>
      </c>
      <c r="R76" s="172" t="s">
        <v>254</v>
      </c>
      <c r="S76" s="172" t="s">
        <v>206</v>
      </c>
      <c r="T76" s="173" t="s">
        <v>240</v>
      </c>
      <c r="U76" s="160">
        <v>0</v>
      </c>
      <c r="V76" s="160">
        <f>ROUND(E76*U76,2)</f>
        <v>0</v>
      </c>
      <c r="W76" s="160"/>
      <c r="X76" s="160" t="s">
        <v>255</v>
      </c>
      <c r="Y76" s="151"/>
      <c r="Z76" s="151"/>
      <c r="AA76" s="151"/>
      <c r="AB76" s="151"/>
      <c r="AC76" s="151"/>
      <c r="AD76" s="151"/>
      <c r="AE76" s="151"/>
      <c r="AF76" s="151"/>
      <c r="AG76" s="151" t="s">
        <v>256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5">
      <c r="A77" s="158"/>
      <c r="B77" s="159"/>
      <c r="C77" s="184" t="s">
        <v>319</v>
      </c>
      <c r="D77" s="185"/>
      <c r="E77" s="186">
        <v>37.555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51"/>
      <c r="Z77" s="151"/>
      <c r="AA77" s="151"/>
      <c r="AB77" s="151"/>
      <c r="AC77" s="151"/>
      <c r="AD77" s="151"/>
      <c r="AE77" s="151"/>
      <c r="AF77" s="151"/>
      <c r="AG77" s="151" t="s">
        <v>247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5">
      <c r="A78" s="158"/>
      <c r="B78" s="159"/>
      <c r="C78" s="247"/>
      <c r="D78" s="248"/>
      <c r="E78" s="248"/>
      <c r="F78" s="248"/>
      <c r="G78" s="248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1"/>
      <c r="Z78" s="151"/>
      <c r="AA78" s="151"/>
      <c r="AB78" s="151"/>
      <c r="AC78" s="151"/>
      <c r="AD78" s="151"/>
      <c r="AE78" s="151"/>
      <c r="AF78" s="151"/>
      <c r="AG78" s="151" t="s">
        <v>212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x14ac:dyDescent="0.25">
      <c r="A79" s="163" t="s">
        <v>201</v>
      </c>
      <c r="B79" s="164" t="s">
        <v>63</v>
      </c>
      <c r="C79" s="180" t="s">
        <v>78</v>
      </c>
      <c r="D79" s="181"/>
      <c r="E79" s="167"/>
      <c r="F79" s="167"/>
      <c r="G79" s="167">
        <f>SUMIF(AG80:AG107,"&lt;&gt;NOR",G80:G107)</f>
        <v>0</v>
      </c>
      <c r="H79" s="167"/>
      <c r="I79" s="167">
        <f>SUM(I80:I107)</f>
        <v>0</v>
      </c>
      <c r="J79" s="167"/>
      <c r="K79" s="167">
        <f>SUM(K80:K107)</f>
        <v>0</v>
      </c>
      <c r="L79" s="167"/>
      <c r="M79" s="167">
        <f>SUM(M80:M107)</f>
        <v>0</v>
      </c>
      <c r="N79" s="167"/>
      <c r="O79" s="167">
        <f>SUM(O80:O107)</f>
        <v>23.39</v>
      </c>
      <c r="P79" s="167"/>
      <c r="Q79" s="167">
        <f>SUM(Q80:Q107)</f>
        <v>0</v>
      </c>
      <c r="R79" s="167"/>
      <c r="S79" s="167"/>
      <c r="T79" s="168"/>
      <c r="U79" s="162"/>
      <c r="V79" s="162">
        <f>SUM(V80:V107)</f>
        <v>622.91000000000008</v>
      </c>
      <c r="W79" s="162"/>
      <c r="X79" s="162"/>
      <c r="AG79" t="s">
        <v>202</v>
      </c>
    </row>
    <row r="80" spans="1:60" outlineLevel="1" x14ac:dyDescent="0.25">
      <c r="A80" s="169">
        <v>15</v>
      </c>
      <c r="B80" s="170" t="s">
        <v>320</v>
      </c>
      <c r="C80" s="182" t="s">
        <v>321</v>
      </c>
      <c r="D80" s="183" t="s">
        <v>271</v>
      </c>
      <c r="E80" s="172">
        <v>3.159E-2</v>
      </c>
      <c r="F80" s="171"/>
      <c r="G80" s="172">
        <f>ROUND(E80*F80,2)</f>
        <v>0</v>
      </c>
      <c r="H80" s="171"/>
      <c r="I80" s="172">
        <f>ROUND(E80*H80,2)</f>
        <v>0</v>
      </c>
      <c r="J80" s="171"/>
      <c r="K80" s="172">
        <f>ROUND(E80*J80,2)</f>
        <v>0</v>
      </c>
      <c r="L80" s="172">
        <v>21</v>
      </c>
      <c r="M80" s="172">
        <f>G80*(1+L80/100)</f>
        <v>0</v>
      </c>
      <c r="N80" s="172">
        <v>1.09901</v>
      </c>
      <c r="O80" s="172">
        <f>ROUND(E80*N80,2)</f>
        <v>0.03</v>
      </c>
      <c r="P80" s="172">
        <v>0</v>
      </c>
      <c r="Q80" s="172">
        <f>ROUND(E80*P80,2)</f>
        <v>0</v>
      </c>
      <c r="R80" s="172" t="s">
        <v>267</v>
      </c>
      <c r="S80" s="172" t="s">
        <v>206</v>
      </c>
      <c r="T80" s="173" t="s">
        <v>240</v>
      </c>
      <c r="U80" s="160">
        <v>18.175000000000001</v>
      </c>
      <c r="V80" s="160">
        <f>ROUND(E80*U80,2)</f>
        <v>0.56999999999999995</v>
      </c>
      <c r="W80" s="160"/>
      <c r="X80" s="160" t="s">
        <v>241</v>
      </c>
      <c r="Y80" s="151"/>
      <c r="Z80" s="151"/>
      <c r="AA80" s="151"/>
      <c r="AB80" s="151"/>
      <c r="AC80" s="151"/>
      <c r="AD80" s="151"/>
      <c r="AE80" s="151"/>
      <c r="AF80" s="151"/>
      <c r="AG80" s="151" t="s">
        <v>242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5">
      <c r="A81" s="158"/>
      <c r="B81" s="159"/>
      <c r="C81" s="258" t="s">
        <v>322</v>
      </c>
      <c r="D81" s="259"/>
      <c r="E81" s="259"/>
      <c r="F81" s="259"/>
      <c r="G81" s="259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51"/>
      <c r="Z81" s="151"/>
      <c r="AA81" s="151"/>
      <c r="AB81" s="151"/>
      <c r="AC81" s="151"/>
      <c r="AD81" s="151"/>
      <c r="AE81" s="151"/>
      <c r="AF81" s="151"/>
      <c r="AG81" s="151" t="s">
        <v>244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5">
      <c r="A82" s="158"/>
      <c r="B82" s="159"/>
      <c r="C82" s="184" t="s">
        <v>323</v>
      </c>
      <c r="D82" s="185"/>
      <c r="E82" s="186">
        <v>3.159E-2</v>
      </c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51"/>
      <c r="Z82" s="151"/>
      <c r="AA82" s="151"/>
      <c r="AB82" s="151"/>
      <c r="AC82" s="151"/>
      <c r="AD82" s="151"/>
      <c r="AE82" s="151"/>
      <c r="AF82" s="151"/>
      <c r="AG82" s="151" t="s">
        <v>247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5">
      <c r="A83" s="158"/>
      <c r="B83" s="159"/>
      <c r="C83" s="247"/>
      <c r="D83" s="248"/>
      <c r="E83" s="248"/>
      <c r="F83" s="248"/>
      <c r="G83" s="248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51"/>
      <c r="Z83" s="151"/>
      <c r="AA83" s="151"/>
      <c r="AB83" s="151"/>
      <c r="AC83" s="151"/>
      <c r="AD83" s="151"/>
      <c r="AE83" s="151"/>
      <c r="AF83" s="151"/>
      <c r="AG83" s="151" t="s">
        <v>212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30.6" outlineLevel="1" x14ac:dyDescent="0.25">
      <c r="A84" s="169">
        <v>16</v>
      </c>
      <c r="B84" s="170" t="s">
        <v>324</v>
      </c>
      <c r="C84" s="182" t="s">
        <v>325</v>
      </c>
      <c r="D84" s="183" t="s">
        <v>238</v>
      </c>
      <c r="E84" s="172">
        <v>77</v>
      </c>
      <c r="F84" s="171"/>
      <c r="G84" s="172">
        <f>ROUND(E84*F84,2)</f>
        <v>0</v>
      </c>
      <c r="H84" s="171"/>
      <c r="I84" s="172">
        <f>ROUND(E84*H84,2)</f>
        <v>0</v>
      </c>
      <c r="J84" s="171"/>
      <c r="K84" s="172">
        <f>ROUND(E84*J84,2)</f>
        <v>0</v>
      </c>
      <c r="L84" s="172">
        <v>21</v>
      </c>
      <c r="M84" s="172">
        <f>G84*(1+L84/100)</f>
        <v>0</v>
      </c>
      <c r="N84" s="172">
        <v>1.201E-2</v>
      </c>
      <c r="O84" s="172">
        <f>ROUND(E84*N84,2)</f>
        <v>0.92</v>
      </c>
      <c r="P84" s="172">
        <v>0</v>
      </c>
      <c r="Q84" s="172">
        <f>ROUND(E84*P84,2)</f>
        <v>0</v>
      </c>
      <c r="R84" s="172" t="s">
        <v>267</v>
      </c>
      <c r="S84" s="172" t="s">
        <v>206</v>
      </c>
      <c r="T84" s="173" t="s">
        <v>240</v>
      </c>
      <c r="U84" s="160">
        <v>0.95</v>
      </c>
      <c r="V84" s="160">
        <f>ROUND(E84*U84,2)</f>
        <v>73.150000000000006</v>
      </c>
      <c r="W84" s="160"/>
      <c r="X84" s="160" t="s">
        <v>241</v>
      </c>
      <c r="Y84" s="151"/>
      <c r="Z84" s="151"/>
      <c r="AA84" s="151"/>
      <c r="AB84" s="151"/>
      <c r="AC84" s="151"/>
      <c r="AD84" s="151"/>
      <c r="AE84" s="151"/>
      <c r="AF84" s="151"/>
      <c r="AG84" s="151" t="s">
        <v>242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5">
      <c r="A85" s="158"/>
      <c r="B85" s="159"/>
      <c r="C85" s="245" t="s">
        <v>326</v>
      </c>
      <c r="D85" s="246"/>
      <c r="E85" s="246"/>
      <c r="F85" s="246"/>
      <c r="G85" s="246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51"/>
      <c r="Z85" s="151"/>
      <c r="AA85" s="151"/>
      <c r="AB85" s="151"/>
      <c r="AC85" s="151"/>
      <c r="AD85" s="151"/>
      <c r="AE85" s="151"/>
      <c r="AF85" s="151"/>
      <c r="AG85" s="151" t="s">
        <v>211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5">
      <c r="A86" s="158"/>
      <c r="B86" s="159"/>
      <c r="C86" s="184" t="s">
        <v>327</v>
      </c>
      <c r="D86" s="185"/>
      <c r="E86" s="186">
        <v>24.75</v>
      </c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51"/>
      <c r="Z86" s="151"/>
      <c r="AA86" s="151"/>
      <c r="AB86" s="151"/>
      <c r="AC86" s="151"/>
      <c r="AD86" s="151"/>
      <c r="AE86" s="151"/>
      <c r="AF86" s="151"/>
      <c r="AG86" s="151" t="s">
        <v>247</v>
      </c>
      <c r="AH86" s="151">
        <v>0</v>
      </c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5">
      <c r="A87" s="158"/>
      <c r="B87" s="159"/>
      <c r="C87" s="184" t="s">
        <v>328</v>
      </c>
      <c r="D87" s="185"/>
      <c r="E87" s="186">
        <v>12.89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51"/>
      <c r="Z87" s="151"/>
      <c r="AA87" s="151"/>
      <c r="AB87" s="151"/>
      <c r="AC87" s="151"/>
      <c r="AD87" s="151"/>
      <c r="AE87" s="151"/>
      <c r="AF87" s="151"/>
      <c r="AG87" s="151" t="s">
        <v>247</v>
      </c>
      <c r="AH87" s="151">
        <v>0</v>
      </c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5">
      <c r="A88" s="158"/>
      <c r="B88" s="159"/>
      <c r="C88" s="184" t="s">
        <v>329</v>
      </c>
      <c r="D88" s="185"/>
      <c r="E88" s="186">
        <v>12.94</v>
      </c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51"/>
      <c r="Z88" s="151"/>
      <c r="AA88" s="151"/>
      <c r="AB88" s="151"/>
      <c r="AC88" s="151"/>
      <c r="AD88" s="151"/>
      <c r="AE88" s="151"/>
      <c r="AF88" s="151"/>
      <c r="AG88" s="151" t="s">
        <v>247</v>
      </c>
      <c r="AH88" s="151">
        <v>0</v>
      </c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5">
      <c r="A89" s="158"/>
      <c r="B89" s="159"/>
      <c r="C89" s="184" t="s">
        <v>330</v>
      </c>
      <c r="D89" s="185"/>
      <c r="E89" s="186">
        <v>7.51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51"/>
      <c r="Z89" s="151"/>
      <c r="AA89" s="151"/>
      <c r="AB89" s="151"/>
      <c r="AC89" s="151"/>
      <c r="AD89" s="151"/>
      <c r="AE89" s="151"/>
      <c r="AF89" s="151"/>
      <c r="AG89" s="151" t="s">
        <v>247</v>
      </c>
      <c r="AH89" s="151">
        <v>0</v>
      </c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5">
      <c r="A90" s="158"/>
      <c r="B90" s="159"/>
      <c r="C90" s="184" t="s">
        <v>331</v>
      </c>
      <c r="D90" s="185"/>
      <c r="E90" s="186">
        <v>18.91</v>
      </c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51"/>
      <c r="Z90" s="151"/>
      <c r="AA90" s="151"/>
      <c r="AB90" s="151"/>
      <c r="AC90" s="151"/>
      <c r="AD90" s="151"/>
      <c r="AE90" s="151"/>
      <c r="AF90" s="151"/>
      <c r="AG90" s="151" t="s">
        <v>247</v>
      </c>
      <c r="AH90" s="151">
        <v>0</v>
      </c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5">
      <c r="A91" s="158"/>
      <c r="B91" s="159"/>
      <c r="C91" s="247"/>
      <c r="D91" s="248"/>
      <c r="E91" s="248"/>
      <c r="F91" s="248"/>
      <c r="G91" s="248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51"/>
      <c r="Z91" s="151"/>
      <c r="AA91" s="151"/>
      <c r="AB91" s="151"/>
      <c r="AC91" s="151"/>
      <c r="AD91" s="151"/>
      <c r="AE91" s="151"/>
      <c r="AF91" s="151"/>
      <c r="AG91" s="151" t="s">
        <v>212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30.6" outlineLevel="1" x14ac:dyDescent="0.25">
      <c r="A92" s="169">
        <v>17</v>
      </c>
      <c r="B92" s="170" t="s">
        <v>332</v>
      </c>
      <c r="C92" s="182" t="s">
        <v>333</v>
      </c>
      <c r="D92" s="183" t="s">
        <v>238</v>
      </c>
      <c r="E92" s="172">
        <v>567.6</v>
      </c>
      <c r="F92" s="171"/>
      <c r="G92" s="172">
        <f>ROUND(E92*F92,2)</f>
        <v>0</v>
      </c>
      <c r="H92" s="171"/>
      <c r="I92" s="172">
        <f>ROUND(E92*H92,2)</f>
        <v>0</v>
      </c>
      <c r="J92" s="171"/>
      <c r="K92" s="172">
        <f>ROUND(E92*J92,2)</f>
        <v>0</v>
      </c>
      <c r="L92" s="172">
        <v>21</v>
      </c>
      <c r="M92" s="172">
        <f>G92*(1+L92/100)</f>
        <v>0</v>
      </c>
      <c r="N92" s="172">
        <v>1.163E-2</v>
      </c>
      <c r="O92" s="172">
        <f>ROUND(E92*N92,2)</f>
        <v>6.6</v>
      </c>
      <c r="P92" s="172">
        <v>0</v>
      </c>
      <c r="Q92" s="172">
        <f>ROUND(E92*P92,2)</f>
        <v>0</v>
      </c>
      <c r="R92" s="172" t="s">
        <v>267</v>
      </c>
      <c r="S92" s="172" t="s">
        <v>206</v>
      </c>
      <c r="T92" s="173" t="s">
        <v>240</v>
      </c>
      <c r="U92" s="160">
        <v>0.95</v>
      </c>
      <c r="V92" s="160">
        <f>ROUND(E92*U92,2)</f>
        <v>539.22</v>
      </c>
      <c r="W92" s="160"/>
      <c r="X92" s="160" t="s">
        <v>241</v>
      </c>
      <c r="Y92" s="151"/>
      <c r="Z92" s="151"/>
      <c r="AA92" s="151"/>
      <c r="AB92" s="151"/>
      <c r="AC92" s="151"/>
      <c r="AD92" s="151"/>
      <c r="AE92" s="151"/>
      <c r="AF92" s="151"/>
      <c r="AG92" s="151" t="s">
        <v>242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14.4" customHeight="1" outlineLevel="1" x14ac:dyDescent="0.25">
      <c r="A93" s="158"/>
      <c r="B93" s="159"/>
      <c r="C93" s="245" t="s">
        <v>326</v>
      </c>
      <c r="D93" s="246"/>
      <c r="E93" s="246"/>
      <c r="F93" s="246"/>
      <c r="G93" s="246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51"/>
      <c r="Z93" s="151"/>
      <c r="AA93" s="151"/>
      <c r="AB93" s="151"/>
      <c r="AC93" s="151"/>
      <c r="AD93" s="151"/>
      <c r="AE93" s="151"/>
      <c r="AF93" s="151"/>
      <c r="AG93" s="151" t="s">
        <v>211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t="24" customHeight="1" outlineLevel="1" x14ac:dyDescent="0.25">
      <c r="A94" s="158"/>
      <c r="B94" s="159"/>
      <c r="C94" s="184" t="s">
        <v>334</v>
      </c>
      <c r="D94" s="185"/>
      <c r="E94" s="186">
        <v>132.18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51"/>
      <c r="Z94" s="151"/>
      <c r="AA94" s="151"/>
      <c r="AB94" s="151"/>
      <c r="AC94" s="151"/>
      <c r="AD94" s="151"/>
      <c r="AE94" s="151"/>
      <c r="AF94" s="151"/>
      <c r="AG94" s="151" t="s">
        <v>247</v>
      </c>
      <c r="AH94" s="151">
        <v>0</v>
      </c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5">
      <c r="A95" s="158"/>
      <c r="B95" s="159"/>
      <c r="C95" s="184" t="s">
        <v>335</v>
      </c>
      <c r="D95" s="185"/>
      <c r="E95" s="186">
        <v>141.32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51"/>
      <c r="Z95" s="151"/>
      <c r="AA95" s="151"/>
      <c r="AB95" s="151"/>
      <c r="AC95" s="151"/>
      <c r="AD95" s="151"/>
      <c r="AE95" s="151"/>
      <c r="AF95" s="151"/>
      <c r="AG95" s="151" t="s">
        <v>247</v>
      </c>
      <c r="AH95" s="151">
        <v>0</v>
      </c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5">
      <c r="A96" s="158"/>
      <c r="B96" s="159"/>
      <c r="C96" s="184" t="s">
        <v>336</v>
      </c>
      <c r="D96" s="185"/>
      <c r="E96" s="186">
        <v>143.18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51"/>
      <c r="Z96" s="151"/>
      <c r="AA96" s="151"/>
      <c r="AB96" s="151"/>
      <c r="AC96" s="151"/>
      <c r="AD96" s="151"/>
      <c r="AE96" s="151"/>
      <c r="AF96" s="151"/>
      <c r="AG96" s="151" t="s">
        <v>247</v>
      </c>
      <c r="AH96" s="151">
        <v>0</v>
      </c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ht="15" customHeight="1" outlineLevel="1" x14ac:dyDescent="0.25">
      <c r="A97" s="158"/>
      <c r="B97" s="159"/>
      <c r="C97" s="184" t="s">
        <v>337</v>
      </c>
      <c r="D97" s="185"/>
      <c r="E97" s="186">
        <v>150.91999999999999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51"/>
      <c r="Z97" s="151"/>
      <c r="AA97" s="151"/>
      <c r="AB97" s="151"/>
      <c r="AC97" s="151"/>
      <c r="AD97" s="151"/>
      <c r="AE97" s="151"/>
      <c r="AF97" s="151"/>
      <c r="AG97" s="151" t="s">
        <v>247</v>
      </c>
      <c r="AH97" s="151">
        <v>0</v>
      </c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5">
      <c r="A98" s="158"/>
      <c r="B98" s="159"/>
      <c r="C98" s="247"/>
      <c r="D98" s="248"/>
      <c r="E98" s="248"/>
      <c r="F98" s="248"/>
      <c r="G98" s="248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51"/>
      <c r="Z98" s="151"/>
      <c r="AA98" s="151"/>
      <c r="AB98" s="151"/>
      <c r="AC98" s="151"/>
      <c r="AD98" s="151"/>
      <c r="AE98" s="151"/>
      <c r="AF98" s="151"/>
      <c r="AG98" s="151" t="s">
        <v>212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5">
      <c r="A99" s="169">
        <v>18</v>
      </c>
      <c r="B99" s="170" t="s">
        <v>338</v>
      </c>
      <c r="C99" s="182" t="s">
        <v>339</v>
      </c>
      <c r="D99" s="183" t="s">
        <v>266</v>
      </c>
      <c r="E99" s="172">
        <v>1</v>
      </c>
      <c r="F99" s="171"/>
      <c r="G99" s="172">
        <f>ROUND(E99*F99,2)</f>
        <v>0</v>
      </c>
      <c r="H99" s="171"/>
      <c r="I99" s="172">
        <f>ROUND(E99*H99,2)</f>
        <v>0</v>
      </c>
      <c r="J99" s="171"/>
      <c r="K99" s="172">
        <f>ROUND(E99*J99,2)</f>
        <v>0</v>
      </c>
      <c r="L99" s="172">
        <v>21</v>
      </c>
      <c r="M99" s="172">
        <f>G99*(1+L99/100)</f>
        <v>0</v>
      </c>
      <c r="N99" s="172">
        <v>1.038E-2</v>
      </c>
      <c r="O99" s="172">
        <f>ROUND(E99*N99,2)</f>
        <v>0.01</v>
      </c>
      <c r="P99" s="172">
        <v>0</v>
      </c>
      <c r="Q99" s="172">
        <f>ROUND(E99*P99,2)</f>
        <v>0</v>
      </c>
      <c r="R99" s="172"/>
      <c r="S99" s="172" t="s">
        <v>206</v>
      </c>
      <c r="T99" s="173" t="s">
        <v>240</v>
      </c>
      <c r="U99" s="160">
        <v>1.371</v>
      </c>
      <c r="V99" s="160">
        <f>ROUND(E99*U99,2)</f>
        <v>1.37</v>
      </c>
      <c r="W99" s="160"/>
      <c r="X99" s="160" t="s">
        <v>241</v>
      </c>
      <c r="Y99" s="151"/>
      <c r="Z99" s="151"/>
      <c r="AA99" s="151"/>
      <c r="AB99" s="151"/>
      <c r="AC99" s="151"/>
      <c r="AD99" s="151"/>
      <c r="AE99" s="151"/>
      <c r="AF99" s="151"/>
      <c r="AG99" s="151" t="s">
        <v>242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5">
      <c r="A100" s="158"/>
      <c r="B100" s="159"/>
      <c r="C100" s="256"/>
      <c r="D100" s="257"/>
      <c r="E100" s="257"/>
      <c r="F100" s="257"/>
      <c r="G100" s="257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51"/>
      <c r="Z100" s="151"/>
      <c r="AA100" s="151"/>
      <c r="AB100" s="151"/>
      <c r="AC100" s="151"/>
      <c r="AD100" s="151"/>
      <c r="AE100" s="151"/>
      <c r="AF100" s="151"/>
      <c r="AG100" s="151" t="s">
        <v>212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5">
      <c r="A101" s="169">
        <v>19</v>
      </c>
      <c r="B101" s="170" t="s">
        <v>340</v>
      </c>
      <c r="C101" s="182" t="s">
        <v>341</v>
      </c>
      <c r="D101" s="183" t="s">
        <v>342</v>
      </c>
      <c r="E101" s="172">
        <v>7.5410000000000004</v>
      </c>
      <c r="F101" s="171"/>
      <c r="G101" s="172">
        <f>ROUND(E101*F101,2)</f>
        <v>0</v>
      </c>
      <c r="H101" s="171"/>
      <c r="I101" s="172">
        <f>ROUND(E101*H101,2)</f>
        <v>0</v>
      </c>
      <c r="J101" s="171"/>
      <c r="K101" s="172">
        <f>ROUND(E101*J101,2)</f>
        <v>0</v>
      </c>
      <c r="L101" s="172">
        <v>21</v>
      </c>
      <c r="M101" s="172">
        <f>G101*(1+L101/100)</f>
        <v>0</v>
      </c>
      <c r="N101" s="172">
        <v>1.7875000000000001</v>
      </c>
      <c r="O101" s="172">
        <f>ROUND(E101*N101,2)</f>
        <v>13.48</v>
      </c>
      <c r="P101" s="172">
        <v>0</v>
      </c>
      <c r="Q101" s="172">
        <f>ROUND(E101*P101,2)</f>
        <v>0</v>
      </c>
      <c r="R101" s="172"/>
      <c r="S101" s="172" t="s">
        <v>206</v>
      </c>
      <c r="T101" s="173" t="s">
        <v>240</v>
      </c>
      <c r="U101" s="160">
        <v>1.1399999999999999</v>
      </c>
      <c r="V101" s="160">
        <f>ROUND(E101*U101,2)</f>
        <v>8.6</v>
      </c>
      <c r="W101" s="160"/>
      <c r="X101" s="160" t="s">
        <v>241</v>
      </c>
      <c r="Y101" s="151"/>
      <c r="Z101" s="151"/>
      <c r="AA101" s="151"/>
      <c r="AB101" s="151"/>
      <c r="AC101" s="151"/>
      <c r="AD101" s="151"/>
      <c r="AE101" s="151"/>
      <c r="AF101" s="151"/>
      <c r="AG101" s="151" t="s">
        <v>242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5">
      <c r="A102" s="158"/>
      <c r="B102" s="159"/>
      <c r="C102" s="184" t="s">
        <v>343</v>
      </c>
      <c r="D102" s="185"/>
      <c r="E102" s="186">
        <v>7.5410000000000004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51"/>
      <c r="Z102" s="151"/>
      <c r="AA102" s="151"/>
      <c r="AB102" s="151"/>
      <c r="AC102" s="151"/>
      <c r="AD102" s="151"/>
      <c r="AE102" s="151"/>
      <c r="AF102" s="151"/>
      <c r="AG102" s="151" t="s">
        <v>247</v>
      </c>
      <c r="AH102" s="151">
        <v>0</v>
      </c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5">
      <c r="A103" s="158"/>
      <c r="B103" s="159"/>
      <c r="C103" s="247"/>
      <c r="D103" s="248"/>
      <c r="E103" s="248"/>
      <c r="F103" s="248"/>
      <c r="G103" s="248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51"/>
      <c r="Z103" s="151"/>
      <c r="AA103" s="151"/>
      <c r="AB103" s="151"/>
      <c r="AC103" s="151"/>
      <c r="AD103" s="151"/>
      <c r="AE103" s="151"/>
      <c r="AF103" s="151"/>
      <c r="AG103" s="151" t="s">
        <v>212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30.6" outlineLevel="1" x14ac:dyDescent="0.25">
      <c r="A104" s="169">
        <v>20</v>
      </c>
      <c r="B104" s="170" t="s">
        <v>344</v>
      </c>
      <c r="C104" s="182" t="s">
        <v>345</v>
      </c>
      <c r="D104" s="183" t="s">
        <v>266</v>
      </c>
      <c r="E104" s="172">
        <v>1</v>
      </c>
      <c r="F104" s="171"/>
      <c r="G104" s="172">
        <f>ROUND(E104*F104,2)</f>
        <v>0</v>
      </c>
      <c r="H104" s="171"/>
      <c r="I104" s="172">
        <f>ROUND(E104*H104,2)</f>
        <v>0</v>
      </c>
      <c r="J104" s="171"/>
      <c r="K104" s="172">
        <f>ROUND(E104*J104,2)</f>
        <v>0</v>
      </c>
      <c r="L104" s="172">
        <v>21</v>
      </c>
      <c r="M104" s="172">
        <f>G104*(1+L104/100)</f>
        <v>0</v>
      </c>
      <c r="N104" s="172">
        <v>3.4079999999999999E-2</v>
      </c>
      <c r="O104" s="172">
        <f>ROUND(E104*N104,2)</f>
        <v>0.03</v>
      </c>
      <c r="P104" s="172">
        <v>0</v>
      </c>
      <c r="Q104" s="172">
        <f>ROUND(E104*P104,2)</f>
        <v>0</v>
      </c>
      <c r="R104" s="172" t="s">
        <v>346</v>
      </c>
      <c r="S104" s="172" t="s">
        <v>206</v>
      </c>
      <c r="T104" s="173" t="s">
        <v>240</v>
      </c>
      <c r="U104" s="160">
        <v>0</v>
      </c>
      <c r="V104" s="160">
        <f>ROUND(E104*U104,2)</f>
        <v>0</v>
      </c>
      <c r="W104" s="160"/>
      <c r="X104" s="160" t="s">
        <v>347</v>
      </c>
      <c r="Y104" s="151"/>
      <c r="Z104" s="151"/>
      <c r="AA104" s="151"/>
      <c r="AB104" s="151"/>
      <c r="AC104" s="151"/>
      <c r="AD104" s="151"/>
      <c r="AE104" s="151"/>
      <c r="AF104" s="151"/>
      <c r="AG104" s="151" t="s">
        <v>348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5">
      <c r="A105" s="158"/>
      <c r="B105" s="159"/>
      <c r="C105" s="256"/>
      <c r="D105" s="257"/>
      <c r="E105" s="257"/>
      <c r="F105" s="257"/>
      <c r="G105" s="257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51"/>
      <c r="Z105" s="151"/>
      <c r="AA105" s="151"/>
      <c r="AB105" s="151"/>
      <c r="AC105" s="151"/>
      <c r="AD105" s="151"/>
      <c r="AE105" s="151"/>
      <c r="AF105" s="151"/>
      <c r="AG105" s="151" t="s">
        <v>212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30.6" outlineLevel="1" x14ac:dyDescent="0.25">
      <c r="A106" s="169">
        <v>21</v>
      </c>
      <c r="B106" s="170" t="s">
        <v>349</v>
      </c>
      <c r="C106" s="182" t="s">
        <v>350</v>
      </c>
      <c r="D106" s="183" t="s">
        <v>238</v>
      </c>
      <c r="E106" s="172">
        <v>644.6</v>
      </c>
      <c r="F106" s="171"/>
      <c r="G106" s="172">
        <f>ROUND(E106*F106,2)</f>
        <v>0</v>
      </c>
      <c r="H106" s="171"/>
      <c r="I106" s="172">
        <f>ROUND(E106*H106,2)</f>
        <v>0</v>
      </c>
      <c r="J106" s="171"/>
      <c r="K106" s="172">
        <f>ROUND(E106*J106,2)</f>
        <v>0</v>
      </c>
      <c r="L106" s="172">
        <v>21</v>
      </c>
      <c r="M106" s="172">
        <f>G106*(1+L106/100)</f>
        <v>0</v>
      </c>
      <c r="N106" s="172">
        <v>3.5999999999999999E-3</v>
      </c>
      <c r="O106" s="172">
        <f>ROUND(E106*N106,2)</f>
        <v>2.3199999999999998</v>
      </c>
      <c r="P106" s="172">
        <v>0</v>
      </c>
      <c r="Q106" s="172">
        <f>ROUND(E106*P106,2)</f>
        <v>0</v>
      </c>
      <c r="R106" s="172" t="s">
        <v>346</v>
      </c>
      <c r="S106" s="172" t="s">
        <v>206</v>
      </c>
      <c r="T106" s="173" t="s">
        <v>240</v>
      </c>
      <c r="U106" s="160">
        <v>0</v>
      </c>
      <c r="V106" s="160">
        <f>ROUND(E106*U106,2)</f>
        <v>0</v>
      </c>
      <c r="W106" s="160"/>
      <c r="X106" s="160" t="s">
        <v>347</v>
      </c>
      <c r="Y106" s="151"/>
      <c r="Z106" s="151"/>
      <c r="AA106" s="151"/>
      <c r="AB106" s="151"/>
      <c r="AC106" s="151"/>
      <c r="AD106" s="151"/>
      <c r="AE106" s="151"/>
      <c r="AF106" s="151"/>
      <c r="AG106" s="151" t="s">
        <v>348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5">
      <c r="A107" s="158"/>
      <c r="B107" s="159"/>
      <c r="C107" s="256"/>
      <c r="D107" s="257"/>
      <c r="E107" s="257"/>
      <c r="F107" s="257"/>
      <c r="G107" s="257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51"/>
      <c r="Z107" s="151"/>
      <c r="AA107" s="151"/>
      <c r="AB107" s="151"/>
      <c r="AC107" s="151"/>
      <c r="AD107" s="151"/>
      <c r="AE107" s="151"/>
      <c r="AF107" s="151"/>
      <c r="AG107" s="151" t="s">
        <v>212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x14ac:dyDescent="0.25">
      <c r="A108" s="163" t="s">
        <v>201</v>
      </c>
      <c r="B108" s="164" t="s">
        <v>65</v>
      </c>
      <c r="C108" s="180" t="s">
        <v>79</v>
      </c>
      <c r="D108" s="181"/>
      <c r="E108" s="167"/>
      <c r="F108" s="167"/>
      <c r="G108" s="167">
        <f>SUMIF(AG109:AG111,"&lt;&gt;NOR",G109:G111)</f>
        <v>0</v>
      </c>
      <c r="H108" s="167"/>
      <c r="I108" s="167">
        <f>SUM(I109:I111)</f>
        <v>0</v>
      </c>
      <c r="J108" s="167"/>
      <c r="K108" s="167">
        <f>SUM(K109:K111)</f>
        <v>0</v>
      </c>
      <c r="L108" s="167"/>
      <c r="M108" s="167">
        <f>SUM(M109:M111)</f>
        <v>0</v>
      </c>
      <c r="N108" s="167"/>
      <c r="O108" s="167">
        <f>SUM(O109:O111)</f>
        <v>0</v>
      </c>
      <c r="P108" s="167"/>
      <c r="Q108" s="167">
        <f>SUM(Q109:Q111)</f>
        <v>0</v>
      </c>
      <c r="R108" s="167"/>
      <c r="S108" s="167"/>
      <c r="T108" s="168"/>
      <c r="U108" s="162"/>
      <c r="V108" s="162">
        <f>SUM(V109:V111)</f>
        <v>0</v>
      </c>
      <c r="W108" s="162"/>
      <c r="X108" s="162"/>
      <c r="AG108" t="s">
        <v>202</v>
      </c>
    </row>
    <row r="109" spans="1:60" outlineLevel="1" x14ac:dyDescent="0.25">
      <c r="A109" s="169">
        <v>22</v>
      </c>
      <c r="B109" s="170" t="s">
        <v>351</v>
      </c>
      <c r="C109" s="182" t="s">
        <v>352</v>
      </c>
      <c r="D109" s="183" t="s">
        <v>353</v>
      </c>
      <c r="E109" s="172">
        <v>8.4450000000000003</v>
      </c>
      <c r="F109" s="171"/>
      <c r="G109" s="172">
        <f>ROUND(E109*F109,2)</f>
        <v>0</v>
      </c>
      <c r="H109" s="171"/>
      <c r="I109" s="172">
        <f>ROUND(E109*H109,2)</f>
        <v>0</v>
      </c>
      <c r="J109" s="171"/>
      <c r="K109" s="172">
        <f>ROUND(E109*J109,2)</f>
        <v>0</v>
      </c>
      <c r="L109" s="172">
        <v>21</v>
      </c>
      <c r="M109" s="172">
        <f>G109*(1+L109/100)</f>
        <v>0</v>
      </c>
      <c r="N109" s="172">
        <v>0</v>
      </c>
      <c r="O109" s="172">
        <f>ROUND(E109*N109,2)</f>
        <v>0</v>
      </c>
      <c r="P109" s="172">
        <v>0</v>
      </c>
      <c r="Q109" s="172">
        <f>ROUND(E109*P109,2)</f>
        <v>0</v>
      </c>
      <c r="R109" s="172"/>
      <c r="S109" s="172" t="s">
        <v>206</v>
      </c>
      <c r="T109" s="173" t="s">
        <v>354</v>
      </c>
      <c r="U109" s="160">
        <v>0</v>
      </c>
      <c r="V109" s="160">
        <f>ROUND(E109*U109,2)</f>
        <v>0</v>
      </c>
      <c r="W109" s="160"/>
      <c r="X109" s="160" t="s">
        <v>255</v>
      </c>
      <c r="Y109" s="151"/>
      <c r="Z109" s="151"/>
      <c r="AA109" s="151"/>
      <c r="AB109" s="151"/>
      <c r="AC109" s="151"/>
      <c r="AD109" s="151"/>
      <c r="AE109" s="151"/>
      <c r="AF109" s="151"/>
      <c r="AG109" s="151" t="s">
        <v>256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5">
      <c r="A110" s="158"/>
      <c r="B110" s="159"/>
      <c r="C110" s="184" t="s">
        <v>355</v>
      </c>
      <c r="D110" s="185"/>
      <c r="E110" s="186">
        <v>8.4450000000000003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51"/>
      <c r="Z110" s="151"/>
      <c r="AA110" s="151"/>
      <c r="AB110" s="151"/>
      <c r="AC110" s="151"/>
      <c r="AD110" s="151"/>
      <c r="AE110" s="151"/>
      <c r="AF110" s="151"/>
      <c r="AG110" s="151" t="s">
        <v>247</v>
      </c>
      <c r="AH110" s="151">
        <v>0</v>
      </c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5">
      <c r="A111" s="158"/>
      <c r="B111" s="159"/>
      <c r="C111" s="247"/>
      <c r="D111" s="248"/>
      <c r="E111" s="248"/>
      <c r="F111" s="248"/>
      <c r="G111" s="248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51"/>
      <c r="Z111" s="151"/>
      <c r="AA111" s="151"/>
      <c r="AB111" s="151"/>
      <c r="AC111" s="151"/>
      <c r="AD111" s="151"/>
      <c r="AE111" s="151"/>
      <c r="AF111" s="151"/>
      <c r="AG111" s="151" t="s">
        <v>212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x14ac:dyDescent="0.25">
      <c r="A112" s="163" t="s">
        <v>201</v>
      </c>
      <c r="B112" s="164" t="s">
        <v>67</v>
      </c>
      <c r="C112" s="180" t="s">
        <v>80</v>
      </c>
      <c r="D112" s="181"/>
      <c r="E112" s="167"/>
      <c r="F112" s="167"/>
      <c r="G112" s="167">
        <f>SUMIF(AG113:AG125,"&lt;&gt;NOR",G113:G125)</f>
        <v>0</v>
      </c>
      <c r="H112" s="167"/>
      <c r="I112" s="167">
        <f>SUM(I113:I125)</f>
        <v>0</v>
      </c>
      <c r="J112" s="167"/>
      <c r="K112" s="167">
        <f>SUM(K113:K125)</f>
        <v>0</v>
      </c>
      <c r="L112" s="167"/>
      <c r="M112" s="167">
        <f>SUM(M113:M125)</f>
        <v>0</v>
      </c>
      <c r="N112" s="167"/>
      <c r="O112" s="167">
        <f>SUM(O113:O125)</f>
        <v>0.43</v>
      </c>
      <c r="P112" s="167"/>
      <c r="Q112" s="167">
        <f>SUM(Q113:Q125)</f>
        <v>0</v>
      </c>
      <c r="R112" s="167"/>
      <c r="S112" s="167"/>
      <c r="T112" s="168"/>
      <c r="U112" s="162"/>
      <c r="V112" s="162">
        <f>SUM(V113:V125)</f>
        <v>373.62</v>
      </c>
      <c r="W112" s="162"/>
      <c r="X112" s="162"/>
      <c r="AG112" t="s">
        <v>202</v>
      </c>
    </row>
    <row r="113" spans="1:60" ht="20.399999999999999" outlineLevel="1" x14ac:dyDescent="0.25">
      <c r="A113" s="169">
        <v>23</v>
      </c>
      <c r="B113" s="170" t="s">
        <v>356</v>
      </c>
      <c r="C113" s="182" t="s">
        <v>357</v>
      </c>
      <c r="D113" s="183" t="s">
        <v>238</v>
      </c>
      <c r="E113" s="172">
        <v>79.234999999999999</v>
      </c>
      <c r="F113" s="171"/>
      <c r="G113" s="172">
        <f>ROUND(E113*F113,2)</f>
        <v>0</v>
      </c>
      <c r="H113" s="171"/>
      <c r="I113" s="172">
        <f>ROUND(E113*H113,2)</f>
        <v>0</v>
      </c>
      <c r="J113" s="171"/>
      <c r="K113" s="172">
        <f>ROUND(E113*J113,2)</f>
        <v>0</v>
      </c>
      <c r="L113" s="172">
        <v>21</v>
      </c>
      <c r="M113" s="172">
        <f>G113*(1+L113/100)</f>
        <v>0</v>
      </c>
      <c r="N113" s="172">
        <v>3.9399999999999999E-3</v>
      </c>
      <c r="O113" s="172">
        <f>ROUND(E113*N113,2)</f>
        <v>0.31</v>
      </c>
      <c r="P113" s="172">
        <v>0</v>
      </c>
      <c r="Q113" s="172">
        <f>ROUND(E113*P113,2)</f>
        <v>0</v>
      </c>
      <c r="R113" s="172" t="s">
        <v>267</v>
      </c>
      <c r="S113" s="172" t="s">
        <v>206</v>
      </c>
      <c r="T113" s="173" t="s">
        <v>240</v>
      </c>
      <c r="U113" s="160">
        <v>0.24</v>
      </c>
      <c r="V113" s="160">
        <f>ROUND(E113*U113,2)</f>
        <v>19.02</v>
      </c>
      <c r="W113" s="160"/>
      <c r="X113" s="160" t="s">
        <v>241</v>
      </c>
      <c r="Y113" s="151"/>
      <c r="Z113" s="151"/>
      <c r="AA113" s="151"/>
      <c r="AB113" s="151"/>
      <c r="AC113" s="151"/>
      <c r="AD113" s="151"/>
      <c r="AE113" s="151"/>
      <c r="AF113" s="151"/>
      <c r="AG113" s="151" t="s">
        <v>242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5">
      <c r="A114" s="158"/>
      <c r="B114" s="159"/>
      <c r="C114" s="258" t="s">
        <v>358</v>
      </c>
      <c r="D114" s="259"/>
      <c r="E114" s="259"/>
      <c r="F114" s="259"/>
      <c r="G114" s="259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51"/>
      <c r="Z114" s="151"/>
      <c r="AA114" s="151"/>
      <c r="AB114" s="151"/>
      <c r="AC114" s="151"/>
      <c r="AD114" s="151"/>
      <c r="AE114" s="151"/>
      <c r="AF114" s="151"/>
      <c r="AG114" s="151" t="s">
        <v>244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5">
      <c r="A115" s="158"/>
      <c r="B115" s="159"/>
      <c r="C115" s="260" t="s">
        <v>359</v>
      </c>
      <c r="D115" s="261"/>
      <c r="E115" s="261"/>
      <c r="F115" s="261"/>
      <c r="G115" s="261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51"/>
      <c r="Z115" s="151"/>
      <c r="AA115" s="151"/>
      <c r="AB115" s="151"/>
      <c r="AC115" s="151"/>
      <c r="AD115" s="151"/>
      <c r="AE115" s="151"/>
      <c r="AF115" s="151"/>
      <c r="AG115" s="151" t="s">
        <v>211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5">
      <c r="A116" s="158"/>
      <c r="B116" s="159"/>
      <c r="C116" s="184" t="s">
        <v>246</v>
      </c>
      <c r="D116" s="185"/>
      <c r="E116" s="186">
        <v>17.135000000000002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51"/>
      <c r="Z116" s="151"/>
      <c r="AA116" s="151"/>
      <c r="AB116" s="151"/>
      <c r="AC116" s="151"/>
      <c r="AD116" s="151"/>
      <c r="AE116" s="151"/>
      <c r="AF116" s="151"/>
      <c r="AG116" s="151" t="s">
        <v>247</v>
      </c>
      <c r="AH116" s="151">
        <v>0</v>
      </c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5">
      <c r="A117" s="158"/>
      <c r="B117" s="159"/>
      <c r="C117" s="184" t="s">
        <v>248</v>
      </c>
      <c r="D117" s="185"/>
      <c r="E117" s="186">
        <v>22.379000000000001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51"/>
      <c r="Z117" s="151"/>
      <c r="AA117" s="151"/>
      <c r="AB117" s="151"/>
      <c r="AC117" s="151"/>
      <c r="AD117" s="151"/>
      <c r="AE117" s="151"/>
      <c r="AF117" s="151"/>
      <c r="AG117" s="151" t="s">
        <v>247</v>
      </c>
      <c r="AH117" s="151">
        <v>0</v>
      </c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5">
      <c r="A118" s="158"/>
      <c r="B118" s="159"/>
      <c r="C118" s="184" t="s">
        <v>249</v>
      </c>
      <c r="D118" s="185"/>
      <c r="E118" s="186">
        <v>17.434000000000001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51"/>
      <c r="Z118" s="151"/>
      <c r="AA118" s="151"/>
      <c r="AB118" s="151"/>
      <c r="AC118" s="151"/>
      <c r="AD118" s="151"/>
      <c r="AE118" s="151"/>
      <c r="AF118" s="151"/>
      <c r="AG118" s="151" t="s">
        <v>247</v>
      </c>
      <c r="AH118" s="151">
        <v>0</v>
      </c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5">
      <c r="A119" s="158"/>
      <c r="B119" s="159"/>
      <c r="C119" s="184" t="s">
        <v>250</v>
      </c>
      <c r="D119" s="185"/>
      <c r="E119" s="186">
        <v>22.286999999999999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51"/>
      <c r="Z119" s="151"/>
      <c r="AA119" s="151"/>
      <c r="AB119" s="151"/>
      <c r="AC119" s="151"/>
      <c r="AD119" s="151"/>
      <c r="AE119" s="151"/>
      <c r="AF119" s="151"/>
      <c r="AG119" s="151" t="s">
        <v>247</v>
      </c>
      <c r="AH119" s="151">
        <v>0</v>
      </c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5">
      <c r="A120" s="158"/>
      <c r="B120" s="159"/>
      <c r="C120" s="247"/>
      <c r="D120" s="248"/>
      <c r="E120" s="248"/>
      <c r="F120" s="248"/>
      <c r="G120" s="248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51"/>
      <c r="Z120" s="151"/>
      <c r="AA120" s="151"/>
      <c r="AB120" s="151"/>
      <c r="AC120" s="151"/>
      <c r="AD120" s="151"/>
      <c r="AE120" s="151"/>
      <c r="AF120" s="151"/>
      <c r="AG120" s="151" t="s">
        <v>212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ht="20.399999999999999" outlineLevel="1" x14ac:dyDescent="0.25">
      <c r="A121" s="169">
        <v>24</v>
      </c>
      <c r="B121" s="170" t="s">
        <v>360</v>
      </c>
      <c r="C121" s="182" t="s">
        <v>361</v>
      </c>
      <c r="D121" s="183" t="s">
        <v>238</v>
      </c>
      <c r="E121" s="172">
        <v>985</v>
      </c>
      <c r="F121" s="171"/>
      <c r="G121" s="172">
        <f>ROUND(E121*F121,2)</f>
        <v>0</v>
      </c>
      <c r="H121" s="171"/>
      <c r="I121" s="172">
        <f>ROUND(E121*H121,2)</f>
        <v>0</v>
      </c>
      <c r="J121" s="171"/>
      <c r="K121" s="172">
        <f>ROUND(E121*J121,2)</f>
        <v>0</v>
      </c>
      <c r="L121" s="172">
        <v>21</v>
      </c>
      <c r="M121" s="172">
        <f>G121*(1+L121/100)</f>
        <v>0</v>
      </c>
      <c r="N121" s="172">
        <v>0</v>
      </c>
      <c r="O121" s="172">
        <f>ROUND(E121*N121,2)</f>
        <v>0</v>
      </c>
      <c r="P121" s="172">
        <v>0</v>
      </c>
      <c r="Q121" s="172">
        <f>ROUND(E121*P121,2)</f>
        <v>0</v>
      </c>
      <c r="R121" s="172" t="s">
        <v>267</v>
      </c>
      <c r="S121" s="172" t="s">
        <v>206</v>
      </c>
      <c r="T121" s="173" t="s">
        <v>207</v>
      </c>
      <c r="U121" s="160">
        <v>0.36</v>
      </c>
      <c r="V121" s="160">
        <f>ROUND(E121*U121,2)</f>
        <v>354.6</v>
      </c>
      <c r="W121" s="160"/>
      <c r="X121" s="160" t="s">
        <v>241</v>
      </c>
      <c r="Y121" s="151"/>
      <c r="Z121" s="151"/>
      <c r="AA121" s="151"/>
      <c r="AB121" s="151"/>
      <c r="AC121" s="151"/>
      <c r="AD121" s="151"/>
      <c r="AE121" s="151"/>
      <c r="AF121" s="151"/>
      <c r="AG121" s="151" t="s">
        <v>242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5">
      <c r="A122" s="158"/>
      <c r="B122" s="159"/>
      <c r="C122" s="245" t="s">
        <v>362</v>
      </c>
      <c r="D122" s="246"/>
      <c r="E122" s="246"/>
      <c r="F122" s="246"/>
      <c r="G122" s="246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51"/>
      <c r="Z122" s="151"/>
      <c r="AA122" s="151"/>
      <c r="AB122" s="151"/>
      <c r="AC122" s="151"/>
      <c r="AD122" s="151"/>
      <c r="AE122" s="151"/>
      <c r="AF122" s="151"/>
      <c r="AG122" s="151" t="s">
        <v>211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5">
      <c r="A123" s="158"/>
      <c r="B123" s="159"/>
      <c r="C123" s="247"/>
      <c r="D123" s="248"/>
      <c r="E123" s="248"/>
      <c r="F123" s="248"/>
      <c r="G123" s="248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51"/>
      <c r="Z123" s="151"/>
      <c r="AA123" s="151"/>
      <c r="AB123" s="151"/>
      <c r="AC123" s="151"/>
      <c r="AD123" s="151"/>
      <c r="AE123" s="151"/>
      <c r="AF123" s="151"/>
      <c r="AG123" s="151" t="s">
        <v>212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5">
      <c r="A124" s="169">
        <v>25</v>
      </c>
      <c r="B124" s="170" t="s">
        <v>363</v>
      </c>
      <c r="C124" s="182" t="s">
        <v>364</v>
      </c>
      <c r="D124" s="183" t="s">
        <v>238</v>
      </c>
      <c r="E124" s="172">
        <v>985</v>
      </c>
      <c r="F124" s="171"/>
      <c r="G124" s="172">
        <f>ROUND(E124*F124,2)</f>
        <v>0</v>
      </c>
      <c r="H124" s="171"/>
      <c r="I124" s="172">
        <f>ROUND(E124*H124,2)</f>
        <v>0</v>
      </c>
      <c r="J124" s="171"/>
      <c r="K124" s="172">
        <f>ROUND(E124*J124,2)</f>
        <v>0</v>
      </c>
      <c r="L124" s="172">
        <v>21</v>
      </c>
      <c r="M124" s="172">
        <f>G124*(1+L124/100)</f>
        <v>0</v>
      </c>
      <c r="N124" s="172">
        <v>1.2E-4</v>
      </c>
      <c r="O124" s="172">
        <f>ROUND(E124*N124,2)</f>
        <v>0.12</v>
      </c>
      <c r="P124" s="172">
        <v>0</v>
      </c>
      <c r="Q124" s="172">
        <f>ROUND(E124*P124,2)</f>
        <v>0</v>
      </c>
      <c r="R124" s="172" t="s">
        <v>346</v>
      </c>
      <c r="S124" s="172" t="s">
        <v>206</v>
      </c>
      <c r="T124" s="173" t="s">
        <v>240</v>
      </c>
      <c r="U124" s="160">
        <v>0</v>
      </c>
      <c r="V124" s="160">
        <f>ROUND(E124*U124,2)</f>
        <v>0</v>
      </c>
      <c r="W124" s="160"/>
      <c r="X124" s="160" t="s">
        <v>347</v>
      </c>
      <c r="Y124" s="151"/>
      <c r="Z124" s="151"/>
      <c r="AA124" s="151"/>
      <c r="AB124" s="151"/>
      <c r="AC124" s="151"/>
      <c r="AD124" s="151"/>
      <c r="AE124" s="151"/>
      <c r="AF124" s="151"/>
      <c r="AG124" s="151" t="s">
        <v>348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5">
      <c r="A125" s="158"/>
      <c r="B125" s="159"/>
      <c r="C125" s="256"/>
      <c r="D125" s="257"/>
      <c r="E125" s="257"/>
      <c r="F125" s="257"/>
      <c r="G125" s="257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51"/>
      <c r="Z125" s="151"/>
      <c r="AA125" s="151"/>
      <c r="AB125" s="151"/>
      <c r="AC125" s="151"/>
      <c r="AD125" s="151"/>
      <c r="AE125" s="151"/>
      <c r="AF125" s="151"/>
      <c r="AG125" s="151" t="s">
        <v>212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x14ac:dyDescent="0.25">
      <c r="A126" s="163" t="s">
        <v>201</v>
      </c>
      <c r="B126" s="164" t="s">
        <v>81</v>
      </c>
      <c r="C126" s="180" t="s">
        <v>82</v>
      </c>
      <c r="D126" s="181"/>
      <c r="E126" s="167"/>
      <c r="F126" s="167"/>
      <c r="G126" s="167">
        <f>SUMIF(AG127:AG158,"&lt;&gt;NOR",G127:G158)</f>
        <v>0</v>
      </c>
      <c r="H126" s="167"/>
      <c r="I126" s="167">
        <f>SUM(I127:I158)</f>
        <v>0</v>
      </c>
      <c r="J126" s="167"/>
      <c r="K126" s="167">
        <f>SUM(K127:K158)</f>
        <v>0</v>
      </c>
      <c r="L126" s="167"/>
      <c r="M126" s="167">
        <f>SUM(M127:M158)</f>
        <v>0</v>
      </c>
      <c r="N126" s="167"/>
      <c r="O126" s="167">
        <f>SUM(O127:O158)</f>
        <v>9.93</v>
      </c>
      <c r="P126" s="167"/>
      <c r="Q126" s="167">
        <f>SUM(Q127:Q158)</f>
        <v>0</v>
      </c>
      <c r="R126" s="167"/>
      <c r="S126" s="167"/>
      <c r="T126" s="168"/>
      <c r="U126" s="162"/>
      <c r="V126" s="162">
        <f>SUM(V127:V158)</f>
        <v>10.41</v>
      </c>
      <c r="W126" s="162"/>
      <c r="X126" s="162"/>
      <c r="AG126" t="s">
        <v>202</v>
      </c>
    </row>
    <row r="127" spans="1:60" outlineLevel="1" x14ac:dyDescent="0.25">
      <c r="A127" s="169">
        <v>26</v>
      </c>
      <c r="B127" s="170" t="s">
        <v>365</v>
      </c>
      <c r="C127" s="182" t="s">
        <v>366</v>
      </c>
      <c r="D127" s="183" t="s">
        <v>238</v>
      </c>
      <c r="E127" s="172">
        <v>130.16300000000001</v>
      </c>
      <c r="F127" s="171"/>
      <c r="G127" s="172">
        <f>ROUND(E127*F127,2)</f>
        <v>0</v>
      </c>
      <c r="H127" s="171"/>
      <c r="I127" s="172">
        <f>ROUND(E127*H127,2)</f>
        <v>0</v>
      </c>
      <c r="J127" s="171"/>
      <c r="K127" s="172">
        <f>ROUND(E127*J127,2)</f>
        <v>0</v>
      </c>
      <c r="L127" s="172">
        <v>21</v>
      </c>
      <c r="M127" s="172">
        <f>G127*(1+L127/100)</f>
        <v>0</v>
      </c>
      <c r="N127" s="172">
        <v>4.0000000000000003E-5</v>
      </c>
      <c r="O127" s="172">
        <f>ROUND(E127*N127,2)</f>
        <v>0.01</v>
      </c>
      <c r="P127" s="172">
        <v>0</v>
      </c>
      <c r="Q127" s="172">
        <f>ROUND(E127*P127,2)</f>
        <v>0</v>
      </c>
      <c r="R127" s="172" t="s">
        <v>267</v>
      </c>
      <c r="S127" s="172" t="s">
        <v>206</v>
      </c>
      <c r="T127" s="173" t="s">
        <v>240</v>
      </c>
      <c r="U127" s="160">
        <v>0.08</v>
      </c>
      <c r="V127" s="160">
        <f>ROUND(E127*U127,2)</f>
        <v>10.41</v>
      </c>
      <c r="W127" s="160"/>
      <c r="X127" s="160" t="s">
        <v>241</v>
      </c>
      <c r="Y127" s="151"/>
      <c r="Z127" s="151"/>
      <c r="AA127" s="151"/>
      <c r="AB127" s="151"/>
      <c r="AC127" s="151"/>
      <c r="AD127" s="151"/>
      <c r="AE127" s="151"/>
      <c r="AF127" s="151"/>
      <c r="AG127" s="151" t="s">
        <v>242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ht="21" outlineLevel="1" x14ac:dyDescent="0.25">
      <c r="A128" s="158"/>
      <c r="B128" s="159"/>
      <c r="C128" s="258" t="s">
        <v>367</v>
      </c>
      <c r="D128" s="259"/>
      <c r="E128" s="259"/>
      <c r="F128" s="259"/>
      <c r="G128" s="259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51"/>
      <c r="Z128" s="151"/>
      <c r="AA128" s="151"/>
      <c r="AB128" s="151"/>
      <c r="AC128" s="151"/>
      <c r="AD128" s="151"/>
      <c r="AE128" s="151"/>
      <c r="AF128" s="151"/>
      <c r="AG128" s="151" t="s">
        <v>244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74" t="str">
        <f>C128</f>
        <v>které se zřizují před úpravami povrchu, a obalení osazených dveřních zárubní před znečištěním při úpravách povrchu nástřikem plastických maltovin včetně pozdějšího odkrytí,</v>
      </c>
      <c r="BB128" s="151"/>
      <c r="BC128" s="151"/>
      <c r="BD128" s="151"/>
      <c r="BE128" s="151"/>
      <c r="BF128" s="151"/>
      <c r="BG128" s="151"/>
      <c r="BH128" s="151"/>
    </row>
    <row r="129" spans="1:60" ht="22.05" customHeight="1" outlineLevel="1" x14ac:dyDescent="0.25">
      <c r="A129" s="158"/>
      <c r="B129" s="159"/>
      <c r="C129" s="184" t="s">
        <v>368</v>
      </c>
      <c r="D129" s="185"/>
      <c r="E129" s="186">
        <v>5.85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51"/>
      <c r="Z129" s="151"/>
      <c r="AA129" s="151"/>
      <c r="AB129" s="151"/>
      <c r="AC129" s="151"/>
      <c r="AD129" s="151"/>
      <c r="AE129" s="151"/>
      <c r="AF129" s="151"/>
      <c r="AG129" s="151" t="s">
        <v>247</v>
      </c>
      <c r="AH129" s="151">
        <v>0</v>
      </c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ht="22.05" customHeight="1" outlineLevel="1" x14ac:dyDescent="0.25">
      <c r="A130" s="158"/>
      <c r="B130" s="159"/>
      <c r="C130" s="184" t="s">
        <v>369</v>
      </c>
      <c r="D130" s="185"/>
      <c r="E130" s="186">
        <v>31.509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51"/>
      <c r="Z130" s="151"/>
      <c r="AA130" s="151"/>
      <c r="AB130" s="151"/>
      <c r="AC130" s="151"/>
      <c r="AD130" s="151"/>
      <c r="AE130" s="151"/>
      <c r="AF130" s="151"/>
      <c r="AG130" s="151" t="s">
        <v>247</v>
      </c>
      <c r="AH130" s="151">
        <v>0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ht="22.05" customHeight="1" outlineLevel="1" x14ac:dyDescent="0.25">
      <c r="A131" s="158"/>
      <c r="B131" s="159"/>
      <c r="C131" s="184" t="s">
        <v>370</v>
      </c>
      <c r="D131" s="185"/>
      <c r="E131" s="186">
        <v>29.4895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51"/>
      <c r="Z131" s="151"/>
      <c r="AA131" s="151"/>
      <c r="AB131" s="151"/>
      <c r="AC131" s="151"/>
      <c r="AD131" s="151"/>
      <c r="AE131" s="151"/>
      <c r="AF131" s="151"/>
      <c r="AG131" s="151" t="s">
        <v>247</v>
      </c>
      <c r="AH131" s="151">
        <v>0</v>
      </c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ht="22.05" customHeight="1" outlineLevel="1" x14ac:dyDescent="0.25">
      <c r="A132" s="158"/>
      <c r="B132" s="159"/>
      <c r="C132" s="184" t="s">
        <v>371</v>
      </c>
      <c r="D132" s="185"/>
      <c r="E132" s="186">
        <v>29.4895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51"/>
      <c r="Z132" s="151"/>
      <c r="AA132" s="151"/>
      <c r="AB132" s="151"/>
      <c r="AC132" s="151"/>
      <c r="AD132" s="151"/>
      <c r="AE132" s="151"/>
      <c r="AF132" s="151"/>
      <c r="AG132" s="151" t="s">
        <v>247</v>
      </c>
      <c r="AH132" s="151">
        <v>0</v>
      </c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ht="22.05" customHeight="1" outlineLevel="1" x14ac:dyDescent="0.25">
      <c r="A133" s="158"/>
      <c r="B133" s="159"/>
      <c r="C133" s="184" t="s">
        <v>372</v>
      </c>
      <c r="D133" s="185"/>
      <c r="E133" s="186">
        <v>29.4895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51"/>
      <c r="Z133" s="151"/>
      <c r="AA133" s="151"/>
      <c r="AB133" s="151"/>
      <c r="AC133" s="151"/>
      <c r="AD133" s="151"/>
      <c r="AE133" s="151"/>
      <c r="AF133" s="151"/>
      <c r="AG133" s="151" t="s">
        <v>247</v>
      </c>
      <c r="AH133" s="151">
        <v>0</v>
      </c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ht="22.05" customHeight="1" outlineLevel="1" x14ac:dyDescent="0.25">
      <c r="A134" s="158"/>
      <c r="B134" s="159"/>
      <c r="C134" s="184" t="s">
        <v>373</v>
      </c>
      <c r="D134" s="185"/>
      <c r="E134" s="186">
        <v>4.3354999999999997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51"/>
      <c r="Z134" s="151"/>
      <c r="AA134" s="151"/>
      <c r="AB134" s="151"/>
      <c r="AC134" s="151"/>
      <c r="AD134" s="151"/>
      <c r="AE134" s="151"/>
      <c r="AF134" s="151"/>
      <c r="AG134" s="151" t="s">
        <v>247</v>
      </c>
      <c r="AH134" s="151">
        <v>0</v>
      </c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5">
      <c r="A135" s="158"/>
      <c r="B135" s="159"/>
      <c r="C135" s="247"/>
      <c r="D135" s="248"/>
      <c r="E135" s="248"/>
      <c r="F135" s="248"/>
      <c r="G135" s="248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51"/>
      <c r="Z135" s="151"/>
      <c r="AA135" s="151"/>
      <c r="AB135" s="151"/>
      <c r="AC135" s="151"/>
      <c r="AD135" s="151"/>
      <c r="AE135" s="151"/>
      <c r="AF135" s="151"/>
      <c r="AG135" s="151" t="s">
        <v>212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ht="20.399999999999999" outlineLevel="1" x14ac:dyDescent="0.25">
      <c r="A136" s="169">
        <v>27</v>
      </c>
      <c r="B136" s="170" t="s">
        <v>374</v>
      </c>
      <c r="C136" s="182" t="s">
        <v>375</v>
      </c>
      <c r="D136" s="183" t="s">
        <v>238</v>
      </c>
      <c r="E136" s="172">
        <v>150.82</v>
      </c>
      <c r="F136" s="171"/>
      <c r="G136" s="172">
        <f>ROUND(E136*F136,2)</f>
        <v>0</v>
      </c>
      <c r="H136" s="171"/>
      <c r="I136" s="172">
        <f>ROUND(E136*H136,2)</f>
        <v>0</v>
      </c>
      <c r="J136" s="171"/>
      <c r="K136" s="172">
        <f>ROUND(E136*J136,2)</f>
        <v>0</v>
      </c>
      <c r="L136" s="172">
        <v>21</v>
      </c>
      <c r="M136" s="172">
        <f>G136*(1+L136/100)</f>
        <v>0</v>
      </c>
      <c r="N136" s="172">
        <v>1.533E-2</v>
      </c>
      <c r="O136" s="172">
        <f>ROUND(E136*N136,2)</f>
        <v>2.31</v>
      </c>
      <c r="P136" s="172">
        <v>0</v>
      </c>
      <c r="Q136" s="172">
        <f>ROUND(E136*P136,2)</f>
        <v>0</v>
      </c>
      <c r="R136" s="172" t="s">
        <v>254</v>
      </c>
      <c r="S136" s="172" t="s">
        <v>206</v>
      </c>
      <c r="T136" s="173" t="s">
        <v>240</v>
      </c>
      <c r="U136" s="160">
        <v>0</v>
      </c>
      <c r="V136" s="160">
        <f>ROUND(E136*U136,2)</f>
        <v>0</v>
      </c>
      <c r="W136" s="160"/>
      <c r="X136" s="160" t="s">
        <v>255</v>
      </c>
      <c r="Y136" s="151"/>
      <c r="Z136" s="151"/>
      <c r="AA136" s="151"/>
      <c r="AB136" s="151"/>
      <c r="AC136" s="151"/>
      <c r="AD136" s="151"/>
      <c r="AE136" s="151"/>
      <c r="AF136" s="151"/>
      <c r="AG136" s="151" t="s">
        <v>256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5">
      <c r="A137" s="158"/>
      <c r="B137" s="159"/>
      <c r="C137" s="245" t="s">
        <v>376</v>
      </c>
      <c r="D137" s="246"/>
      <c r="E137" s="246"/>
      <c r="F137" s="246"/>
      <c r="G137" s="246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51"/>
      <c r="Z137" s="151"/>
      <c r="AA137" s="151"/>
      <c r="AB137" s="151"/>
      <c r="AC137" s="151"/>
      <c r="AD137" s="151"/>
      <c r="AE137" s="151"/>
      <c r="AF137" s="151"/>
      <c r="AG137" s="151" t="s">
        <v>211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5">
      <c r="A138" s="158"/>
      <c r="B138" s="159"/>
      <c r="C138" s="184" t="s">
        <v>377</v>
      </c>
      <c r="D138" s="185"/>
      <c r="E138" s="186">
        <v>150.82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51"/>
      <c r="Z138" s="151"/>
      <c r="AA138" s="151"/>
      <c r="AB138" s="151"/>
      <c r="AC138" s="151"/>
      <c r="AD138" s="151"/>
      <c r="AE138" s="151"/>
      <c r="AF138" s="151"/>
      <c r="AG138" s="151" t="s">
        <v>247</v>
      </c>
      <c r="AH138" s="151">
        <v>0</v>
      </c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5">
      <c r="A139" s="158"/>
      <c r="B139" s="159"/>
      <c r="C139" s="247"/>
      <c r="D139" s="248"/>
      <c r="E139" s="248"/>
      <c r="F139" s="248"/>
      <c r="G139" s="248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51"/>
      <c r="Z139" s="151"/>
      <c r="AA139" s="151"/>
      <c r="AB139" s="151"/>
      <c r="AC139" s="151"/>
      <c r="AD139" s="151"/>
      <c r="AE139" s="151"/>
      <c r="AF139" s="151"/>
      <c r="AG139" s="151" t="s">
        <v>212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ht="20.399999999999999" outlineLevel="1" x14ac:dyDescent="0.25">
      <c r="A140" s="169">
        <v>28</v>
      </c>
      <c r="B140" s="170" t="s">
        <v>378</v>
      </c>
      <c r="C140" s="182" t="s">
        <v>379</v>
      </c>
      <c r="D140" s="183" t="s">
        <v>238</v>
      </c>
      <c r="E140" s="172">
        <v>900.34307000000001</v>
      </c>
      <c r="F140" s="171"/>
      <c r="G140" s="172">
        <f>ROUND(E140*F140,2)</f>
        <v>0</v>
      </c>
      <c r="H140" s="171"/>
      <c r="I140" s="172">
        <f>ROUND(E140*H140,2)</f>
        <v>0</v>
      </c>
      <c r="J140" s="171"/>
      <c r="K140" s="172">
        <f>ROUND(E140*J140,2)</f>
        <v>0</v>
      </c>
      <c r="L140" s="172">
        <v>21</v>
      </c>
      <c r="M140" s="172">
        <f>G140*(1+L140/100)</f>
        <v>0</v>
      </c>
      <c r="N140" s="172">
        <v>0</v>
      </c>
      <c r="O140" s="172">
        <f>ROUND(E140*N140,2)</f>
        <v>0</v>
      </c>
      <c r="P140" s="172">
        <v>0</v>
      </c>
      <c r="Q140" s="172">
        <f>ROUND(E140*P140,2)</f>
        <v>0</v>
      </c>
      <c r="R140" s="172" t="s">
        <v>254</v>
      </c>
      <c r="S140" s="172" t="s">
        <v>206</v>
      </c>
      <c r="T140" s="173" t="s">
        <v>207</v>
      </c>
      <c r="U140" s="160">
        <v>0</v>
      </c>
      <c r="V140" s="160">
        <f>ROUND(E140*U140,2)</f>
        <v>0</v>
      </c>
      <c r="W140" s="160"/>
      <c r="X140" s="160" t="s">
        <v>255</v>
      </c>
      <c r="Y140" s="151"/>
      <c r="Z140" s="151"/>
      <c r="AA140" s="151"/>
      <c r="AB140" s="151"/>
      <c r="AC140" s="151"/>
      <c r="AD140" s="151"/>
      <c r="AE140" s="151"/>
      <c r="AF140" s="151"/>
      <c r="AG140" s="151" t="s">
        <v>256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ht="21" outlineLevel="1" x14ac:dyDescent="0.25">
      <c r="A141" s="158"/>
      <c r="B141" s="159"/>
      <c r="C141" s="258" t="s">
        <v>380</v>
      </c>
      <c r="D141" s="259"/>
      <c r="E141" s="259"/>
      <c r="F141" s="259"/>
      <c r="G141" s="259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51"/>
      <c r="Z141" s="151"/>
      <c r="AA141" s="151"/>
      <c r="AB141" s="151"/>
      <c r="AC141" s="151"/>
      <c r="AD141" s="151"/>
      <c r="AE141" s="151"/>
      <c r="AF141" s="151"/>
      <c r="AG141" s="151" t="s">
        <v>244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74" t="str">
        <f>C141</f>
        <v>otlučení vnitřních omítek stěn, oprava omítek stěn ve stejném rozsahu jako otlučení, pačokování celého povrchu jednonásobné s broušením a přesádrováním, malba klihová dvojnásobná jednobarevná s obroušením v místnostech výšky do 3,8 m.</v>
      </c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5">
      <c r="A142" s="158"/>
      <c r="B142" s="159"/>
      <c r="C142" s="260" t="s">
        <v>381</v>
      </c>
      <c r="D142" s="261"/>
      <c r="E142" s="261"/>
      <c r="F142" s="261"/>
      <c r="G142" s="261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51"/>
      <c r="Z142" s="151"/>
      <c r="AA142" s="151"/>
      <c r="AB142" s="151"/>
      <c r="AC142" s="151"/>
      <c r="AD142" s="151"/>
      <c r="AE142" s="151"/>
      <c r="AF142" s="151"/>
      <c r="AG142" s="151" t="s">
        <v>211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ht="40.799999999999997" outlineLevel="1" x14ac:dyDescent="0.25">
      <c r="A143" s="158"/>
      <c r="B143" s="159"/>
      <c r="C143" s="184" t="s">
        <v>382</v>
      </c>
      <c r="D143" s="185"/>
      <c r="E143" s="186">
        <v>241.65844999999999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51"/>
      <c r="Z143" s="151"/>
      <c r="AA143" s="151"/>
      <c r="AB143" s="151"/>
      <c r="AC143" s="151"/>
      <c r="AD143" s="151"/>
      <c r="AE143" s="151"/>
      <c r="AF143" s="151"/>
      <c r="AG143" s="151" t="s">
        <v>247</v>
      </c>
      <c r="AH143" s="151">
        <v>0</v>
      </c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ht="30.6" outlineLevel="1" x14ac:dyDescent="0.25">
      <c r="A144" s="158"/>
      <c r="B144" s="159"/>
      <c r="C144" s="184" t="s">
        <v>383</v>
      </c>
      <c r="D144" s="185"/>
      <c r="E144" s="186">
        <v>274.94015000000002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51"/>
      <c r="Z144" s="151"/>
      <c r="AA144" s="151"/>
      <c r="AB144" s="151"/>
      <c r="AC144" s="151"/>
      <c r="AD144" s="151"/>
      <c r="AE144" s="151"/>
      <c r="AF144" s="151"/>
      <c r="AG144" s="151" t="s">
        <v>247</v>
      </c>
      <c r="AH144" s="151">
        <v>0</v>
      </c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ht="40.799999999999997" outlineLevel="1" x14ac:dyDescent="0.25">
      <c r="A145" s="158"/>
      <c r="B145" s="159"/>
      <c r="C145" s="184" t="s">
        <v>384</v>
      </c>
      <c r="D145" s="185"/>
      <c r="E145" s="186">
        <v>287.22386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51"/>
      <c r="Z145" s="151"/>
      <c r="AA145" s="151"/>
      <c r="AB145" s="151"/>
      <c r="AC145" s="151"/>
      <c r="AD145" s="151"/>
      <c r="AE145" s="151"/>
      <c r="AF145" s="151"/>
      <c r="AG145" s="151" t="s">
        <v>247</v>
      </c>
      <c r="AH145" s="151">
        <v>0</v>
      </c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ht="40.799999999999997" outlineLevel="1" x14ac:dyDescent="0.25">
      <c r="A146" s="158"/>
      <c r="B146" s="159"/>
      <c r="C146" s="184" t="s">
        <v>385</v>
      </c>
      <c r="D146" s="185"/>
      <c r="E146" s="186">
        <v>287.22386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51"/>
      <c r="Z146" s="151"/>
      <c r="AA146" s="151"/>
      <c r="AB146" s="151"/>
      <c r="AC146" s="151"/>
      <c r="AD146" s="151"/>
      <c r="AE146" s="151"/>
      <c r="AF146" s="151"/>
      <c r="AG146" s="151" t="s">
        <v>247</v>
      </c>
      <c r="AH146" s="151">
        <v>0</v>
      </c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ht="30.6" outlineLevel="1" x14ac:dyDescent="0.25">
      <c r="A147" s="158"/>
      <c r="B147" s="159"/>
      <c r="C147" s="184" t="s">
        <v>386</v>
      </c>
      <c r="D147" s="185"/>
      <c r="E147" s="186">
        <v>102.63675000000001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51"/>
      <c r="Z147" s="151"/>
      <c r="AA147" s="151"/>
      <c r="AB147" s="151"/>
      <c r="AC147" s="151"/>
      <c r="AD147" s="151"/>
      <c r="AE147" s="151"/>
      <c r="AF147" s="151"/>
      <c r="AG147" s="151" t="s">
        <v>247</v>
      </c>
      <c r="AH147" s="151">
        <v>0</v>
      </c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5">
      <c r="A148" s="158"/>
      <c r="B148" s="159"/>
      <c r="C148" s="184" t="s">
        <v>387</v>
      </c>
      <c r="D148" s="185"/>
      <c r="E148" s="186">
        <v>-130.5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51"/>
      <c r="Z148" s="151"/>
      <c r="AA148" s="151"/>
      <c r="AB148" s="151"/>
      <c r="AC148" s="151"/>
      <c r="AD148" s="151"/>
      <c r="AE148" s="151"/>
      <c r="AF148" s="151"/>
      <c r="AG148" s="151" t="s">
        <v>247</v>
      </c>
      <c r="AH148" s="151">
        <v>0</v>
      </c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5">
      <c r="A149" s="158"/>
      <c r="B149" s="159"/>
      <c r="C149" s="184" t="s">
        <v>388</v>
      </c>
      <c r="D149" s="185"/>
      <c r="E149" s="186">
        <v>-81.540000000000006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51"/>
      <c r="Z149" s="151"/>
      <c r="AA149" s="151"/>
      <c r="AB149" s="151"/>
      <c r="AC149" s="151"/>
      <c r="AD149" s="151"/>
      <c r="AE149" s="151"/>
      <c r="AF149" s="151"/>
      <c r="AG149" s="151" t="s">
        <v>247</v>
      </c>
      <c r="AH149" s="151">
        <v>0</v>
      </c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5">
      <c r="A150" s="158"/>
      <c r="B150" s="159"/>
      <c r="C150" s="184" t="s">
        <v>389</v>
      </c>
      <c r="D150" s="185"/>
      <c r="E150" s="186">
        <v>-81.3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51"/>
      <c r="Z150" s="151"/>
      <c r="AA150" s="151"/>
      <c r="AB150" s="151"/>
      <c r="AC150" s="151"/>
      <c r="AD150" s="151"/>
      <c r="AE150" s="151"/>
      <c r="AF150" s="151"/>
      <c r="AG150" s="151" t="s">
        <v>247</v>
      </c>
      <c r="AH150" s="151">
        <v>0</v>
      </c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5">
      <c r="A151" s="158"/>
      <c r="B151" s="159"/>
      <c r="C151" s="247"/>
      <c r="D151" s="248"/>
      <c r="E151" s="248"/>
      <c r="F151" s="248"/>
      <c r="G151" s="248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51"/>
      <c r="Z151" s="151"/>
      <c r="AA151" s="151"/>
      <c r="AB151" s="151"/>
      <c r="AC151" s="151"/>
      <c r="AD151" s="151"/>
      <c r="AE151" s="151"/>
      <c r="AF151" s="151"/>
      <c r="AG151" s="151" t="s">
        <v>212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ht="20.399999999999999" outlineLevel="1" x14ac:dyDescent="0.25">
      <c r="A152" s="169">
        <v>29</v>
      </c>
      <c r="B152" s="170" t="s">
        <v>390</v>
      </c>
      <c r="C152" s="182" t="s">
        <v>391</v>
      </c>
      <c r="D152" s="183" t="s">
        <v>238</v>
      </c>
      <c r="E152" s="172">
        <v>418.1</v>
      </c>
      <c r="F152" s="171"/>
      <c r="G152" s="172">
        <f>ROUND(E152*F152,2)</f>
        <v>0</v>
      </c>
      <c r="H152" s="171"/>
      <c r="I152" s="172">
        <f>ROUND(E152*H152,2)</f>
        <v>0</v>
      </c>
      <c r="J152" s="171"/>
      <c r="K152" s="172">
        <f>ROUND(E152*J152,2)</f>
        <v>0</v>
      </c>
      <c r="L152" s="172">
        <v>21</v>
      </c>
      <c r="M152" s="172">
        <f>G152*(1+L152/100)</f>
        <v>0</v>
      </c>
      <c r="N152" s="172">
        <v>0</v>
      </c>
      <c r="O152" s="172">
        <f>ROUND(E152*N152,2)</f>
        <v>0</v>
      </c>
      <c r="P152" s="172">
        <v>0</v>
      </c>
      <c r="Q152" s="172">
        <f>ROUND(E152*P152,2)</f>
        <v>0</v>
      </c>
      <c r="R152" s="172" t="s">
        <v>254</v>
      </c>
      <c r="S152" s="172" t="s">
        <v>206</v>
      </c>
      <c r="T152" s="173" t="s">
        <v>207</v>
      </c>
      <c r="U152" s="160">
        <v>0</v>
      </c>
      <c r="V152" s="160">
        <f>ROUND(E152*U152,2)</f>
        <v>0</v>
      </c>
      <c r="W152" s="160"/>
      <c r="X152" s="160" t="s">
        <v>255</v>
      </c>
      <c r="Y152" s="151"/>
      <c r="Z152" s="151"/>
      <c r="AA152" s="151"/>
      <c r="AB152" s="151"/>
      <c r="AC152" s="151"/>
      <c r="AD152" s="151"/>
      <c r="AE152" s="151"/>
      <c r="AF152" s="151"/>
      <c r="AG152" s="151" t="s">
        <v>256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5">
      <c r="A153" s="158"/>
      <c r="B153" s="159"/>
      <c r="C153" s="184" t="s">
        <v>392</v>
      </c>
      <c r="D153" s="185"/>
      <c r="E153" s="186">
        <v>418.1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51"/>
      <c r="Z153" s="151"/>
      <c r="AA153" s="151"/>
      <c r="AB153" s="151"/>
      <c r="AC153" s="151"/>
      <c r="AD153" s="151"/>
      <c r="AE153" s="151"/>
      <c r="AF153" s="151"/>
      <c r="AG153" s="151" t="s">
        <v>247</v>
      </c>
      <c r="AH153" s="151">
        <v>0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5">
      <c r="A154" s="158"/>
      <c r="B154" s="159"/>
      <c r="C154" s="247"/>
      <c r="D154" s="248"/>
      <c r="E154" s="248"/>
      <c r="F154" s="248"/>
      <c r="G154" s="248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51"/>
      <c r="Z154" s="151"/>
      <c r="AA154" s="151"/>
      <c r="AB154" s="151"/>
      <c r="AC154" s="151"/>
      <c r="AD154" s="151"/>
      <c r="AE154" s="151"/>
      <c r="AF154" s="151"/>
      <c r="AG154" s="151" t="s">
        <v>212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ht="20.399999999999999" outlineLevel="1" x14ac:dyDescent="0.25">
      <c r="A155" s="169">
        <v>30</v>
      </c>
      <c r="B155" s="170" t="s">
        <v>393</v>
      </c>
      <c r="C155" s="182" t="s">
        <v>394</v>
      </c>
      <c r="D155" s="183" t="s">
        <v>238</v>
      </c>
      <c r="E155" s="172">
        <v>355.37921999999998</v>
      </c>
      <c r="F155" s="171"/>
      <c r="G155" s="172">
        <f>ROUND(E155*F155,2)</f>
        <v>0</v>
      </c>
      <c r="H155" s="171"/>
      <c r="I155" s="172">
        <f>ROUND(E155*H155,2)</f>
        <v>0</v>
      </c>
      <c r="J155" s="171"/>
      <c r="K155" s="172">
        <f>ROUND(E155*J155,2)</f>
        <v>0</v>
      </c>
      <c r="L155" s="172">
        <v>21</v>
      </c>
      <c r="M155" s="172">
        <f>G155*(1+L155/100)</f>
        <v>0</v>
      </c>
      <c r="N155" s="172">
        <v>2.1399999999999999E-2</v>
      </c>
      <c r="O155" s="172">
        <f>ROUND(E155*N155,2)</f>
        <v>7.61</v>
      </c>
      <c r="P155" s="172">
        <v>0</v>
      </c>
      <c r="Q155" s="172">
        <f>ROUND(E155*P155,2)</f>
        <v>0</v>
      </c>
      <c r="R155" s="172" t="s">
        <v>254</v>
      </c>
      <c r="S155" s="172" t="s">
        <v>206</v>
      </c>
      <c r="T155" s="173" t="s">
        <v>240</v>
      </c>
      <c r="U155" s="160">
        <v>0</v>
      </c>
      <c r="V155" s="160">
        <f>ROUND(E155*U155,2)</f>
        <v>0</v>
      </c>
      <c r="W155" s="160"/>
      <c r="X155" s="160" t="s">
        <v>255</v>
      </c>
      <c r="Y155" s="151"/>
      <c r="Z155" s="151"/>
      <c r="AA155" s="151"/>
      <c r="AB155" s="151"/>
      <c r="AC155" s="151"/>
      <c r="AD155" s="151"/>
      <c r="AE155" s="151"/>
      <c r="AF155" s="151"/>
      <c r="AG155" s="151" t="s">
        <v>256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5">
      <c r="A156" s="158"/>
      <c r="B156" s="159"/>
      <c r="C156" s="245" t="s">
        <v>376</v>
      </c>
      <c r="D156" s="246"/>
      <c r="E156" s="246"/>
      <c r="F156" s="246"/>
      <c r="G156" s="246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51"/>
      <c r="Z156" s="151"/>
      <c r="AA156" s="151"/>
      <c r="AB156" s="151"/>
      <c r="AC156" s="151"/>
      <c r="AD156" s="151"/>
      <c r="AE156" s="151"/>
      <c r="AF156" s="151"/>
      <c r="AG156" s="151" t="s">
        <v>211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ht="40.799999999999997" outlineLevel="1" x14ac:dyDescent="0.25">
      <c r="A157" s="158"/>
      <c r="B157" s="159"/>
      <c r="C157" s="184" t="s">
        <v>395</v>
      </c>
      <c r="D157" s="185"/>
      <c r="E157" s="186">
        <v>355.37921999999998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51"/>
      <c r="Z157" s="151"/>
      <c r="AA157" s="151"/>
      <c r="AB157" s="151"/>
      <c r="AC157" s="151"/>
      <c r="AD157" s="151"/>
      <c r="AE157" s="151"/>
      <c r="AF157" s="151"/>
      <c r="AG157" s="151" t="s">
        <v>247</v>
      </c>
      <c r="AH157" s="151">
        <v>0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5">
      <c r="A158" s="158"/>
      <c r="B158" s="159"/>
      <c r="C158" s="247"/>
      <c r="D158" s="248"/>
      <c r="E158" s="248"/>
      <c r="F158" s="248"/>
      <c r="G158" s="248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51"/>
      <c r="Z158" s="151"/>
      <c r="AA158" s="151"/>
      <c r="AB158" s="151"/>
      <c r="AC158" s="151"/>
      <c r="AD158" s="151"/>
      <c r="AE158" s="151"/>
      <c r="AF158" s="151"/>
      <c r="AG158" s="151" t="s">
        <v>212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x14ac:dyDescent="0.25">
      <c r="A159" s="163" t="s">
        <v>201</v>
      </c>
      <c r="B159" s="164" t="s">
        <v>83</v>
      </c>
      <c r="C159" s="180" t="s">
        <v>84</v>
      </c>
      <c r="D159" s="181"/>
      <c r="E159" s="167"/>
      <c r="F159" s="167"/>
      <c r="G159" s="167">
        <f>SUMIF(AG160:AG201,"&lt;&gt;NOR",G160:G201)</f>
        <v>0</v>
      </c>
      <c r="H159" s="167"/>
      <c r="I159" s="167">
        <f>SUM(I160:I201)</f>
        <v>0</v>
      </c>
      <c r="J159" s="167"/>
      <c r="K159" s="167">
        <f>SUM(K160:K201)</f>
        <v>0</v>
      </c>
      <c r="L159" s="167"/>
      <c r="M159" s="167">
        <f>SUM(M160:M201)</f>
        <v>0</v>
      </c>
      <c r="N159" s="167"/>
      <c r="O159" s="167">
        <f>SUM(O160:O201)</f>
        <v>72.44</v>
      </c>
      <c r="P159" s="167"/>
      <c r="Q159" s="167">
        <f>SUM(Q160:Q201)</f>
        <v>0</v>
      </c>
      <c r="R159" s="167"/>
      <c r="S159" s="167"/>
      <c r="T159" s="168"/>
      <c r="U159" s="162"/>
      <c r="V159" s="162">
        <f>SUM(V160:V201)</f>
        <v>1616.44</v>
      </c>
      <c r="W159" s="162"/>
      <c r="X159" s="162"/>
      <c r="AG159" t="s">
        <v>202</v>
      </c>
    </row>
    <row r="160" spans="1:60" outlineLevel="1" x14ac:dyDescent="0.25">
      <c r="A160" s="169">
        <v>31</v>
      </c>
      <c r="B160" s="170" t="s">
        <v>396</v>
      </c>
      <c r="C160" s="182" t="s">
        <v>397</v>
      </c>
      <c r="D160" s="183" t="s">
        <v>238</v>
      </c>
      <c r="E160" s="172">
        <v>130.16300000000001</v>
      </c>
      <c r="F160" s="171"/>
      <c r="G160" s="172">
        <f>ROUND(E160*F160,2)</f>
        <v>0</v>
      </c>
      <c r="H160" s="171"/>
      <c r="I160" s="172">
        <f>ROUND(E160*H160,2)</f>
        <v>0</v>
      </c>
      <c r="J160" s="171"/>
      <c r="K160" s="172">
        <f>ROUND(E160*J160,2)</f>
        <v>0</v>
      </c>
      <c r="L160" s="172">
        <v>21</v>
      </c>
      <c r="M160" s="172">
        <f>G160*(1+L160/100)</f>
        <v>0</v>
      </c>
      <c r="N160" s="172">
        <v>4.0000000000000003E-5</v>
      </c>
      <c r="O160" s="172">
        <f>ROUND(E160*N160,2)</f>
        <v>0.01</v>
      </c>
      <c r="P160" s="172">
        <v>0</v>
      </c>
      <c r="Q160" s="172">
        <f>ROUND(E160*P160,2)</f>
        <v>0</v>
      </c>
      <c r="R160" s="172" t="s">
        <v>267</v>
      </c>
      <c r="S160" s="172" t="s">
        <v>206</v>
      </c>
      <c r="T160" s="173" t="s">
        <v>240</v>
      </c>
      <c r="U160" s="160">
        <v>0.08</v>
      </c>
      <c r="V160" s="160">
        <f>ROUND(E160*U160,2)</f>
        <v>10.41</v>
      </c>
      <c r="W160" s="160"/>
      <c r="X160" s="160" t="s">
        <v>241</v>
      </c>
      <c r="Y160" s="151"/>
      <c r="Z160" s="151"/>
      <c r="AA160" s="151"/>
      <c r="AB160" s="151"/>
      <c r="AC160" s="151"/>
      <c r="AD160" s="151"/>
      <c r="AE160" s="151"/>
      <c r="AF160" s="151"/>
      <c r="AG160" s="151" t="s">
        <v>242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ht="21" outlineLevel="1" x14ac:dyDescent="0.25">
      <c r="A161" s="158"/>
      <c r="B161" s="159"/>
      <c r="C161" s="258" t="s">
        <v>398</v>
      </c>
      <c r="D161" s="259"/>
      <c r="E161" s="259"/>
      <c r="F161" s="259"/>
      <c r="G161" s="259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51"/>
      <c r="Z161" s="151"/>
      <c r="AA161" s="151"/>
      <c r="AB161" s="151"/>
      <c r="AC161" s="151"/>
      <c r="AD161" s="151"/>
      <c r="AE161" s="151"/>
      <c r="AF161" s="151"/>
      <c r="AG161" s="151" t="s">
        <v>244</v>
      </c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74" t="str">
        <f>C161</f>
        <v>s rámy a zárubněmi, zábradlí, předmětů oplechování apod., které se zřizují ještě před úpravami povrchu, před jejich znečištěním při úpravách povrchu nástřikem plastických (lepivých) maltovin</v>
      </c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5">
      <c r="A162" s="158"/>
      <c r="B162" s="159"/>
      <c r="C162" s="184" t="s">
        <v>368</v>
      </c>
      <c r="D162" s="185"/>
      <c r="E162" s="186">
        <v>5.85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51"/>
      <c r="Z162" s="151"/>
      <c r="AA162" s="151"/>
      <c r="AB162" s="151"/>
      <c r="AC162" s="151"/>
      <c r="AD162" s="151"/>
      <c r="AE162" s="151"/>
      <c r="AF162" s="151"/>
      <c r="AG162" s="151" t="s">
        <v>247</v>
      </c>
      <c r="AH162" s="151">
        <v>0</v>
      </c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ht="22.05" customHeight="1" outlineLevel="1" x14ac:dyDescent="0.25">
      <c r="A163" s="158"/>
      <c r="B163" s="159"/>
      <c r="C163" s="184" t="s">
        <v>369</v>
      </c>
      <c r="D163" s="185"/>
      <c r="E163" s="186">
        <v>31.509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51"/>
      <c r="Z163" s="151"/>
      <c r="AA163" s="151"/>
      <c r="AB163" s="151"/>
      <c r="AC163" s="151"/>
      <c r="AD163" s="151"/>
      <c r="AE163" s="151"/>
      <c r="AF163" s="151"/>
      <c r="AG163" s="151" t="s">
        <v>247</v>
      </c>
      <c r="AH163" s="151">
        <v>0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ht="22.05" customHeight="1" outlineLevel="1" x14ac:dyDescent="0.25">
      <c r="A164" s="158"/>
      <c r="B164" s="159"/>
      <c r="C164" s="184" t="s">
        <v>370</v>
      </c>
      <c r="D164" s="185"/>
      <c r="E164" s="186">
        <v>29.4895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51"/>
      <c r="Z164" s="151"/>
      <c r="AA164" s="151"/>
      <c r="AB164" s="151"/>
      <c r="AC164" s="151"/>
      <c r="AD164" s="151"/>
      <c r="AE164" s="151"/>
      <c r="AF164" s="151"/>
      <c r="AG164" s="151" t="s">
        <v>247</v>
      </c>
      <c r="AH164" s="151">
        <v>0</v>
      </c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ht="22.05" customHeight="1" outlineLevel="1" x14ac:dyDescent="0.25">
      <c r="A165" s="158"/>
      <c r="B165" s="159"/>
      <c r="C165" s="184" t="s">
        <v>371</v>
      </c>
      <c r="D165" s="185"/>
      <c r="E165" s="186">
        <v>29.4895</v>
      </c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51"/>
      <c r="Z165" s="151"/>
      <c r="AA165" s="151"/>
      <c r="AB165" s="151"/>
      <c r="AC165" s="151"/>
      <c r="AD165" s="151"/>
      <c r="AE165" s="151"/>
      <c r="AF165" s="151"/>
      <c r="AG165" s="151" t="s">
        <v>247</v>
      </c>
      <c r="AH165" s="151">
        <v>0</v>
      </c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ht="22.05" customHeight="1" outlineLevel="1" x14ac:dyDescent="0.25">
      <c r="A166" s="158"/>
      <c r="B166" s="159"/>
      <c r="C166" s="184" t="s">
        <v>372</v>
      </c>
      <c r="D166" s="185"/>
      <c r="E166" s="186">
        <v>29.4895</v>
      </c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51"/>
      <c r="Z166" s="151"/>
      <c r="AA166" s="151"/>
      <c r="AB166" s="151"/>
      <c r="AC166" s="151"/>
      <c r="AD166" s="151"/>
      <c r="AE166" s="151"/>
      <c r="AF166" s="151"/>
      <c r="AG166" s="151" t="s">
        <v>247</v>
      </c>
      <c r="AH166" s="151">
        <v>0</v>
      </c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ht="22.05" customHeight="1" outlineLevel="1" x14ac:dyDescent="0.25">
      <c r="A167" s="158"/>
      <c r="B167" s="159"/>
      <c r="C167" s="184" t="s">
        <v>373</v>
      </c>
      <c r="D167" s="185"/>
      <c r="E167" s="186">
        <v>4.3354999999999997</v>
      </c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51"/>
      <c r="Z167" s="151"/>
      <c r="AA167" s="151"/>
      <c r="AB167" s="151"/>
      <c r="AC167" s="151"/>
      <c r="AD167" s="151"/>
      <c r="AE167" s="151"/>
      <c r="AF167" s="151"/>
      <c r="AG167" s="151" t="s">
        <v>247</v>
      </c>
      <c r="AH167" s="151">
        <v>0</v>
      </c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5">
      <c r="A168" s="158"/>
      <c r="B168" s="159"/>
      <c r="C168" s="247"/>
      <c r="D168" s="248"/>
      <c r="E168" s="248"/>
      <c r="F168" s="248"/>
      <c r="G168" s="248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51"/>
      <c r="Z168" s="151"/>
      <c r="AA168" s="151"/>
      <c r="AB168" s="151"/>
      <c r="AC168" s="151"/>
      <c r="AD168" s="151"/>
      <c r="AE168" s="151"/>
      <c r="AF168" s="151"/>
      <c r="AG168" s="151" t="s">
        <v>212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5">
      <c r="A169" s="169">
        <v>32</v>
      </c>
      <c r="B169" s="170" t="s">
        <v>399</v>
      </c>
      <c r="C169" s="182" t="s">
        <v>400</v>
      </c>
      <c r="D169" s="183" t="s">
        <v>238</v>
      </c>
      <c r="E169" s="172">
        <v>56.68</v>
      </c>
      <c r="F169" s="171"/>
      <c r="G169" s="172">
        <f>ROUND(E169*F169,2)</f>
        <v>0</v>
      </c>
      <c r="H169" s="171"/>
      <c r="I169" s="172">
        <f>ROUND(E169*H169,2)</f>
        <v>0</v>
      </c>
      <c r="J169" s="171"/>
      <c r="K169" s="172">
        <f>ROUND(E169*J169,2)</f>
        <v>0</v>
      </c>
      <c r="L169" s="172">
        <v>21</v>
      </c>
      <c r="M169" s="172">
        <f>G169*(1+L169/100)</f>
        <v>0</v>
      </c>
      <c r="N169" s="172">
        <v>9.8700000000000003E-3</v>
      </c>
      <c r="O169" s="172">
        <f>ROUND(E169*N169,2)</f>
        <v>0.56000000000000005</v>
      </c>
      <c r="P169" s="172">
        <v>0</v>
      </c>
      <c r="Q169" s="172">
        <f>ROUND(E169*P169,2)</f>
        <v>0</v>
      </c>
      <c r="R169" s="172" t="s">
        <v>267</v>
      </c>
      <c r="S169" s="172" t="s">
        <v>206</v>
      </c>
      <c r="T169" s="173" t="s">
        <v>401</v>
      </c>
      <c r="U169" s="160">
        <v>1.56</v>
      </c>
      <c r="V169" s="160">
        <f>ROUND(E169*U169,2)</f>
        <v>88.42</v>
      </c>
      <c r="W169" s="160"/>
      <c r="X169" s="160" t="s">
        <v>241</v>
      </c>
      <c r="Y169" s="151"/>
      <c r="Z169" s="151"/>
      <c r="AA169" s="151"/>
      <c r="AB169" s="151"/>
      <c r="AC169" s="151"/>
      <c r="AD169" s="151"/>
      <c r="AE169" s="151"/>
      <c r="AF169" s="151"/>
      <c r="AG169" s="151" t="s">
        <v>242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ht="21" customHeight="1" outlineLevel="1" x14ac:dyDescent="0.25">
      <c r="A170" s="158"/>
      <c r="B170" s="159"/>
      <c r="C170" s="258" t="s">
        <v>402</v>
      </c>
      <c r="D170" s="259"/>
      <c r="E170" s="259"/>
      <c r="F170" s="259"/>
      <c r="G170" s="259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51"/>
      <c r="Z170" s="151"/>
      <c r="AA170" s="151"/>
      <c r="AB170" s="151"/>
      <c r="AC170" s="151"/>
      <c r="AD170" s="151"/>
      <c r="AE170" s="151"/>
      <c r="AF170" s="151"/>
      <c r="AG170" s="151" t="s">
        <v>244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74" t="str">
        <f>C170</f>
        <v>nanesení lepicího tmelu na izolační desky, nalepení desek, natažení stěrky, vtlačení výztužné tkaniny a přehlazení stěrky. Včetně parapetních lišt.</v>
      </c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5">
      <c r="A171" s="158"/>
      <c r="B171" s="159"/>
      <c r="C171" s="260" t="s">
        <v>403</v>
      </c>
      <c r="D171" s="261"/>
      <c r="E171" s="261"/>
      <c r="F171" s="261"/>
      <c r="G171" s="261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51"/>
      <c r="Z171" s="151"/>
      <c r="AA171" s="151"/>
      <c r="AB171" s="151"/>
      <c r="AC171" s="151"/>
      <c r="AD171" s="151"/>
      <c r="AE171" s="151"/>
      <c r="AF171" s="151"/>
      <c r="AG171" s="151" t="s">
        <v>211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 x14ac:dyDescent="0.25">
      <c r="A172" s="158"/>
      <c r="B172" s="159"/>
      <c r="C172" s="247"/>
      <c r="D172" s="248"/>
      <c r="E172" s="248"/>
      <c r="F172" s="248"/>
      <c r="G172" s="248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51"/>
      <c r="Z172" s="151"/>
      <c r="AA172" s="151"/>
      <c r="AB172" s="151"/>
      <c r="AC172" s="151"/>
      <c r="AD172" s="151"/>
      <c r="AE172" s="151"/>
      <c r="AF172" s="151"/>
      <c r="AG172" s="151" t="s">
        <v>212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ht="20.399999999999999" outlineLevel="1" x14ac:dyDescent="0.25">
      <c r="A173" s="169">
        <v>33</v>
      </c>
      <c r="B173" s="170" t="s">
        <v>404</v>
      </c>
      <c r="C173" s="182" t="s">
        <v>405</v>
      </c>
      <c r="D173" s="183" t="s">
        <v>238</v>
      </c>
      <c r="E173" s="172">
        <v>937.87</v>
      </c>
      <c r="F173" s="171"/>
      <c r="G173" s="172">
        <f>ROUND(E173*F173,2)</f>
        <v>0</v>
      </c>
      <c r="H173" s="171"/>
      <c r="I173" s="172">
        <f>ROUND(E173*H173,2)</f>
        <v>0</v>
      </c>
      <c r="J173" s="171"/>
      <c r="K173" s="172">
        <f>ROUND(E173*J173,2)</f>
        <v>0</v>
      </c>
      <c r="L173" s="172">
        <v>21</v>
      </c>
      <c r="M173" s="172">
        <f>G173*(1+L173/100)</f>
        <v>0</v>
      </c>
      <c r="N173" s="172">
        <v>3.7949999999999998E-2</v>
      </c>
      <c r="O173" s="172">
        <f>ROUND(E173*N173,2)</f>
        <v>35.590000000000003</v>
      </c>
      <c r="P173" s="172">
        <v>0</v>
      </c>
      <c r="Q173" s="172">
        <f>ROUND(E173*P173,2)</f>
        <v>0</v>
      </c>
      <c r="R173" s="172" t="s">
        <v>267</v>
      </c>
      <c r="S173" s="172" t="s">
        <v>206</v>
      </c>
      <c r="T173" s="173" t="s">
        <v>207</v>
      </c>
      <c r="U173" s="160">
        <v>1.1100000000000001</v>
      </c>
      <c r="V173" s="160">
        <f>ROUND(E173*U173,2)</f>
        <v>1041.04</v>
      </c>
      <c r="W173" s="160"/>
      <c r="X173" s="160" t="s">
        <v>241</v>
      </c>
      <c r="Y173" s="151"/>
      <c r="Z173" s="151"/>
      <c r="AA173" s="151"/>
      <c r="AB173" s="151"/>
      <c r="AC173" s="151"/>
      <c r="AD173" s="151"/>
      <c r="AE173" s="151"/>
      <c r="AF173" s="151"/>
      <c r="AG173" s="151" t="s">
        <v>242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5">
      <c r="A174" s="158"/>
      <c r="B174" s="159"/>
      <c r="C174" s="258" t="s">
        <v>406</v>
      </c>
      <c r="D174" s="259"/>
      <c r="E174" s="259"/>
      <c r="F174" s="259"/>
      <c r="G174" s="259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51"/>
      <c r="Z174" s="151"/>
      <c r="AA174" s="151"/>
      <c r="AB174" s="151"/>
      <c r="AC174" s="151"/>
      <c r="AD174" s="151"/>
      <c r="AE174" s="151"/>
      <c r="AF174" s="151"/>
      <c r="AG174" s="151" t="s">
        <v>244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1" x14ac:dyDescent="0.25">
      <c r="A175" s="158"/>
      <c r="B175" s="159"/>
      <c r="C175" s="184" t="s">
        <v>407</v>
      </c>
      <c r="D175" s="185"/>
      <c r="E175" s="186">
        <v>587.87</v>
      </c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51"/>
      <c r="Z175" s="151"/>
      <c r="AA175" s="151"/>
      <c r="AB175" s="151"/>
      <c r="AC175" s="151"/>
      <c r="AD175" s="151"/>
      <c r="AE175" s="151"/>
      <c r="AF175" s="151"/>
      <c r="AG175" s="151" t="s">
        <v>247</v>
      </c>
      <c r="AH175" s="151">
        <v>0</v>
      </c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 x14ac:dyDescent="0.25">
      <c r="A176" s="158"/>
      <c r="B176" s="159"/>
      <c r="C176" s="184" t="s">
        <v>408</v>
      </c>
      <c r="D176" s="185"/>
      <c r="E176" s="186">
        <v>100</v>
      </c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51"/>
      <c r="Z176" s="151"/>
      <c r="AA176" s="151"/>
      <c r="AB176" s="151"/>
      <c r="AC176" s="151"/>
      <c r="AD176" s="151"/>
      <c r="AE176" s="151"/>
      <c r="AF176" s="151"/>
      <c r="AG176" s="151" t="s">
        <v>247</v>
      </c>
      <c r="AH176" s="151">
        <v>0</v>
      </c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5">
      <c r="A177" s="158"/>
      <c r="B177" s="159"/>
      <c r="C177" s="184" t="s">
        <v>409</v>
      </c>
      <c r="D177" s="185"/>
      <c r="E177" s="186">
        <v>250</v>
      </c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51"/>
      <c r="Z177" s="151"/>
      <c r="AA177" s="151"/>
      <c r="AB177" s="151"/>
      <c r="AC177" s="151"/>
      <c r="AD177" s="151"/>
      <c r="AE177" s="151"/>
      <c r="AF177" s="151"/>
      <c r="AG177" s="151" t="s">
        <v>247</v>
      </c>
      <c r="AH177" s="151">
        <v>0</v>
      </c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1" x14ac:dyDescent="0.25">
      <c r="A178" s="158"/>
      <c r="B178" s="159"/>
      <c r="C178" s="247"/>
      <c r="D178" s="248"/>
      <c r="E178" s="248"/>
      <c r="F178" s="248"/>
      <c r="G178" s="248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51"/>
      <c r="Z178" s="151"/>
      <c r="AA178" s="151"/>
      <c r="AB178" s="151"/>
      <c r="AC178" s="151"/>
      <c r="AD178" s="151"/>
      <c r="AE178" s="151"/>
      <c r="AF178" s="151"/>
      <c r="AG178" s="151" t="s">
        <v>212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5">
      <c r="A179" s="169">
        <v>34</v>
      </c>
      <c r="B179" s="170" t="s">
        <v>410</v>
      </c>
      <c r="C179" s="182" t="s">
        <v>411</v>
      </c>
      <c r="D179" s="183" t="s">
        <v>238</v>
      </c>
      <c r="E179" s="172">
        <v>937.87</v>
      </c>
      <c r="F179" s="171"/>
      <c r="G179" s="172">
        <f>ROUND(E179*F179,2)</f>
        <v>0</v>
      </c>
      <c r="H179" s="171"/>
      <c r="I179" s="172">
        <f>ROUND(E179*H179,2)</f>
        <v>0</v>
      </c>
      <c r="J179" s="171"/>
      <c r="K179" s="172">
        <f>ROUND(E179*J179,2)</f>
        <v>0</v>
      </c>
      <c r="L179" s="172">
        <v>21</v>
      </c>
      <c r="M179" s="172">
        <f>G179*(1+L179/100)</f>
        <v>0</v>
      </c>
      <c r="N179" s="172">
        <v>3.2000000000000003E-4</v>
      </c>
      <c r="O179" s="172">
        <f>ROUND(E179*N179,2)</f>
        <v>0.3</v>
      </c>
      <c r="P179" s="172">
        <v>0</v>
      </c>
      <c r="Q179" s="172">
        <f>ROUND(E179*P179,2)</f>
        <v>0</v>
      </c>
      <c r="R179" s="172" t="s">
        <v>267</v>
      </c>
      <c r="S179" s="172" t="s">
        <v>206</v>
      </c>
      <c r="T179" s="173" t="s">
        <v>240</v>
      </c>
      <c r="U179" s="160">
        <v>0.23</v>
      </c>
      <c r="V179" s="160">
        <f>ROUND(E179*U179,2)</f>
        <v>215.71</v>
      </c>
      <c r="W179" s="160"/>
      <c r="X179" s="160" t="s">
        <v>241</v>
      </c>
      <c r="Y179" s="151"/>
      <c r="Z179" s="151"/>
      <c r="AA179" s="151"/>
      <c r="AB179" s="151"/>
      <c r="AC179" s="151"/>
      <c r="AD179" s="151"/>
      <c r="AE179" s="151"/>
      <c r="AF179" s="151"/>
      <c r="AG179" s="151" t="s">
        <v>242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5">
      <c r="A180" s="158"/>
      <c r="B180" s="159"/>
      <c r="C180" s="256"/>
      <c r="D180" s="257"/>
      <c r="E180" s="257"/>
      <c r="F180" s="257"/>
      <c r="G180" s="257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51"/>
      <c r="Z180" s="151"/>
      <c r="AA180" s="151"/>
      <c r="AB180" s="151"/>
      <c r="AC180" s="151"/>
      <c r="AD180" s="151"/>
      <c r="AE180" s="151"/>
      <c r="AF180" s="151"/>
      <c r="AG180" s="151" t="s">
        <v>212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5">
      <c r="A181" s="169">
        <v>35</v>
      </c>
      <c r="B181" s="170" t="s">
        <v>412</v>
      </c>
      <c r="C181" s="182" t="s">
        <v>413</v>
      </c>
      <c r="D181" s="183" t="s">
        <v>238</v>
      </c>
      <c r="E181" s="172">
        <v>104.764</v>
      </c>
      <c r="F181" s="171"/>
      <c r="G181" s="172">
        <f>ROUND(E181*F181,2)</f>
        <v>0</v>
      </c>
      <c r="H181" s="171"/>
      <c r="I181" s="172">
        <f>ROUND(E181*H181,2)</f>
        <v>0</v>
      </c>
      <c r="J181" s="171"/>
      <c r="K181" s="172">
        <f>ROUND(E181*J181,2)</f>
        <v>0</v>
      </c>
      <c r="L181" s="172">
        <v>21</v>
      </c>
      <c r="M181" s="172">
        <f>G181*(1+L181/100)</f>
        <v>0</v>
      </c>
      <c r="N181" s="172">
        <v>0</v>
      </c>
      <c r="O181" s="172">
        <f>ROUND(E181*N181,2)</f>
        <v>0</v>
      </c>
      <c r="P181" s="172">
        <v>0</v>
      </c>
      <c r="Q181" s="172">
        <f>ROUND(E181*P181,2)</f>
        <v>0</v>
      </c>
      <c r="R181" s="172"/>
      <c r="S181" s="172" t="s">
        <v>299</v>
      </c>
      <c r="T181" s="173" t="s">
        <v>207</v>
      </c>
      <c r="U181" s="160">
        <v>2.4900000000000002</v>
      </c>
      <c r="V181" s="160">
        <f>ROUND(E181*U181,2)</f>
        <v>260.86</v>
      </c>
      <c r="W181" s="160"/>
      <c r="X181" s="160" t="s">
        <v>241</v>
      </c>
      <c r="Y181" s="151"/>
      <c r="Z181" s="151"/>
      <c r="AA181" s="151"/>
      <c r="AB181" s="151"/>
      <c r="AC181" s="151"/>
      <c r="AD181" s="151"/>
      <c r="AE181" s="151"/>
      <c r="AF181" s="151"/>
      <c r="AG181" s="151" t="s">
        <v>242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ht="21" outlineLevel="1" x14ac:dyDescent="0.25">
      <c r="A182" s="158"/>
      <c r="B182" s="159"/>
      <c r="C182" s="245" t="s">
        <v>414</v>
      </c>
      <c r="D182" s="246"/>
      <c r="E182" s="246"/>
      <c r="F182" s="246"/>
      <c r="G182" s="246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51"/>
      <c r="Z182" s="151"/>
      <c r="AA182" s="151"/>
      <c r="AB182" s="151"/>
      <c r="AC182" s="151"/>
      <c r="AD182" s="151"/>
      <c r="AE182" s="151"/>
      <c r="AF182" s="151"/>
      <c r="AG182" s="151" t="s">
        <v>211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74" t="str">
        <f>C182</f>
        <v>Nanesení lepicího tmelu na izolační desky, nalepení desek, přebroušení desek, natažení stěrky, osazení rohových lišt (3,33 m/m2), lišt s okapničkou (1,67 m/m2), vtlačení výztužné tkaniny (1,15 m2/m2), přehlazení stěrky, osazení omítkových napojovacích lišt (5 m/m2).</v>
      </c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5">
      <c r="A183" s="158"/>
      <c r="B183" s="159"/>
      <c r="C183" s="260" t="s">
        <v>415</v>
      </c>
      <c r="D183" s="261"/>
      <c r="E183" s="261"/>
      <c r="F183" s="261"/>
      <c r="G183" s="261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51"/>
      <c r="Z183" s="151"/>
      <c r="AA183" s="151"/>
      <c r="AB183" s="151"/>
      <c r="AC183" s="151"/>
      <c r="AD183" s="151"/>
      <c r="AE183" s="151"/>
      <c r="AF183" s="151"/>
      <c r="AG183" s="151" t="s">
        <v>211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5">
      <c r="A184" s="158"/>
      <c r="B184" s="159"/>
      <c r="C184" s="184" t="s">
        <v>416</v>
      </c>
      <c r="D184" s="185"/>
      <c r="E184" s="186">
        <v>9.48</v>
      </c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51"/>
      <c r="Z184" s="151"/>
      <c r="AA184" s="151"/>
      <c r="AB184" s="151"/>
      <c r="AC184" s="151"/>
      <c r="AD184" s="151"/>
      <c r="AE184" s="151"/>
      <c r="AF184" s="151"/>
      <c r="AG184" s="151" t="s">
        <v>247</v>
      </c>
      <c r="AH184" s="151">
        <v>0</v>
      </c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5">
      <c r="A185" s="158"/>
      <c r="B185" s="159"/>
      <c r="C185" s="184" t="s">
        <v>417</v>
      </c>
      <c r="D185" s="185"/>
      <c r="E185" s="186">
        <v>25.984000000000002</v>
      </c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51"/>
      <c r="Z185" s="151"/>
      <c r="AA185" s="151"/>
      <c r="AB185" s="151"/>
      <c r="AC185" s="151"/>
      <c r="AD185" s="151"/>
      <c r="AE185" s="151"/>
      <c r="AF185" s="151"/>
      <c r="AG185" s="151" t="s">
        <v>247</v>
      </c>
      <c r="AH185" s="151">
        <v>0</v>
      </c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outlineLevel="1" x14ac:dyDescent="0.25">
      <c r="A186" s="158"/>
      <c r="B186" s="159"/>
      <c r="C186" s="184" t="s">
        <v>418</v>
      </c>
      <c r="D186" s="185"/>
      <c r="E186" s="186">
        <v>19.524000000000001</v>
      </c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51"/>
      <c r="Z186" s="151"/>
      <c r="AA186" s="151"/>
      <c r="AB186" s="151"/>
      <c r="AC186" s="151"/>
      <c r="AD186" s="151"/>
      <c r="AE186" s="151"/>
      <c r="AF186" s="151"/>
      <c r="AG186" s="151" t="s">
        <v>247</v>
      </c>
      <c r="AH186" s="151">
        <v>0</v>
      </c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5">
      <c r="A187" s="158"/>
      <c r="B187" s="159"/>
      <c r="C187" s="184" t="s">
        <v>419</v>
      </c>
      <c r="D187" s="185"/>
      <c r="E187" s="186">
        <v>19.524000000000001</v>
      </c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51"/>
      <c r="Z187" s="151"/>
      <c r="AA187" s="151"/>
      <c r="AB187" s="151"/>
      <c r="AC187" s="151"/>
      <c r="AD187" s="151"/>
      <c r="AE187" s="151"/>
      <c r="AF187" s="151"/>
      <c r="AG187" s="151" t="s">
        <v>247</v>
      </c>
      <c r="AH187" s="151">
        <v>0</v>
      </c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5">
      <c r="A188" s="158"/>
      <c r="B188" s="159"/>
      <c r="C188" s="184" t="s">
        <v>420</v>
      </c>
      <c r="D188" s="185"/>
      <c r="E188" s="186">
        <v>19.524000000000001</v>
      </c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51"/>
      <c r="Z188" s="151"/>
      <c r="AA188" s="151"/>
      <c r="AB188" s="151"/>
      <c r="AC188" s="151"/>
      <c r="AD188" s="151"/>
      <c r="AE188" s="151"/>
      <c r="AF188" s="151"/>
      <c r="AG188" s="151" t="s">
        <v>247</v>
      </c>
      <c r="AH188" s="151">
        <v>0</v>
      </c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 x14ac:dyDescent="0.25">
      <c r="A189" s="158"/>
      <c r="B189" s="159"/>
      <c r="C189" s="184" t="s">
        <v>421</v>
      </c>
      <c r="D189" s="185"/>
      <c r="E189" s="186">
        <v>10.728</v>
      </c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51"/>
      <c r="Z189" s="151"/>
      <c r="AA189" s="151"/>
      <c r="AB189" s="151"/>
      <c r="AC189" s="151"/>
      <c r="AD189" s="151"/>
      <c r="AE189" s="151"/>
      <c r="AF189" s="151"/>
      <c r="AG189" s="151" t="s">
        <v>247</v>
      </c>
      <c r="AH189" s="151">
        <v>0</v>
      </c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5">
      <c r="A190" s="158"/>
      <c r="B190" s="159"/>
      <c r="C190" s="247"/>
      <c r="D190" s="248"/>
      <c r="E190" s="248"/>
      <c r="F190" s="248"/>
      <c r="G190" s="248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51"/>
      <c r="Z190" s="151"/>
      <c r="AA190" s="151"/>
      <c r="AB190" s="151"/>
      <c r="AC190" s="151"/>
      <c r="AD190" s="151"/>
      <c r="AE190" s="151"/>
      <c r="AF190" s="151"/>
      <c r="AG190" s="151" t="s">
        <v>212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ht="20.399999999999999" outlineLevel="1" x14ac:dyDescent="0.25">
      <c r="A191" s="169">
        <v>36</v>
      </c>
      <c r="B191" s="170" t="s">
        <v>422</v>
      </c>
      <c r="C191" s="182" t="s">
        <v>423</v>
      </c>
      <c r="D191" s="183" t="s">
        <v>238</v>
      </c>
      <c r="E191" s="172">
        <v>587.87099999999998</v>
      </c>
      <c r="F191" s="171"/>
      <c r="G191" s="172">
        <f>ROUND(E191*F191,2)</f>
        <v>0</v>
      </c>
      <c r="H191" s="171"/>
      <c r="I191" s="172">
        <f>ROUND(E191*H191,2)</f>
        <v>0</v>
      </c>
      <c r="J191" s="171"/>
      <c r="K191" s="172">
        <f>ROUND(E191*J191,2)</f>
        <v>0</v>
      </c>
      <c r="L191" s="172">
        <v>21</v>
      </c>
      <c r="M191" s="172">
        <f>G191*(1+L191/100)</f>
        <v>0</v>
      </c>
      <c r="N191" s="172">
        <v>6.1199999999999997E-2</v>
      </c>
      <c r="O191" s="172">
        <f>ROUND(E191*N191,2)</f>
        <v>35.979999999999997</v>
      </c>
      <c r="P191" s="172">
        <v>0</v>
      </c>
      <c r="Q191" s="172">
        <f>ROUND(E191*P191,2)</f>
        <v>0</v>
      </c>
      <c r="R191" s="172" t="s">
        <v>254</v>
      </c>
      <c r="S191" s="172" t="s">
        <v>206</v>
      </c>
      <c r="T191" s="173" t="s">
        <v>207</v>
      </c>
      <c r="U191" s="160">
        <v>0</v>
      </c>
      <c r="V191" s="160">
        <f>ROUND(E191*U191,2)</f>
        <v>0</v>
      </c>
      <c r="W191" s="160"/>
      <c r="X191" s="160" t="s">
        <v>255</v>
      </c>
      <c r="Y191" s="151"/>
      <c r="Z191" s="151"/>
      <c r="AA191" s="151"/>
      <c r="AB191" s="151"/>
      <c r="AC191" s="151"/>
      <c r="AD191" s="151"/>
      <c r="AE191" s="151"/>
      <c r="AF191" s="151"/>
      <c r="AG191" s="151" t="s">
        <v>256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ht="21" outlineLevel="1" x14ac:dyDescent="0.25">
      <c r="A192" s="158"/>
      <c r="B192" s="159"/>
      <c r="C192" s="245" t="s">
        <v>424</v>
      </c>
      <c r="D192" s="246"/>
      <c r="E192" s="246"/>
      <c r="F192" s="246"/>
      <c r="G192" s="246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51"/>
      <c r="Z192" s="151"/>
      <c r="AA192" s="151"/>
      <c r="AB192" s="151"/>
      <c r="AC192" s="151"/>
      <c r="AD192" s="151"/>
      <c r="AE192" s="151"/>
      <c r="AF192" s="151"/>
      <c r="AG192" s="151" t="s">
        <v>211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74" t="str">
        <f>C192</f>
        <v>Osazení soklové lišty. Nalepení tepelně izolačních fasádních desek. Zajištění terčovými hmoždinkami. Vyztužení rohů lištami. Nanesení lepicí stěrky na zabroušený podklad, vlepení výztužné sklolaminátové síťoviny, zatření stěrky. Včetně montáže, demontáže a jednoměsíčního nájmu lešení.</v>
      </c>
      <c r="BB192" s="151"/>
      <c r="BC192" s="151"/>
      <c r="BD192" s="151"/>
      <c r="BE192" s="151"/>
      <c r="BF192" s="151"/>
      <c r="BG192" s="151"/>
      <c r="BH192" s="151"/>
    </row>
    <row r="193" spans="1:60" outlineLevel="1" x14ac:dyDescent="0.25">
      <c r="A193" s="158"/>
      <c r="B193" s="159"/>
      <c r="C193" s="184" t="s">
        <v>425</v>
      </c>
      <c r="D193" s="185"/>
      <c r="E193" s="186">
        <v>150.721</v>
      </c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51"/>
      <c r="Z193" s="151"/>
      <c r="AA193" s="151"/>
      <c r="AB193" s="151"/>
      <c r="AC193" s="151"/>
      <c r="AD193" s="151"/>
      <c r="AE193" s="151"/>
      <c r="AF193" s="151"/>
      <c r="AG193" s="151" t="s">
        <v>247</v>
      </c>
      <c r="AH193" s="151">
        <v>0</v>
      </c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5">
      <c r="A194" s="158"/>
      <c r="B194" s="159"/>
      <c r="C194" s="184" t="s">
        <v>426</v>
      </c>
      <c r="D194" s="185"/>
      <c r="E194" s="186">
        <v>-14.58</v>
      </c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51"/>
      <c r="Z194" s="151"/>
      <c r="AA194" s="151"/>
      <c r="AB194" s="151"/>
      <c r="AC194" s="151"/>
      <c r="AD194" s="151"/>
      <c r="AE194" s="151"/>
      <c r="AF194" s="151"/>
      <c r="AG194" s="151" t="s">
        <v>247</v>
      </c>
      <c r="AH194" s="151">
        <v>0</v>
      </c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5">
      <c r="A195" s="158"/>
      <c r="B195" s="159"/>
      <c r="C195" s="184" t="s">
        <v>427</v>
      </c>
      <c r="D195" s="185"/>
      <c r="E195" s="186">
        <v>185.36</v>
      </c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51"/>
      <c r="Z195" s="151"/>
      <c r="AA195" s="151"/>
      <c r="AB195" s="151"/>
      <c r="AC195" s="151"/>
      <c r="AD195" s="151"/>
      <c r="AE195" s="151"/>
      <c r="AF195" s="151"/>
      <c r="AG195" s="151" t="s">
        <v>247</v>
      </c>
      <c r="AH195" s="151">
        <v>0</v>
      </c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 x14ac:dyDescent="0.25">
      <c r="A196" s="158"/>
      <c r="B196" s="159"/>
      <c r="C196" s="184" t="s">
        <v>428</v>
      </c>
      <c r="D196" s="185"/>
      <c r="E196" s="186">
        <v>-26.54</v>
      </c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51"/>
      <c r="Z196" s="151"/>
      <c r="AA196" s="151"/>
      <c r="AB196" s="151"/>
      <c r="AC196" s="151"/>
      <c r="AD196" s="151"/>
      <c r="AE196" s="151"/>
      <c r="AF196" s="151"/>
      <c r="AG196" s="151" t="s">
        <v>247</v>
      </c>
      <c r="AH196" s="151">
        <v>0</v>
      </c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1" x14ac:dyDescent="0.25">
      <c r="A197" s="158"/>
      <c r="B197" s="159"/>
      <c r="C197" s="184" t="s">
        <v>429</v>
      </c>
      <c r="D197" s="185"/>
      <c r="E197" s="186">
        <v>154.43</v>
      </c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51"/>
      <c r="Z197" s="151"/>
      <c r="AA197" s="151"/>
      <c r="AB197" s="151"/>
      <c r="AC197" s="151"/>
      <c r="AD197" s="151"/>
      <c r="AE197" s="151"/>
      <c r="AF197" s="151"/>
      <c r="AG197" s="151" t="s">
        <v>247</v>
      </c>
      <c r="AH197" s="151">
        <v>0</v>
      </c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5">
      <c r="A198" s="158"/>
      <c r="B198" s="159"/>
      <c r="C198" s="184" t="s">
        <v>430</v>
      </c>
      <c r="D198" s="185"/>
      <c r="E198" s="186">
        <v>-16.54</v>
      </c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51"/>
      <c r="Z198" s="151"/>
      <c r="AA198" s="151"/>
      <c r="AB198" s="151"/>
      <c r="AC198" s="151"/>
      <c r="AD198" s="151"/>
      <c r="AE198" s="151"/>
      <c r="AF198" s="151"/>
      <c r="AG198" s="151" t="s">
        <v>247</v>
      </c>
      <c r="AH198" s="151">
        <v>0</v>
      </c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 x14ac:dyDescent="0.25">
      <c r="A199" s="158"/>
      <c r="B199" s="159"/>
      <c r="C199" s="184" t="s">
        <v>431</v>
      </c>
      <c r="D199" s="185"/>
      <c r="E199" s="186">
        <v>176.02</v>
      </c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51"/>
      <c r="Z199" s="151"/>
      <c r="AA199" s="151"/>
      <c r="AB199" s="151"/>
      <c r="AC199" s="151"/>
      <c r="AD199" s="151"/>
      <c r="AE199" s="151"/>
      <c r="AF199" s="151"/>
      <c r="AG199" s="151" t="s">
        <v>247</v>
      </c>
      <c r="AH199" s="151">
        <v>0</v>
      </c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5">
      <c r="A200" s="158"/>
      <c r="B200" s="159"/>
      <c r="C200" s="184" t="s">
        <v>432</v>
      </c>
      <c r="D200" s="185"/>
      <c r="E200" s="186">
        <v>-21</v>
      </c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51"/>
      <c r="Z200" s="151"/>
      <c r="AA200" s="151"/>
      <c r="AB200" s="151"/>
      <c r="AC200" s="151"/>
      <c r="AD200" s="151"/>
      <c r="AE200" s="151"/>
      <c r="AF200" s="151"/>
      <c r="AG200" s="151" t="s">
        <v>247</v>
      </c>
      <c r="AH200" s="151">
        <v>0</v>
      </c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5">
      <c r="A201" s="158"/>
      <c r="B201" s="159"/>
      <c r="C201" s="247"/>
      <c r="D201" s="248"/>
      <c r="E201" s="248"/>
      <c r="F201" s="248"/>
      <c r="G201" s="248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51"/>
      <c r="Z201" s="151"/>
      <c r="AA201" s="151"/>
      <c r="AB201" s="151"/>
      <c r="AC201" s="151"/>
      <c r="AD201" s="151"/>
      <c r="AE201" s="151"/>
      <c r="AF201" s="151"/>
      <c r="AG201" s="151" t="s">
        <v>212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x14ac:dyDescent="0.25">
      <c r="A202" s="163" t="s">
        <v>201</v>
      </c>
      <c r="B202" s="164" t="s">
        <v>85</v>
      </c>
      <c r="C202" s="180" t="s">
        <v>86</v>
      </c>
      <c r="D202" s="181"/>
      <c r="E202" s="167"/>
      <c r="F202" s="167"/>
      <c r="G202" s="167">
        <f>SUMIF(AG203:AG229,"&lt;&gt;NOR",G203:G229)</f>
        <v>0</v>
      </c>
      <c r="H202" s="167"/>
      <c r="I202" s="167">
        <f>SUM(I203:I229)</f>
        <v>0</v>
      </c>
      <c r="J202" s="167"/>
      <c r="K202" s="167">
        <f>SUM(K203:K229)</f>
        <v>0</v>
      </c>
      <c r="L202" s="167"/>
      <c r="M202" s="167">
        <f>SUM(M203:M229)</f>
        <v>0</v>
      </c>
      <c r="N202" s="167"/>
      <c r="O202" s="167">
        <f>SUM(O203:O229)</f>
        <v>27.14</v>
      </c>
      <c r="P202" s="167"/>
      <c r="Q202" s="167">
        <f>SUM(Q203:Q229)</f>
        <v>0</v>
      </c>
      <c r="R202" s="167"/>
      <c r="S202" s="167"/>
      <c r="T202" s="168"/>
      <c r="U202" s="162"/>
      <c r="V202" s="162">
        <f>SUM(V203:V229)</f>
        <v>253.01</v>
      </c>
      <c r="W202" s="162"/>
      <c r="X202" s="162"/>
      <c r="AG202" t="s">
        <v>202</v>
      </c>
    </row>
    <row r="203" spans="1:60" outlineLevel="1" x14ac:dyDescent="0.25">
      <c r="A203" s="169">
        <v>37</v>
      </c>
      <c r="B203" s="170" t="s">
        <v>433</v>
      </c>
      <c r="C203" s="182" t="s">
        <v>434</v>
      </c>
      <c r="D203" s="183" t="s">
        <v>342</v>
      </c>
      <c r="E203" s="172">
        <v>0.1585</v>
      </c>
      <c r="F203" s="171"/>
      <c r="G203" s="172">
        <f>ROUND(E203*F203,2)</f>
        <v>0</v>
      </c>
      <c r="H203" s="171"/>
      <c r="I203" s="172">
        <f>ROUND(E203*H203,2)</f>
        <v>0</v>
      </c>
      <c r="J203" s="171"/>
      <c r="K203" s="172">
        <f>ROUND(E203*J203,2)</f>
        <v>0</v>
      </c>
      <c r="L203" s="172">
        <v>21</v>
      </c>
      <c r="M203" s="172">
        <f>G203*(1+L203/100)</f>
        <v>0</v>
      </c>
      <c r="N203" s="172">
        <v>2.5249999999999999</v>
      </c>
      <c r="O203" s="172">
        <f>ROUND(E203*N203,2)</f>
        <v>0.4</v>
      </c>
      <c r="P203" s="172">
        <v>0</v>
      </c>
      <c r="Q203" s="172">
        <f>ROUND(E203*P203,2)</f>
        <v>0</v>
      </c>
      <c r="R203" s="172" t="s">
        <v>267</v>
      </c>
      <c r="S203" s="172" t="s">
        <v>206</v>
      </c>
      <c r="T203" s="173" t="s">
        <v>240</v>
      </c>
      <c r="U203" s="160">
        <v>3.21</v>
      </c>
      <c r="V203" s="160">
        <f>ROUND(E203*U203,2)</f>
        <v>0.51</v>
      </c>
      <c r="W203" s="160"/>
      <c r="X203" s="160" t="s">
        <v>241</v>
      </c>
      <c r="Y203" s="151"/>
      <c r="Z203" s="151"/>
      <c r="AA203" s="151"/>
      <c r="AB203" s="151"/>
      <c r="AC203" s="151"/>
      <c r="AD203" s="151"/>
      <c r="AE203" s="151"/>
      <c r="AF203" s="151"/>
      <c r="AG203" s="151" t="s">
        <v>242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5">
      <c r="A204" s="158"/>
      <c r="B204" s="159"/>
      <c r="C204" s="258" t="s">
        <v>435</v>
      </c>
      <c r="D204" s="259"/>
      <c r="E204" s="259"/>
      <c r="F204" s="259"/>
      <c r="G204" s="259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51"/>
      <c r="Z204" s="151"/>
      <c r="AA204" s="151"/>
      <c r="AB204" s="151"/>
      <c r="AC204" s="151"/>
      <c r="AD204" s="151"/>
      <c r="AE204" s="151"/>
      <c r="AF204" s="151"/>
      <c r="AG204" s="151" t="s">
        <v>244</v>
      </c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outlineLevel="1" x14ac:dyDescent="0.25">
      <c r="A205" s="158"/>
      <c r="B205" s="159"/>
      <c r="C205" s="260" t="s">
        <v>436</v>
      </c>
      <c r="D205" s="261"/>
      <c r="E205" s="261"/>
      <c r="F205" s="261"/>
      <c r="G205" s="261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51"/>
      <c r="Z205" s="151"/>
      <c r="AA205" s="151"/>
      <c r="AB205" s="151"/>
      <c r="AC205" s="151"/>
      <c r="AD205" s="151"/>
      <c r="AE205" s="151"/>
      <c r="AF205" s="151"/>
      <c r="AG205" s="151" t="s">
        <v>211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5">
      <c r="A206" s="158"/>
      <c r="B206" s="159"/>
      <c r="C206" s="184" t="s">
        <v>437</v>
      </c>
      <c r="D206" s="185"/>
      <c r="E206" s="186">
        <v>0.1585</v>
      </c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51"/>
      <c r="Z206" s="151"/>
      <c r="AA206" s="151"/>
      <c r="AB206" s="151"/>
      <c r="AC206" s="151"/>
      <c r="AD206" s="151"/>
      <c r="AE206" s="151"/>
      <c r="AF206" s="151"/>
      <c r="AG206" s="151" t="s">
        <v>247</v>
      </c>
      <c r="AH206" s="151">
        <v>0</v>
      </c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5">
      <c r="A207" s="158"/>
      <c r="B207" s="159"/>
      <c r="C207" s="247"/>
      <c r="D207" s="248"/>
      <c r="E207" s="248"/>
      <c r="F207" s="248"/>
      <c r="G207" s="248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51"/>
      <c r="Z207" s="151"/>
      <c r="AA207" s="151"/>
      <c r="AB207" s="151"/>
      <c r="AC207" s="151"/>
      <c r="AD207" s="151"/>
      <c r="AE207" s="151"/>
      <c r="AF207" s="151"/>
      <c r="AG207" s="151" t="s">
        <v>212</v>
      </c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ht="20.399999999999999" outlineLevel="1" x14ac:dyDescent="0.25">
      <c r="A208" s="169">
        <v>38</v>
      </c>
      <c r="B208" s="170" t="s">
        <v>438</v>
      </c>
      <c r="C208" s="182" t="s">
        <v>439</v>
      </c>
      <c r="D208" s="183" t="s">
        <v>238</v>
      </c>
      <c r="E208" s="172">
        <v>150.82</v>
      </c>
      <c r="F208" s="171"/>
      <c r="G208" s="172">
        <f>ROUND(E208*F208,2)</f>
        <v>0</v>
      </c>
      <c r="H208" s="171"/>
      <c r="I208" s="172">
        <f>ROUND(E208*H208,2)</f>
        <v>0</v>
      </c>
      <c r="J208" s="171"/>
      <c r="K208" s="172">
        <f>ROUND(E208*J208,2)</f>
        <v>0</v>
      </c>
      <c r="L208" s="172">
        <v>21</v>
      </c>
      <c r="M208" s="172">
        <f>G208*(1+L208/100)</f>
        <v>0</v>
      </c>
      <c r="N208" s="172">
        <v>9.5000000000000001E-2</v>
      </c>
      <c r="O208" s="172">
        <f>ROUND(E208*N208,2)</f>
        <v>14.33</v>
      </c>
      <c r="P208" s="172">
        <v>0</v>
      </c>
      <c r="Q208" s="172">
        <f>ROUND(E208*P208,2)</f>
        <v>0</v>
      </c>
      <c r="R208" s="172" t="s">
        <v>267</v>
      </c>
      <c r="S208" s="172" t="s">
        <v>206</v>
      </c>
      <c r="T208" s="173" t="s">
        <v>207</v>
      </c>
      <c r="U208" s="160">
        <v>0.43</v>
      </c>
      <c r="V208" s="160">
        <f>ROUND(E208*U208,2)</f>
        <v>64.849999999999994</v>
      </c>
      <c r="W208" s="160"/>
      <c r="X208" s="160" t="s">
        <v>241</v>
      </c>
      <c r="Y208" s="151"/>
      <c r="Z208" s="151"/>
      <c r="AA208" s="151"/>
      <c r="AB208" s="151"/>
      <c r="AC208" s="151"/>
      <c r="AD208" s="151"/>
      <c r="AE208" s="151"/>
      <c r="AF208" s="151"/>
      <c r="AG208" s="151" t="s">
        <v>242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outlineLevel="1" x14ac:dyDescent="0.25">
      <c r="A209" s="158"/>
      <c r="B209" s="159"/>
      <c r="C209" s="258" t="s">
        <v>440</v>
      </c>
      <c r="D209" s="259"/>
      <c r="E209" s="259"/>
      <c r="F209" s="259"/>
      <c r="G209" s="259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51"/>
      <c r="Z209" s="151"/>
      <c r="AA209" s="151"/>
      <c r="AB209" s="151"/>
      <c r="AC209" s="151"/>
      <c r="AD209" s="151"/>
      <c r="AE209" s="151"/>
      <c r="AF209" s="151"/>
      <c r="AG209" s="151" t="s">
        <v>244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ht="30.6" outlineLevel="1" x14ac:dyDescent="0.25">
      <c r="A210" s="158"/>
      <c r="B210" s="159"/>
      <c r="C210" s="184" t="s">
        <v>441</v>
      </c>
      <c r="D210" s="185"/>
      <c r="E210" s="186">
        <v>150.82</v>
      </c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51"/>
      <c r="Z210" s="151"/>
      <c r="AA210" s="151"/>
      <c r="AB210" s="151"/>
      <c r="AC210" s="151"/>
      <c r="AD210" s="151"/>
      <c r="AE210" s="151"/>
      <c r="AF210" s="151"/>
      <c r="AG210" s="151" t="s">
        <v>247</v>
      </c>
      <c r="AH210" s="151">
        <v>0</v>
      </c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outlineLevel="1" x14ac:dyDescent="0.25">
      <c r="A211" s="158"/>
      <c r="B211" s="159"/>
      <c r="C211" s="247"/>
      <c r="D211" s="248"/>
      <c r="E211" s="248"/>
      <c r="F211" s="248"/>
      <c r="G211" s="248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51"/>
      <c r="Z211" s="151"/>
      <c r="AA211" s="151"/>
      <c r="AB211" s="151"/>
      <c r="AC211" s="151"/>
      <c r="AD211" s="151"/>
      <c r="AE211" s="151"/>
      <c r="AF211" s="151"/>
      <c r="AG211" s="151" t="s">
        <v>212</v>
      </c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ht="20.399999999999999" outlineLevel="1" x14ac:dyDescent="0.25">
      <c r="A212" s="169">
        <v>39</v>
      </c>
      <c r="B212" s="170" t="s">
        <v>442</v>
      </c>
      <c r="C212" s="182" t="s">
        <v>443</v>
      </c>
      <c r="D212" s="183" t="s">
        <v>238</v>
      </c>
      <c r="E212" s="172">
        <v>695.01</v>
      </c>
      <c r="F212" s="171"/>
      <c r="G212" s="172">
        <f>ROUND(E212*F212,2)</f>
        <v>0</v>
      </c>
      <c r="H212" s="171"/>
      <c r="I212" s="172">
        <f>ROUND(E212*H212,2)</f>
        <v>0</v>
      </c>
      <c r="J212" s="171"/>
      <c r="K212" s="172">
        <f>ROUND(E212*J212,2)</f>
        <v>0</v>
      </c>
      <c r="L212" s="172">
        <v>21</v>
      </c>
      <c r="M212" s="172">
        <f>G212*(1+L212/100)</f>
        <v>0</v>
      </c>
      <c r="N212" s="172">
        <v>1.4279999999999999E-2</v>
      </c>
      <c r="O212" s="172">
        <f>ROUND(E212*N212,2)</f>
        <v>9.92</v>
      </c>
      <c r="P212" s="172">
        <v>0</v>
      </c>
      <c r="Q212" s="172">
        <f>ROUND(E212*P212,2)</f>
        <v>0</v>
      </c>
      <c r="R212" s="172" t="s">
        <v>267</v>
      </c>
      <c r="S212" s="172" t="s">
        <v>206</v>
      </c>
      <c r="T212" s="173" t="s">
        <v>207</v>
      </c>
      <c r="U212" s="160">
        <v>0.27</v>
      </c>
      <c r="V212" s="160">
        <f>ROUND(E212*U212,2)</f>
        <v>187.65</v>
      </c>
      <c r="W212" s="160"/>
      <c r="X212" s="160" t="s">
        <v>241</v>
      </c>
      <c r="Y212" s="151"/>
      <c r="Z212" s="151"/>
      <c r="AA212" s="151"/>
      <c r="AB212" s="151"/>
      <c r="AC212" s="151"/>
      <c r="AD212" s="151"/>
      <c r="AE212" s="151"/>
      <c r="AF212" s="151"/>
      <c r="AG212" s="151" t="s">
        <v>242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outlineLevel="1" x14ac:dyDescent="0.25">
      <c r="A213" s="158"/>
      <c r="B213" s="159"/>
      <c r="C213" s="258" t="s">
        <v>440</v>
      </c>
      <c r="D213" s="259"/>
      <c r="E213" s="259"/>
      <c r="F213" s="259"/>
      <c r="G213" s="259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51"/>
      <c r="Z213" s="151"/>
      <c r="AA213" s="151"/>
      <c r="AB213" s="151"/>
      <c r="AC213" s="151"/>
      <c r="AD213" s="151"/>
      <c r="AE213" s="151"/>
      <c r="AF213" s="151"/>
      <c r="AG213" s="151" t="s">
        <v>244</v>
      </c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ht="21" outlineLevel="1" x14ac:dyDescent="0.25">
      <c r="A214" s="158"/>
      <c r="B214" s="159"/>
      <c r="C214" s="260" t="s">
        <v>444</v>
      </c>
      <c r="D214" s="261"/>
      <c r="E214" s="261"/>
      <c r="F214" s="261"/>
      <c r="G214" s="261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51"/>
      <c r="Z214" s="151"/>
      <c r="AA214" s="151"/>
      <c r="AB214" s="151"/>
      <c r="AC214" s="151"/>
      <c r="AD214" s="151"/>
      <c r="AE214" s="151"/>
      <c r="AF214" s="151"/>
      <c r="AG214" s="151" t="s">
        <v>211</v>
      </c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74" t="str">
        <f>C214</f>
        <v>Cementová samonivelační podlahová stěrka pro tloušťky 2-10 mm. Pouze pro vnitřní použití, vhodná pro podlahová vytápění, pro jemné vyrovnání nerovných podlah.</v>
      </c>
      <c r="BB214" s="151"/>
      <c r="BC214" s="151"/>
      <c r="BD214" s="151"/>
      <c r="BE214" s="151"/>
      <c r="BF214" s="151"/>
      <c r="BG214" s="151"/>
      <c r="BH214" s="151"/>
    </row>
    <row r="215" spans="1:60" ht="30.6" outlineLevel="1" x14ac:dyDescent="0.25">
      <c r="A215" s="158"/>
      <c r="B215" s="159"/>
      <c r="C215" s="184" t="s">
        <v>445</v>
      </c>
      <c r="D215" s="185"/>
      <c r="E215" s="186">
        <v>180.04</v>
      </c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51"/>
      <c r="Z215" s="151"/>
      <c r="AA215" s="151"/>
      <c r="AB215" s="151"/>
      <c r="AC215" s="151"/>
      <c r="AD215" s="151"/>
      <c r="AE215" s="151"/>
      <c r="AF215" s="151"/>
      <c r="AG215" s="151" t="s">
        <v>247</v>
      </c>
      <c r="AH215" s="151">
        <v>0</v>
      </c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ht="30" customHeight="1" outlineLevel="1" x14ac:dyDescent="0.25">
      <c r="A216" s="158"/>
      <c r="B216" s="159"/>
      <c r="C216" s="184" t="s">
        <v>446</v>
      </c>
      <c r="D216" s="185"/>
      <c r="E216" s="186">
        <v>173.64</v>
      </c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51"/>
      <c r="Z216" s="151"/>
      <c r="AA216" s="151"/>
      <c r="AB216" s="151"/>
      <c r="AC216" s="151"/>
      <c r="AD216" s="151"/>
      <c r="AE216" s="151"/>
      <c r="AF216" s="151"/>
      <c r="AG216" s="151" t="s">
        <v>247</v>
      </c>
      <c r="AH216" s="151">
        <v>0</v>
      </c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ht="23.4" customHeight="1" outlineLevel="1" x14ac:dyDescent="0.25">
      <c r="A217" s="158"/>
      <c r="B217" s="159"/>
      <c r="C217" s="184" t="s">
        <v>447</v>
      </c>
      <c r="D217" s="185"/>
      <c r="E217" s="186">
        <v>174.53</v>
      </c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51"/>
      <c r="Z217" s="151"/>
      <c r="AA217" s="151"/>
      <c r="AB217" s="151"/>
      <c r="AC217" s="151"/>
      <c r="AD217" s="151"/>
      <c r="AE217" s="151"/>
      <c r="AF217" s="151"/>
      <c r="AG217" s="151" t="s">
        <v>247</v>
      </c>
      <c r="AH217" s="151">
        <v>0</v>
      </c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ht="19.2" customHeight="1" outlineLevel="1" x14ac:dyDescent="0.25">
      <c r="A218" s="158"/>
      <c r="B218" s="159"/>
      <c r="C218" s="184" t="s">
        <v>448</v>
      </c>
      <c r="D218" s="185"/>
      <c r="E218" s="186">
        <v>166.8</v>
      </c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51"/>
      <c r="Z218" s="151"/>
      <c r="AA218" s="151"/>
      <c r="AB218" s="151"/>
      <c r="AC218" s="151"/>
      <c r="AD218" s="151"/>
      <c r="AE218" s="151"/>
      <c r="AF218" s="151"/>
      <c r="AG218" s="151" t="s">
        <v>247</v>
      </c>
      <c r="AH218" s="151">
        <v>0</v>
      </c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outlineLevel="1" x14ac:dyDescent="0.25">
      <c r="A219" s="158"/>
      <c r="B219" s="159"/>
      <c r="C219" s="247"/>
      <c r="D219" s="248"/>
      <c r="E219" s="248"/>
      <c r="F219" s="248"/>
      <c r="G219" s="248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51"/>
      <c r="Z219" s="151"/>
      <c r="AA219" s="151"/>
      <c r="AB219" s="151"/>
      <c r="AC219" s="151"/>
      <c r="AD219" s="151"/>
      <c r="AE219" s="151"/>
      <c r="AF219" s="151"/>
      <c r="AG219" s="151" t="s">
        <v>212</v>
      </c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outlineLevel="1" x14ac:dyDescent="0.25">
      <c r="A220" s="169">
        <v>40</v>
      </c>
      <c r="B220" s="170" t="s">
        <v>449</v>
      </c>
      <c r="C220" s="182" t="s">
        <v>450</v>
      </c>
      <c r="D220" s="183" t="s">
        <v>238</v>
      </c>
      <c r="E220" s="172">
        <v>8.4450000000000003</v>
      </c>
      <c r="F220" s="171"/>
      <c r="G220" s="172">
        <f>ROUND(E220*F220,2)</f>
        <v>0</v>
      </c>
      <c r="H220" s="171"/>
      <c r="I220" s="172">
        <f>ROUND(E220*H220,2)</f>
        <v>0</v>
      </c>
      <c r="J220" s="171"/>
      <c r="K220" s="172">
        <f>ROUND(E220*J220,2)</f>
        <v>0</v>
      </c>
      <c r="L220" s="172">
        <v>21</v>
      </c>
      <c r="M220" s="172">
        <f>G220*(1+L220/100)</f>
        <v>0</v>
      </c>
      <c r="N220" s="172">
        <v>0.20200000000000001</v>
      </c>
      <c r="O220" s="172">
        <f>ROUND(E220*N220,2)</f>
        <v>1.71</v>
      </c>
      <c r="P220" s="172">
        <v>0</v>
      </c>
      <c r="Q220" s="172">
        <f>ROUND(E220*P220,2)</f>
        <v>0</v>
      </c>
      <c r="R220" s="172" t="s">
        <v>254</v>
      </c>
      <c r="S220" s="172" t="s">
        <v>206</v>
      </c>
      <c r="T220" s="173" t="s">
        <v>206</v>
      </c>
      <c r="U220" s="160">
        <v>0</v>
      </c>
      <c r="V220" s="160">
        <f>ROUND(E220*U220,2)</f>
        <v>0</v>
      </c>
      <c r="W220" s="160"/>
      <c r="X220" s="160" t="s">
        <v>255</v>
      </c>
      <c r="Y220" s="151"/>
      <c r="Z220" s="151"/>
      <c r="AA220" s="151"/>
      <c r="AB220" s="151"/>
      <c r="AC220" s="151"/>
      <c r="AD220" s="151"/>
      <c r="AE220" s="151"/>
      <c r="AF220" s="151"/>
      <c r="AG220" s="151" t="s">
        <v>256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 x14ac:dyDescent="0.25">
      <c r="A221" s="158"/>
      <c r="B221" s="159"/>
      <c r="C221" s="258" t="s">
        <v>451</v>
      </c>
      <c r="D221" s="259"/>
      <c r="E221" s="259"/>
      <c r="F221" s="259"/>
      <c r="G221" s="259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51"/>
      <c r="Z221" s="151"/>
      <c r="AA221" s="151"/>
      <c r="AB221" s="151"/>
      <c r="AC221" s="151"/>
      <c r="AD221" s="151"/>
      <c r="AE221" s="151"/>
      <c r="AF221" s="151"/>
      <c r="AG221" s="151" t="s">
        <v>244</v>
      </c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outlineLevel="1" x14ac:dyDescent="0.25">
      <c r="A222" s="158"/>
      <c r="B222" s="159"/>
      <c r="C222" s="260"/>
      <c r="D222" s="261"/>
      <c r="E222" s="261"/>
      <c r="F222" s="261"/>
      <c r="G222" s="261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51"/>
      <c r="Z222" s="151"/>
      <c r="AA222" s="151"/>
      <c r="AB222" s="151"/>
      <c r="AC222" s="151"/>
      <c r="AD222" s="151"/>
      <c r="AE222" s="151"/>
      <c r="AF222" s="151"/>
      <c r="AG222" s="151" t="s">
        <v>211</v>
      </c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outlineLevel="1" x14ac:dyDescent="0.25">
      <c r="A223" s="158"/>
      <c r="B223" s="159"/>
      <c r="C223" s="184" t="s">
        <v>452</v>
      </c>
      <c r="D223" s="185"/>
      <c r="E223" s="186">
        <v>8.4450000000000003</v>
      </c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51"/>
      <c r="Z223" s="151"/>
      <c r="AA223" s="151"/>
      <c r="AB223" s="151"/>
      <c r="AC223" s="151"/>
      <c r="AD223" s="151"/>
      <c r="AE223" s="151"/>
      <c r="AF223" s="151"/>
      <c r="AG223" s="151" t="s">
        <v>247</v>
      </c>
      <c r="AH223" s="151">
        <v>0</v>
      </c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outlineLevel="1" x14ac:dyDescent="0.25">
      <c r="A224" s="158"/>
      <c r="B224" s="159"/>
      <c r="C224" s="247"/>
      <c r="D224" s="248"/>
      <c r="E224" s="248"/>
      <c r="F224" s="248"/>
      <c r="G224" s="248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51"/>
      <c r="Z224" s="151"/>
      <c r="AA224" s="151"/>
      <c r="AB224" s="151"/>
      <c r="AC224" s="151"/>
      <c r="AD224" s="151"/>
      <c r="AE224" s="151"/>
      <c r="AF224" s="151"/>
      <c r="AG224" s="151" t="s">
        <v>212</v>
      </c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ht="30.6" outlineLevel="1" x14ac:dyDescent="0.25">
      <c r="A225" s="169">
        <v>41</v>
      </c>
      <c r="B225" s="170" t="s">
        <v>453</v>
      </c>
      <c r="C225" s="182" t="s">
        <v>454</v>
      </c>
      <c r="D225" s="183" t="s">
        <v>238</v>
      </c>
      <c r="E225" s="172">
        <v>150.82</v>
      </c>
      <c r="F225" s="171"/>
      <c r="G225" s="172">
        <f>ROUND(E225*F225,2)</f>
        <v>0</v>
      </c>
      <c r="H225" s="171"/>
      <c r="I225" s="172">
        <f>ROUND(E225*H225,2)</f>
        <v>0</v>
      </c>
      <c r="J225" s="171"/>
      <c r="K225" s="172">
        <f>ROUND(E225*J225,2)</f>
        <v>0</v>
      </c>
      <c r="L225" s="172">
        <v>21</v>
      </c>
      <c r="M225" s="172">
        <f>G225*(1+L225/100)</f>
        <v>0</v>
      </c>
      <c r="N225" s="172">
        <v>5.1599999999999997E-3</v>
      </c>
      <c r="O225" s="172">
        <f>ROUND(E225*N225,2)</f>
        <v>0.78</v>
      </c>
      <c r="P225" s="172">
        <v>0</v>
      </c>
      <c r="Q225" s="172">
        <f>ROUND(E225*P225,2)</f>
        <v>0</v>
      </c>
      <c r="R225" s="172" t="s">
        <v>254</v>
      </c>
      <c r="S225" s="172" t="s">
        <v>206</v>
      </c>
      <c r="T225" s="173" t="s">
        <v>207</v>
      </c>
      <c r="U225" s="160">
        <v>0</v>
      </c>
      <c r="V225" s="160">
        <f>ROUND(E225*U225,2)</f>
        <v>0</v>
      </c>
      <c r="W225" s="160"/>
      <c r="X225" s="160" t="s">
        <v>255</v>
      </c>
      <c r="Y225" s="151"/>
      <c r="Z225" s="151"/>
      <c r="AA225" s="151"/>
      <c r="AB225" s="151"/>
      <c r="AC225" s="151"/>
      <c r="AD225" s="151"/>
      <c r="AE225" s="151"/>
      <c r="AF225" s="151"/>
      <c r="AG225" s="151" t="s">
        <v>256</v>
      </c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outlineLevel="1" x14ac:dyDescent="0.25">
      <c r="A226" s="158"/>
      <c r="B226" s="159"/>
      <c r="C226" s="258" t="s">
        <v>455</v>
      </c>
      <c r="D226" s="259"/>
      <c r="E226" s="259"/>
      <c r="F226" s="259"/>
      <c r="G226" s="259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51"/>
      <c r="Z226" s="151"/>
      <c r="AA226" s="151"/>
      <c r="AB226" s="151"/>
      <c r="AC226" s="151"/>
      <c r="AD226" s="151"/>
      <c r="AE226" s="151"/>
      <c r="AF226" s="151"/>
      <c r="AG226" s="151" t="s">
        <v>244</v>
      </c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outlineLevel="1" x14ac:dyDescent="0.25">
      <c r="A227" s="158"/>
      <c r="B227" s="159"/>
      <c r="C227" s="260"/>
      <c r="D227" s="261"/>
      <c r="E227" s="261"/>
      <c r="F227" s="261"/>
      <c r="G227" s="261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51"/>
      <c r="Z227" s="151"/>
      <c r="AA227" s="151"/>
      <c r="AB227" s="151"/>
      <c r="AC227" s="151"/>
      <c r="AD227" s="151"/>
      <c r="AE227" s="151"/>
      <c r="AF227" s="151"/>
      <c r="AG227" s="151" t="s">
        <v>211</v>
      </c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ht="21.6" customHeight="1" outlineLevel="1" x14ac:dyDescent="0.25">
      <c r="A228" s="158"/>
      <c r="B228" s="159"/>
      <c r="C228" s="184" t="s">
        <v>441</v>
      </c>
      <c r="D228" s="185"/>
      <c r="E228" s="186">
        <v>150.82</v>
      </c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51"/>
      <c r="Z228" s="151"/>
      <c r="AA228" s="151"/>
      <c r="AB228" s="151"/>
      <c r="AC228" s="151"/>
      <c r="AD228" s="151"/>
      <c r="AE228" s="151"/>
      <c r="AF228" s="151"/>
      <c r="AG228" s="151" t="s">
        <v>247</v>
      </c>
      <c r="AH228" s="151">
        <v>0</v>
      </c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outlineLevel="1" x14ac:dyDescent="0.25">
      <c r="A229" s="158"/>
      <c r="B229" s="159"/>
      <c r="C229" s="247"/>
      <c r="D229" s="248"/>
      <c r="E229" s="248"/>
      <c r="F229" s="248"/>
      <c r="G229" s="248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51"/>
      <c r="Z229" s="151"/>
      <c r="AA229" s="151"/>
      <c r="AB229" s="151"/>
      <c r="AC229" s="151"/>
      <c r="AD229" s="151"/>
      <c r="AE229" s="151"/>
      <c r="AF229" s="151"/>
      <c r="AG229" s="151" t="s">
        <v>212</v>
      </c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x14ac:dyDescent="0.25">
      <c r="A230" s="163" t="s">
        <v>201</v>
      </c>
      <c r="B230" s="164" t="s">
        <v>87</v>
      </c>
      <c r="C230" s="180" t="s">
        <v>88</v>
      </c>
      <c r="D230" s="181"/>
      <c r="E230" s="167"/>
      <c r="F230" s="167"/>
      <c r="G230" s="167">
        <f>SUMIF(AG231:AG250,"&lt;&gt;NOR",G231:G250)</f>
        <v>0</v>
      </c>
      <c r="H230" s="167"/>
      <c r="I230" s="167">
        <f>SUM(I231:I250)</f>
        <v>0</v>
      </c>
      <c r="J230" s="167"/>
      <c r="K230" s="167">
        <f>SUM(K231:K250)</f>
        <v>0</v>
      </c>
      <c r="L230" s="167"/>
      <c r="M230" s="167">
        <f>SUM(M231:M250)</f>
        <v>0</v>
      </c>
      <c r="N230" s="167"/>
      <c r="O230" s="167">
        <f>SUM(O231:O250)</f>
        <v>2.3000000000000003</v>
      </c>
      <c r="P230" s="167"/>
      <c r="Q230" s="167">
        <f>SUM(Q231:Q250)</f>
        <v>0.14000000000000001</v>
      </c>
      <c r="R230" s="167"/>
      <c r="S230" s="167"/>
      <c r="T230" s="168"/>
      <c r="U230" s="162"/>
      <c r="V230" s="162">
        <f>SUM(V231:V250)</f>
        <v>7.55</v>
      </c>
      <c r="W230" s="162"/>
      <c r="X230" s="162"/>
      <c r="AG230" t="s">
        <v>202</v>
      </c>
    </row>
    <row r="231" spans="1:60" ht="20.399999999999999" outlineLevel="1" x14ac:dyDescent="0.25">
      <c r="A231" s="169">
        <v>42</v>
      </c>
      <c r="B231" s="170" t="s">
        <v>456</v>
      </c>
      <c r="C231" s="182" t="s">
        <v>457</v>
      </c>
      <c r="D231" s="183" t="s">
        <v>253</v>
      </c>
      <c r="E231" s="172">
        <v>8.1</v>
      </c>
      <c r="F231" s="171"/>
      <c r="G231" s="172">
        <f>ROUND(E231*F231,2)</f>
        <v>0</v>
      </c>
      <c r="H231" s="171"/>
      <c r="I231" s="172">
        <f>ROUND(E231*H231,2)</f>
        <v>0</v>
      </c>
      <c r="J231" s="171"/>
      <c r="K231" s="172">
        <f>ROUND(E231*J231,2)</f>
        <v>0</v>
      </c>
      <c r="L231" s="172">
        <v>21</v>
      </c>
      <c r="M231" s="172">
        <f>G231*(1+L231/100)</f>
        <v>0</v>
      </c>
      <c r="N231" s="172">
        <v>8.7600000000000004E-3</v>
      </c>
      <c r="O231" s="172">
        <f>ROUND(E231*N231,2)</f>
        <v>7.0000000000000007E-2</v>
      </c>
      <c r="P231" s="172">
        <v>0</v>
      </c>
      <c r="Q231" s="172">
        <f>ROUND(E231*P231,2)</f>
        <v>0</v>
      </c>
      <c r="R231" s="172" t="s">
        <v>267</v>
      </c>
      <c r="S231" s="172" t="s">
        <v>206</v>
      </c>
      <c r="T231" s="173" t="s">
        <v>240</v>
      </c>
      <c r="U231" s="160">
        <v>0.43</v>
      </c>
      <c r="V231" s="160">
        <f>ROUND(E231*U231,2)</f>
        <v>3.48</v>
      </c>
      <c r="W231" s="160"/>
      <c r="X231" s="160" t="s">
        <v>241</v>
      </c>
      <c r="Y231" s="151"/>
      <c r="Z231" s="151"/>
      <c r="AA231" s="151"/>
      <c r="AB231" s="151"/>
      <c r="AC231" s="151"/>
      <c r="AD231" s="151"/>
      <c r="AE231" s="151"/>
      <c r="AF231" s="151"/>
      <c r="AG231" s="151" t="s">
        <v>242</v>
      </c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outlineLevel="1" x14ac:dyDescent="0.25">
      <c r="A232" s="158"/>
      <c r="B232" s="159"/>
      <c r="C232" s="258" t="s">
        <v>458</v>
      </c>
      <c r="D232" s="259"/>
      <c r="E232" s="259"/>
      <c r="F232" s="259"/>
      <c r="G232" s="259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51"/>
      <c r="Z232" s="151"/>
      <c r="AA232" s="151"/>
      <c r="AB232" s="151"/>
      <c r="AC232" s="151"/>
      <c r="AD232" s="151"/>
      <c r="AE232" s="151"/>
      <c r="AF232" s="151"/>
      <c r="AG232" s="151" t="s">
        <v>244</v>
      </c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74" t="str">
        <f>C232</f>
        <v>a poloplastických hmot na montážní pěnu, zapravení omítky pod parapetem, těsnění spáry mezi parapetem a rámem okna, dodávka silikonu.</v>
      </c>
      <c r="BB232" s="151"/>
      <c r="BC232" s="151"/>
      <c r="BD232" s="151"/>
      <c r="BE232" s="151"/>
      <c r="BF232" s="151"/>
      <c r="BG232" s="151"/>
      <c r="BH232" s="151"/>
    </row>
    <row r="233" spans="1:60" outlineLevel="1" x14ac:dyDescent="0.25">
      <c r="A233" s="158"/>
      <c r="B233" s="159"/>
      <c r="C233" s="184" t="s">
        <v>459</v>
      </c>
      <c r="D233" s="185"/>
      <c r="E233" s="186">
        <v>3.9</v>
      </c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51"/>
      <c r="Z233" s="151"/>
      <c r="AA233" s="151"/>
      <c r="AB233" s="151"/>
      <c r="AC233" s="151"/>
      <c r="AD233" s="151"/>
      <c r="AE233" s="151"/>
      <c r="AF233" s="151"/>
      <c r="AG233" s="151" t="s">
        <v>247</v>
      </c>
      <c r="AH233" s="151">
        <v>0</v>
      </c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outlineLevel="1" x14ac:dyDescent="0.25">
      <c r="A234" s="158"/>
      <c r="B234" s="159"/>
      <c r="C234" s="184" t="s">
        <v>460</v>
      </c>
      <c r="D234" s="185"/>
      <c r="E234" s="186">
        <v>4.2</v>
      </c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51"/>
      <c r="Z234" s="151"/>
      <c r="AA234" s="151"/>
      <c r="AB234" s="151"/>
      <c r="AC234" s="151"/>
      <c r="AD234" s="151"/>
      <c r="AE234" s="151"/>
      <c r="AF234" s="151"/>
      <c r="AG234" s="151" t="s">
        <v>247</v>
      </c>
      <c r="AH234" s="151">
        <v>0</v>
      </c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outlineLevel="1" x14ac:dyDescent="0.25">
      <c r="A235" s="158"/>
      <c r="B235" s="159"/>
      <c r="C235" s="247"/>
      <c r="D235" s="248"/>
      <c r="E235" s="248"/>
      <c r="F235" s="248"/>
      <c r="G235" s="248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51"/>
      <c r="Z235" s="151"/>
      <c r="AA235" s="151"/>
      <c r="AB235" s="151"/>
      <c r="AC235" s="151"/>
      <c r="AD235" s="151"/>
      <c r="AE235" s="151"/>
      <c r="AF235" s="151"/>
      <c r="AG235" s="151" t="s">
        <v>212</v>
      </c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ht="20.399999999999999" outlineLevel="1" x14ac:dyDescent="0.25">
      <c r="A236" s="169">
        <v>43</v>
      </c>
      <c r="B236" s="170" t="s">
        <v>461</v>
      </c>
      <c r="C236" s="182" t="s">
        <v>462</v>
      </c>
      <c r="D236" s="183" t="s">
        <v>253</v>
      </c>
      <c r="E236" s="172">
        <v>2.4</v>
      </c>
      <c r="F236" s="171"/>
      <c r="G236" s="172">
        <f>ROUND(E236*F236,2)</f>
        <v>0</v>
      </c>
      <c r="H236" s="171"/>
      <c r="I236" s="172">
        <f>ROUND(E236*H236,2)</f>
        <v>0</v>
      </c>
      <c r="J236" s="171"/>
      <c r="K236" s="172">
        <f>ROUND(E236*J236,2)</f>
        <v>0</v>
      </c>
      <c r="L236" s="172">
        <v>21</v>
      </c>
      <c r="M236" s="172">
        <f>G236*(1+L236/100)</f>
        <v>0</v>
      </c>
      <c r="N236" s="172">
        <v>7.4599999999999996E-3</v>
      </c>
      <c r="O236" s="172">
        <f>ROUND(E236*N236,2)</f>
        <v>0.02</v>
      </c>
      <c r="P236" s="172">
        <v>0</v>
      </c>
      <c r="Q236" s="172">
        <f>ROUND(E236*P236,2)</f>
        <v>0</v>
      </c>
      <c r="R236" s="172"/>
      <c r="S236" s="172" t="s">
        <v>299</v>
      </c>
      <c r="T236" s="173" t="s">
        <v>207</v>
      </c>
      <c r="U236" s="160">
        <v>0.43</v>
      </c>
      <c r="V236" s="160">
        <f>ROUND(E236*U236,2)</f>
        <v>1.03</v>
      </c>
      <c r="W236" s="160"/>
      <c r="X236" s="160" t="s">
        <v>241</v>
      </c>
      <c r="Y236" s="151"/>
      <c r="Z236" s="151"/>
      <c r="AA236" s="151"/>
      <c r="AB236" s="151"/>
      <c r="AC236" s="151"/>
      <c r="AD236" s="151"/>
      <c r="AE236" s="151"/>
      <c r="AF236" s="151"/>
      <c r="AG236" s="151" t="s">
        <v>242</v>
      </c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outlineLevel="1" x14ac:dyDescent="0.25">
      <c r="A237" s="158"/>
      <c r="B237" s="159"/>
      <c r="C237" s="184" t="s">
        <v>463</v>
      </c>
      <c r="D237" s="185"/>
      <c r="E237" s="186">
        <v>2.4</v>
      </c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51"/>
      <c r="Z237" s="151"/>
      <c r="AA237" s="151"/>
      <c r="AB237" s="151"/>
      <c r="AC237" s="151"/>
      <c r="AD237" s="151"/>
      <c r="AE237" s="151"/>
      <c r="AF237" s="151"/>
      <c r="AG237" s="151" t="s">
        <v>247</v>
      </c>
      <c r="AH237" s="151">
        <v>0</v>
      </c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outlineLevel="1" x14ac:dyDescent="0.25">
      <c r="A238" s="158"/>
      <c r="B238" s="159"/>
      <c r="C238" s="247"/>
      <c r="D238" s="248"/>
      <c r="E238" s="248"/>
      <c r="F238" s="248"/>
      <c r="G238" s="248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51"/>
      <c r="Z238" s="151"/>
      <c r="AA238" s="151"/>
      <c r="AB238" s="151"/>
      <c r="AC238" s="151"/>
      <c r="AD238" s="151"/>
      <c r="AE238" s="151"/>
      <c r="AF238" s="151"/>
      <c r="AG238" s="151" t="s">
        <v>212</v>
      </c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ht="20.399999999999999" outlineLevel="1" x14ac:dyDescent="0.25">
      <c r="A239" s="169">
        <v>44</v>
      </c>
      <c r="B239" s="170" t="s">
        <v>464</v>
      </c>
      <c r="C239" s="182" t="s">
        <v>465</v>
      </c>
      <c r="D239" s="183" t="s">
        <v>253</v>
      </c>
      <c r="E239" s="172">
        <v>4.2</v>
      </c>
      <c r="F239" s="171"/>
      <c r="G239" s="172">
        <f>ROUND(E239*F239,2)</f>
        <v>0</v>
      </c>
      <c r="H239" s="171"/>
      <c r="I239" s="172">
        <f>ROUND(E239*H239,2)</f>
        <v>0</v>
      </c>
      <c r="J239" s="171"/>
      <c r="K239" s="172">
        <f>ROUND(E239*J239,2)</f>
        <v>0</v>
      </c>
      <c r="L239" s="172">
        <v>21</v>
      </c>
      <c r="M239" s="172">
        <f>G239*(1+L239/100)</f>
        <v>0</v>
      </c>
      <c r="N239" s="172">
        <v>5.5100000000000001E-3</v>
      </c>
      <c r="O239" s="172">
        <f>ROUND(E239*N239,2)</f>
        <v>0.02</v>
      </c>
      <c r="P239" s="172">
        <v>0</v>
      </c>
      <c r="Q239" s="172">
        <f>ROUND(E239*P239,2)</f>
        <v>0</v>
      </c>
      <c r="R239" s="172"/>
      <c r="S239" s="172" t="s">
        <v>299</v>
      </c>
      <c r="T239" s="173" t="s">
        <v>240</v>
      </c>
      <c r="U239" s="160">
        <v>0.42499999999999999</v>
      </c>
      <c r="V239" s="160">
        <f>ROUND(E239*U239,2)</f>
        <v>1.79</v>
      </c>
      <c r="W239" s="160"/>
      <c r="X239" s="160" t="s">
        <v>241</v>
      </c>
      <c r="Y239" s="151"/>
      <c r="Z239" s="151"/>
      <c r="AA239" s="151"/>
      <c r="AB239" s="151"/>
      <c r="AC239" s="151"/>
      <c r="AD239" s="151"/>
      <c r="AE239" s="151"/>
      <c r="AF239" s="151"/>
      <c r="AG239" s="151" t="s">
        <v>242</v>
      </c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outlineLevel="1" x14ac:dyDescent="0.25">
      <c r="A240" s="158"/>
      <c r="B240" s="159"/>
      <c r="C240" s="184" t="s">
        <v>466</v>
      </c>
      <c r="D240" s="185"/>
      <c r="E240" s="186">
        <v>4.2</v>
      </c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51"/>
      <c r="Z240" s="151"/>
      <c r="AA240" s="151"/>
      <c r="AB240" s="151"/>
      <c r="AC240" s="151"/>
      <c r="AD240" s="151"/>
      <c r="AE240" s="151"/>
      <c r="AF240" s="151"/>
      <c r="AG240" s="151" t="s">
        <v>247</v>
      </c>
      <c r="AH240" s="151">
        <v>0</v>
      </c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outlineLevel="1" x14ac:dyDescent="0.25">
      <c r="A241" s="158"/>
      <c r="B241" s="159"/>
      <c r="C241" s="247"/>
      <c r="D241" s="248"/>
      <c r="E241" s="248"/>
      <c r="F241" s="248"/>
      <c r="G241" s="248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51"/>
      <c r="Z241" s="151"/>
      <c r="AA241" s="151"/>
      <c r="AB241" s="151"/>
      <c r="AC241" s="151"/>
      <c r="AD241" s="151"/>
      <c r="AE241" s="151"/>
      <c r="AF241" s="151"/>
      <c r="AG241" s="151" t="s">
        <v>212</v>
      </c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ht="20.399999999999999" outlineLevel="1" x14ac:dyDescent="0.25">
      <c r="A242" s="169">
        <v>45</v>
      </c>
      <c r="B242" s="170" t="s">
        <v>467</v>
      </c>
      <c r="C242" s="182" t="s">
        <v>468</v>
      </c>
      <c r="D242" s="183" t="s">
        <v>253</v>
      </c>
      <c r="E242" s="172">
        <v>0.9</v>
      </c>
      <c r="F242" s="171"/>
      <c r="G242" s="172">
        <f>ROUND(E242*F242,2)</f>
        <v>0</v>
      </c>
      <c r="H242" s="171"/>
      <c r="I242" s="172">
        <f>ROUND(E242*H242,2)</f>
        <v>0</v>
      </c>
      <c r="J242" s="171"/>
      <c r="K242" s="172">
        <f>ROUND(E242*J242,2)</f>
        <v>0</v>
      </c>
      <c r="L242" s="172">
        <v>21</v>
      </c>
      <c r="M242" s="172">
        <f>G242*(1+L242/100)</f>
        <v>0</v>
      </c>
      <c r="N242" s="172">
        <v>5.5100000000000001E-3</v>
      </c>
      <c r="O242" s="172">
        <f>ROUND(E242*N242,2)</f>
        <v>0</v>
      </c>
      <c r="P242" s="172">
        <v>0</v>
      </c>
      <c r="Q242" s="172">
        <f>ROUND(E242*P242,2)</f>
        <v>0</v>
      </c>
      <c r="R242" s="172"/>
      <c r="S242" s="172" t="s">
        <v>299</v>
      </c>
      <c r="T242" s="173" t="s">
        <v>207</v>
      </c>
      <c r="U242" s="160">
        <v>0.43</v>
      </c>
      <c r="V242" s="160">
        <f>ROUND(E242*U242,2)</f>
        <v>0.39</v>
      </c>
      <c r="W242" s="160"/>
      <c r="X242" s="160" t="s">
        <v>241</v>
      </c>
      <c r="Y242" s="151"/>
      <c r="Z242" s="151"/>
      <c r="AA242" s="151"/>
      <c r="AB242" s="151"/>
      <c r="AC242" s="151"/>
      <c r="AD242" s="151"/>
      <c r="AE242" s="151"/>
      <c r="AF242" s="151"/>
      <c r="AG242" s="151" t="s">
        <v>242</v>
      </c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outlineLevel="1" x14ac:dyDescent="0.25">
      <c r="A243" s="158"/>
      <c r="B243" s="159"/>
      <c r="C243" s="184" t="s">
        <v>469</v>
      </c>
      <c r="D243" s="185"/>
      <c r="E243" s="186">
        <v>0.9</v>
      </c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51"/>
      <c r="Z243" s="151"/>
      <c r="AA243" s="151"/>
      <c r="AB243" s="151"/>
      <c r="AC243" s="151"/>
      <c r="AD243" s="151"/>
      <c r="AE243" s="151"/>
      <c r="AF243" s="151"/>
      <c r="AG243" s="151" t="s">
        <v>247</v>
      </c>
      <c r="AH243" s="151">
        <v>0</v>
      </c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60" outlineLevel="1" x14ac:dyDescent="0.25">
      <c r="A244" s="158"/>
      <c r="B244" s="159"/>
      <c r="C244" s="247"/>
      <c r="D244" s="248"/>
      <c r="E244" s="248"/>
      <c r="F244" s="248"/>
      <c r="G244" s="248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51"/>
      <c r="Z244" s="151"/>
      <c r="AA244" s="151"/>
      <c r="AB244" s="151"/>
      <c r="AC244" s="151"/>
      <c r="AD244" s="151"/>
      <c r="AE244" s="151"/>
      <c r="AF244" s="151"/>
      <c r="AG244" s="151" t="s">
        <v>212</v>
      </c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</row>
    <row r="245" spans="1:60" ht="20.399999999999999" outlineLevel="1" x14ac:dyDescent="0.25">
      <c r="A245" s="169">
        <v>46</v>
      </c>
      <c r="B245" s="170" t="s">
        <v>470</v>
      </c>
      <c r="C245" s="182" t="s">
        <v>471</v>
      </c>
      <c r="D245" s="183" t="s">
        <v>253</v>
      </c>
      <c r="E245" s="172">
        <v>2</v>
      </c>
      <c r="F245" s="171"/>
      <c r="G245" s="172">
        <f>ROUND(E245*F245,2)</f>
        <v>0</v>
      </c>
      <c r="H245" s="171"/>
      <c r="I245" s="172">
        <f>ROUND(E245*H245,2)</f>
        <v>0</v>
      </c>
      <c r="J245" s="171"/>
      <c r="K245" s="172">
        <f>ROUND(E245*J245,2)</f>
        <v>0</v>
      </c>
      <c r="L245" s="172">
        <v>21</v>
      </c>
      <c r="M245" s="172">
        <f>G245*(1+L245/100)</f>
        <v>0</v>
      </c>
      <c r="N245" s="172">
        <v>5.5100000000000001E-3</v>
      </c>
      <c r="O245" s="172">
        <f>ROUND(E245*N245,2)</f>
        <v>0.01</v>
      </c>
      <c r="P245" s="172">
        <v>0</v>
      </c>
      <c r="Q245" s="172">
        <f>ROUND(E245*P245,2)</f>
        <v>0</v>
      </c>
      <c r="R245" s="172"/>
      <c r="S245" s="172" t="s">
        <v>299</v>
      </c>
      <c r="T245" s="173" t="s">
        <v>240</v>
      </c>
      <c r="U245" s="160">
        <v>0.43</v>
      </c>
      <c r="V245" s="160">
        <f>ROUND(E245*U245,2)</f>
        <v>0.86</v>
      </c>
      <c r="W245" s="160"/>
      <c r="X245" s="160" t="s">
        <v>241</v>
      </c>
      <c r="Y245" s="151"/>
      <c r="Z245" s="151"/>
      <c r="AA245" s="151"/>
      <c r="AB245" s="151"/>
      <c r="AC245" s="151"/>
      <c r="AD245" s="151"/>
      <c r="AE245" s="151"/>
      <c r="AF245" s="151"/>
      <c r="AG245" s="151" t="s">
        <v>242</v>
      </c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outlineLevel="1" x14ac:dyDescent="0.25">
      <c r="A246" s="158"/>
      <c r="B246" s="159"/>
      <c r="C246" s="184" t="s">
        <v>472</v>
      </c>
      <c r="D246" s="185"/>
      <c r="E246" s="186">
        <v>2</v>
      </c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51"/>
      <c r="Z246" s="151"/>
      <c r="AA246" s="151"/>
      <c r="AB246" s="151"/>
      <c r="AC246" s="151"/>
      <c r="AD246" s="151"/>
      <c r="AE246" s="151"/>
      <c r="AF246" s="151"/>
      <c r="AG246" s="151" t="s">
        <v>247</v>
      </c>
      <c r="AH246" s="151">
        <v>0</v>
      </c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60" outlineLevel="1" x14ac:dyDescent="0.25">
      <c r="A247" s="158"/>
      <c r="B247" s="159"/>
      <c r="C247" s="247"/>
      <c r="D247" s="248"/>
      <c r="E247" s="248"/>
      <c r="F247" s="248"/>
      <c r="G247" s="248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51"/>
      <c r="Z247" s="151"/>
      <c r="AA247" s="151"/>
      <c r="AB247" s="151"/>
      <c r="AC247" s="151"/>
      <c r="AD247" s="151"/>
      <c r="AE247" s="151"/>
      <c r="AF247" s="151"/>
      <c r="AG247" s="151" t="s">
        <v>212</v>
      </c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</row>
    <row r="248" spans="1:60" outlineLevel="1" x14ac:dyDescent="0.25">
      <c r="A248" s="169">
        <v>47</v>
      </c>
      <c r="B248" s="170" t="s">
        <v>473</v>
      </c>
      <c r="C248" s="182" t="s">
        <v>474</v>
      </c>
      <c r="D248" s="183" t="s">
        <v>266</v>
      </c>
      <c r="E248" s="172">
        <v>1</v>
      </c>
      <c r="F248" s="171"/>
      <c r="G248" s="172">
        <f>ROUND(E248*F248,2)</f>
        <v>0</v>
      </c>
      <c r="H248" s="171"/>
      <c r="I248" s="172">
        <f>ROUND(E248*H248,2)</f>
        <v>0</v>
      </c>
      <c r="J248" s="171"/>
      <c r="K248" s="172">
        <f>ROUND(E248*J248,2)</f>
        <v>0</v>
      </c>
      <c r="L248" s="172">
        <v>21</v>
      </c>
      <c r="M248" s="172">
        <f>G248*(1+L248/100)</f>
        <v>0</v>
      </c>
      <c r="N248" s="172">
        <v>2.1815000000000002</v>
      </c>
      <c r="O248" s="172">
        <f>ROUND(E248*N248,2)</f>
        <v>2.1800000000000002</v>
      </c>
      <c r="P248" s="172">
        <v>0.1368</v>
      </c>
      <c r="Q248" s="172">
        <f>ROUND(E248*P248,2)</f>
        <v>0.14000000000000001</v>
      </c>
      <c r="R248" s="172" t="s">
        <v>254</v>
      </c>
      <c r="S248" s="172" t="s">
        <v>206</v>
      </c>
      <c r="T248" s="173" t="s">
        <v>475</v>
      </c>
      <c r="U248" s="160">
        <v>0</v>
      </c>
      <c r="V248" s="160">
        <f>ROUND(E248*U248,2)</f>
        <v>0</v>
      </c>
      <c r="W248" s="160"/>
      <c r="X248" s="160" t="s">
        <v>255</v>
      </c>
      <c r="Y248" s="151"/>
      <c r="Z248" s="151"/>
      <c r="AA248" s="151"/>
      <c r="AB248" s="151"/>
      <c r="AC248" s="151"/>
      <c r="AD248" s="151"/>
      <c r="AE248" s="151"/>
      <c r="AF248" s="151"/>
      <c r="AG248" s="151" t="s">
        <v>256</v>
      </c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ht="21" outlineLevel="1" x14ac:dyDescent="0.25">
      <c r="A249" s="158"/>
      <c r="B249" s="159"/>
      <c r="C249" s="258" t="s">
        <v>476</v>
      </c>
      <c r="D249" s="259"/>
      <c r="E249" s="259"/>
      <c r="F249" s="259"/>
      <c r="G249" s="259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51"/>
      <c r="Z249" s="151"/>
      <c r="AA249" s="151"/>
      <c r="AB249" s="151"/>
      <c r="AC249" s="151"/>
      <c r="AD249" s="151"/>
      <c r="AE249" s="151"/>
      <c r="AF249" s="151"/>
      <c r="AG249" s="151" t="s">
        <v>244</v>
      </c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74" t="str">
        <f>C249</f>
        <v>vyvěšení dřevěných dveřních křídel, vybourání stávající ocelové zárubně, zazdívka otvoru jakýmikoliv cihlami pálenými, omítka vnitřní vápenná nebo vápenocementová štuková.</v>
      </c>
      <c r="BB249" s="151"/>
      <c r="BC249" s="151"/>
      <c r="BD249" s="151"/>
      <c r="BE249" s="151"/>
      <c r="BF249" s="151"/>
      <c r="BG249" s="151"/>
      <c r="BH249" s="151"/>
    </row>
    <row r="250" spans="1:60" outlineLevel="1" x14ac:dyDescent="0.25">
      <c r="A250" s="158"/>
      <c r="B250" s="159"/>
      <c r="C250" s="247"/>
      <c r="D250" s="248"/>
      <c r="E250" s="248"/>
      <c r="F250" s="248"/>
      <c r="G250" s="248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51"/>
      <c r="Z250" s="151"/>
      <c r="AA250" s="151"/>
      <c r="AB250" s="151"/>
      <c r="AC250" s="151"/>
      <c r="AD250" s="151"/>
      <c r="AE250" s="151"/>
      <c r="AF250" s="151"/>
      <c r="AG250" s="151" t="s">
        <v>212</v>
      </c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</row>
    <row r="251" spans="1:60" x14ac:dyDescent="0.25">
      <c r="A251" s="163" t="s">
        <v>201</v>
      </c>
      <c r="B251" s="164" t="s">
        <v>109</v>
      </c>
      <c r="C251" s="180" t="s">
        <v>110</v>
      </c>
      <c r="D251" s="181"/>
      <c r="E251" s="167"/>
      <c r="F251" s="167"/>
      <c r="G251" s="167">
        <f>SUMIF(AG252:AG275,"&lt;&gt;NOR",G252:G275)</f>
        <v>0</v>
      </c>
      <c r="H251" s="167"/>
      <c r="I251" s="167">
        <f>SUM(I252:I275)</f>
        <v>0</v>
      </c>
      <c r="J251" s="167"/>
      <c r="K251" s="167">
        <f>SUM(K252:K275)</f>
        <v>0</v>
      </c>
      <c r="L251" s="167"/>
      <c r="M251" s="167">
        <f>SUM(M252:M275)</f>
        <v>0</v>
      </c>
      <c r="N251" s="167"/>
      <c r="O251" s="167">
        <f>SUM(O252:O275)</f>
        <v>25.33</v>
      </c>
      <c r="P251" s="167"/>
      <c r="Q251" s="167">
        <f>SUM(Q252:Q275)</f>
        <v>0</v>
      </c>
      <c r="R251" s="167"/>
      <c r="S251" s="167"/>
      <c r="T251" s="168"/>
      <c r="U251" s="162"/>
      <c r="V251" s="162">
        <f>SUM(V252:V275)</f>
        <v>507.56999999999994</v>
      </c>
      <c r="W251" s="162"/>
      <c r="X251" s="162"/>
      <c r="AG251" t="s">
        <v>202</v>
      </c>
    </row>
    <row r="252" spans="1:60" ht="20.399999999999999" outlineLevel="1" x14ac:dyDescent="0.25">
      <c r="A252" s="169">
        <v>48</v>
      </c>
      <c r="B252" s="170" t="s">
        <v>477</v>
      </c>
      <c r="C252" s="182" t="s">
        <v>478</v>
      </c>
      <c r="D252" s="183" t="s">
        <v>238</v>
      </c>
      <c r="E252" s="172">
        <v>187920</v>
      </c>
      <c r="F252" s="171"/>
      <c r="G252" s="172">
        <f>ROUND(E252*F252,2)</f>
        <v>0</v>
      </c>
      <c r="H252" s="171"/>
      <c r="I252" s="172">
        <f>ROUND(E252*H252,2)</f>
        <v>0</v>
      </c>
      <c r="J252" s="171"/>
      <c r="K252" s="172">
        <f>ROUND(E252*J252,2)</f>
        <v>0</v>
      </c>
      <c r="L252" s="172">
        <v>21</v>
      </c>
      <c r="M252" s="172">
        <f>G252*(1+L252/100)</f>
        <v>0</v>
      </c>
      <c r="N252" s="172">
        <v>0</v>
      </c>
      <c r="O252" s="172">
        <f>ROUND(E252*N252,2)</f>
        <v>0</v>
      </c>
      <c r="P252" s="172">
        <v>0</v>
      </c>
      <c r="Q252" s="172">
        <f>ROUND(E252*P252,2)</f>
        <v>0</v>
      </c>
      <c r="R252" s="172" t="s">
        <v>479</v>
      </c>
      <c r="S252" s="172" t="s">
        <v>206</v>
      </c>
      <c r="T252" s="173" t="s">
        <v>240</v>
      </c>
      <c r="U252" s="160">
        <v>0</v>
      </c>
      <c r="V252" s="160">
        <f>ROUND(E252*U252,2)</f>
        <v>0</v>
      </c>
      <c r="W252" s="160"/>
      <c r="X252" s="160" t="s">
        <v>241</v>
      </c>
      <c r="Y252" s="151"/>
      <c r="Z252" s="151"/>
      <c r="AA252" s="151"/>
      <c r="AB252" s="151"/>
      <c r="AC252" s="151"/>
      <c r="AD252" s="151"/>
      <c r="AE252" s="151"/>
      <c r="AF252" s="151"/>
      <c r="AG252" s="151" t="s">
        <v>242</v>
      </c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outlineLevel="1" x14ac:dyDescent="0.25">
      <c r="A253" s="158"/>
      <c r="B253" s="159"/>
      <c r="C253" s="258" t="s">
        <v>480</v>
      </c>
      <c r="D253" s="259"/>
      <c r="E253" s="259"/>
      <c r="F253" s="259"/>
      <c r="G253" s="259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51"/>
      <c r="Z253" s="151"/>
      <c r="AA253" s="151"/>
      <c r="AB253" s="151"/>
      <c r="AC253" s="151"/>
      <c r="AD253" s="151"/>
      <c r="AE253" s="151"/>
      <c r="AF253" s="151"/>
      <c r="AG253" s="151" t="s">
        <v>244</v>
      </c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outlineLevel="1" x14ac:dyDescent="0.25">
      <c r="A254" s="158"/>
      <c r="B254" s="159"/>
      <c r="C254" s="184" t="s">
        <v>481</v>
      </c>
      <c r="D254" s="185"/>
      <c r="E254" s="186">
        <v>187920</v>
      </c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51"/>
      <c r="Z254" s="151"/>
      <c r="AA254" s="151"/>
      <c r="AB254" s="151"/>
      <c r="AC254" s="151"/>
      <c r="AD254" s="151"/>
      <c r="AE254" s="151"/>
      <c r="AF254" s="151"/>
      <c r="AG254" s="151" t="s">
        <v>247</v>
      </c>
      <c r="AH254" s="151">
        <v>0</v>
      </c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outlineLevel="1" x14ac:dyDescent="0.25">
      <c r="A255" s="158"/>
      <c r="B255" s="159"/>
      <c r="C255" s="247"/>
      <c r="D255" s="248"/>
      <c r="E255" s="248"/>
      <c r="F255" s="248"/>
      <c r="G255" s="248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51"/>
      <c r="Z255" s="151"/>
      <c r="AA255" s="151"/>
      <c r="AB255" s="151"/>
      <c r="AC255" s="151"/>
      <c r="AD255" s="151"/>
      <c r="AE255" s="151"/>
      <c r="AF255" s="151"/>
      <c r="AG255" s="151" t="s">
        <v>212</v>
      </c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ht="20.399999999999999" outlineLevel="1" x14ac:dyDescent="0.25">
      <c r="A256" s="169">
        <v>49</v>
      </c>
      <c r="B256" s="170" t="s">
        <v>482</v>
      </c>
      <c r="C256" s="182" t="s">
        <v>483</v>
      </c>
      <c r="D256" s="183" t="s">
        <v>238</v>
      </c>
      <c r="E256" s="172">
        <v>1044</v>
      </c>
      <c r="F256" s="171"/>
      <c r="G256" s="172">
        <f>ROUND(E256*F256,2)</f>
        <v>0</v>
      </c>
      <c r="H256" s="171"/>
      <c r="I256" s="172">
        <f>ROUND(E256*H256,2)</f>
        <v>0</v>
      </c>
      <c r="J256" s="171"/>
      <c r="K256" s="172">
        <f>ROUND(E256*J256,2)</f>
        <v>0</v>
      </c>
      <c r="L256" s="172">
        <v>21</v>
      </c>
      <c r="M256" s="172">
        <f>G256*(1+L256/100)</f>
        <v>0</v>
      </c>
      <c r="N256" s="172">
        <v>0</v>
      </c>
      <c r="O256" s="172">
        <f>ROUND(E256*N256,2)</f>
        <v>0</v>
      </c>
      <c r="P256" s="172">
        <v>0</v>
      </c>
      <c r="Q256" s="172">
        <f>ROUND(E256*P256,2)</f>
        <v>0</v>
      </c>
      <c r="R256" s="172" t="s">
        <v>479</v>
      </c>
      <c r="S256" s="172" t="s">
        <v>206</v>
      </c>
      <c r="T256" s="173" t="s">
        <v>240</v>
      </c>
      <c r="U256" s="160">
        <v>0.12</v>
      </c>
      <c r="V256" s="160">
        <f>ROUND(E256*U256,2)</f>
        <v>125.28</v>
      </c>
      <c r="W256" s="160"/>
      <c r="X256" s="160" t="s">
        <v>241</v>
      </c>
      <c r="Y256" s="151"/>
      <c r="Z256" s="151"/>
      <c r="AA256" s="151"/>
      <c r="AB256" s="151"/>
      <c r="AC256" s="151"/>
      <c r="AD256" s="151"/>
      <c r="AE256" s="151"/>
      <c r="AF256" s="151"/>
      <c r="AG256" s="151" t="s">
        <v>242</v>
      </c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outlineLevel="1" x14ac:dyDescent="0.25">
      <c r="A257" s="158"/>
      <c r="B257" s="159"/>
      <c r="C257" s="184" t="s">
        <v>484</v>
      </c>
      <c r="D257" s="185"/>
      <c r="E257" s="186">
        <v>944</v>
      </c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51"/>
      <c r="Z257" s="151"/>
      <c r="AA257" s="151"/>
      <c r="AB257" s="151"/>
      <c r="AC257" s="151"/>
      <c r="AD257" s="151"/>
      <c r="AE257" s="151"/>
      <c r="AF257" s="151"/>
      <c r="AG257" s="151" t="s">
        <v>247</v>
      </c>
      <c r="AH257" s="151">
        <v>0</v>
      </c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</row>
    <row r="258" spans="1:60" outlineLevel="1" x14ac:dyDescent="0.25">
      <c r="A258" s="158"/>
      <c r="B258" s="159"/>
      <c r="C258" s="184" t="s">
        <v>485</v>
      </c>
      <c r="D258" s="185"/>
      <c r="E258" s="186">
        <v>100</v>
      </c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51"/>
      <c r="Z258" s="151"/>
      <c r="AA258" s="151"/>
      <c r="AB258" s="151"/>
      <c r="AC258" s="151"/>
      <c r="AD258" s="151"/>
      <c r="AE258" s="151"/>
      <c r="AF258" s="151"/>
      <c r="AG258" s="151" t="s">
        <v>247</v>
      </c>
      <c r="AH258" s="151">
        <v>0</v>
      </c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</row>
    <row r="259" spans="1:60" outlineLevel="1" x14ac:dyDescent="0.25">
      <c r="A259" s="158"/>
      <c r="B259" s="159"/>
      <c r="C259" s="247"/>
      <c r="D259" s="248"/>
      <c r="E259" s="248"/>
      <c r="F259" s="248"/>
      <c r="G259" s="248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51"/>
      <c r="Z259" s="151"/>
      <c r="AA259" s="151"/>
      <c r="AB259" s="151"/>
      <c r="AC259" s="151"/>
      <c r="AD259" s="151"/>
      <c r="AE259" s="151"/>
      <c r="AF259" s="151"/>
      <c r="AG259" s="151" t="s">
        <v>212</v>
      </c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</row>
    <row r="260" spans="1:60" ht="20.399999999999999" outlineLevel="1" x14ac:dyDescent="0.25">
      <c r="A260" s="169">
        <v>50</v>
      </c>
      <c r="B260" s="170" t="s">
        <v>486</v>
      </c>
      <c r="C260" s="182" t="s">
        <v>487</v>
      </c>
      <c r="D260" s="183" t="s">
        <v>238</v>
      </c>
      <c r="E260" s="172">
        <v>1044</v>
      </c>
      <c r="F260" s="171"/>
      <c r="G260" s="172">
        <f>ROUND(E260*F260,2)</f>
        <v>0</v>
      </c>
      <c r="H260" s="171"/>
      <c r="I260" s="172">
        <f>ROUND(E260*H260,2)</f>
        <v>0</v>
      </c>
      <c r="J260" s="171"/>
      <c r="K260" s="172">
        <f>ROUND(E260*J260,2)</f>
        <v>0</v>
      </c>
      <c r="L260" s="172">
        <v>21</v>
      </c>
      <c r="M260" s="172">
        <f>G260*(1+L260/100)</f>
        <v>0</v>
      </c>
      <c r="N260" s="172">
        <v>2.426E-2</v>
      </c>
      <c r="O260" s="172">
        <f>ROUND(E260*N260,2)</f>
        <v>25.33</v>
      </c>
      <c r="P260" s="172">
        <v>0</v>
      </c>
      <c r="Q260" s="172">
        <f>ROUND(E260*P260,2)</f>
        <v>0</v>
      </c>
      <c r="R260" s="172" t="s">
        <v>479</v>
      </c>
      <c r="S260" s="172" t="s">
        <v>206</v>
      </c>
      <c r="T260" s="173" t="s">
        <v>207</v>
      </c>
      <c r="U260" s="160">
        <v>0.15</v>
      </c>
      <c r="V260" s="160">
        <f>ROUND(E260*U260,2)</f>
        <v>156.6</v>
      </c>
      <c r="W260" s="160"/>
      <c r="X260" s="160" t="s">
        <v>241</v>
      </c>
      <c r="Y260" s="151"/>
      <c r="Z260" s="151"/>
      <c r="AA260" s="151"/>
      <c r="AB260" s="151"/>
      <c r="AC260" s="151"/>
      <c r="AD260" s="151"/>
      <c r="AE260" s="151"/>
      <c r="AF260" s="151"/>
      <c r="AG260" s="151" t="s">
        <v>242</v>
      </c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</row>
    <row r="261" spans="1:60" outlineLevel="1" x14ac:dyDescent="0.25">
      <c r="A261" s="158"/>
      <c r="B261" s="159"/>
      <c r="C261" s="258" t="s">
        <v>480</v>
      </c>
      <c r="D261" s="259"/>
      <c r="E261" s="259"/>
      <c r="F261" s="259"/>
      <c r="G261" s="259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51"/>
      <c r="Z261" s="151"/>
      <c r="AA261" s="151"/>
      <c r="AB261" s="151"/>
      <c r="AC261" s="151"/>
      <c r="AD261" s="151"/>
      <c r="AE261" s="151"/>
      <c r="AF261" s="151"/>
      <c r="AG261" s="151" t="s">
        <v>244</v>
      </c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outlineLevel="1" x14ac:dyDescent="0.25">
      <c r="A262" s="158"/>
      <c r="B262" s="159"/>
      <c r="C262" s="260" t="s">
        <v>488</v>
      </c>
      <c r="D262" s="261"/>
      <c r="E262" s="261"/>
      <c r="F262" s="261"/>
      <c r="G262" s="261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51"/>
      <c r="Z262" s="151"/>
      <c r="AA262" s="151"/>
      <c r="AB262" s="151"/>
      <c r="AC262" s="151"/>
      <c r="AD262" s="151"/>
      <c r="AE262" s="151"/>
      <c r="AF262" s="151"/>
      <c r="AG262" s="151" t="s">
        <v>211</v>
      </c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outlineLevel="1" x14ac:dyDescent="0.25">
      <c r="A263" s="158"/>
      <c r="B263" s="159"/>
      <c r="C263" s="184" t="s">
        <v>484</v>
      </c>
      <c r="D263" s="185"/>
      <c r="E263" s="186">
        <v>944</v>
      </c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51"/>
      <c r="Z263" s="151"/>
      <c r="AA263" s="151"/>
      <c r="AB263" s="151"/>
      <c r="AC263" s="151"/>
      <c r="AD263" s="151"/>
      <c r="AE263" s="151"/>
      <c r="AF263" s="151"/>
      <c r="AG263" s="151" t="s">
        <v>247</v>
      </c>
      <c r="AH263" s="151">
        <v>0</v>
      </c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</row>
    <row r="264" spans="1:60" outlineLevel="1" x14ac:dyDescent="0.25">
      <c r="A264" s="158"/>
      <c r="B264" s="159"/>
      <c r="C264" s="184" t="s">
        <v>485</v>
      </c>
      <c r="D264" s="185"/>
      <c r="E264" s="186">
        <v>100</v>
      </c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51"/>
      <c r="Z264" s="151"/>
      <c r="AA264" s="151"/>
      <c r="AB264" s="151"/>
      <c r="AC264" s="151"/>
      <c r="AD264" s="151"/>
      <c r="AE264" s="151"/>
      <c r="AF264" s="151"/>
      <c r="AG264" s="151" t="s">
        <v>247</v>
      </c>
      <c r="AH264" s="151">
        <v>0</v>
      </c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</row>
    <row r="265" spans="1:60" outlineLevel="1" x14ac:dyDescent="0.25">
      <c r="A265" s="158"/>
      <c r="B265" s="159"/>
      <c r="C265" s="247"/>
      <c r="D265" s="248"/>
      <c r="E265" s="248"/>
      <c r="F265" s="248"/>
      <c r="G265" s="248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51"/>
      <c r="Z265" s="151"/>
      <c r="AA265" s="151"/>
      <c r="AB265" s="151"/>
      <c r="AC265" s="151"/>
      <c r="AD265" s="151"/>
      <c r="AE265" s="151"/>
      <c r="AF265" s="151"/>
      <c r="AG265" s="151" t="s">
        <v>212</v>
      </c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</row>
    <row r="266" spans="1:60" outlineLevel="1" x14ac:dyDescent="0.25">
      <c r="A266" s="169">
        <v>51</v>
      </c>
      <c r="B266" s="170" t="s">
        <v>489</v>
      </c>
      <c r="C266" s="182" t="s">
        <v>490</v>
      </c>
      <c r="D266" s="183" t="s">
        <v>238</v>
      </c>
      <c r="E266" s="172">
        <v>1148.4000000000001</v>
      </c>
      <c r="F266" s="171"/>
      <c r="G266" s="172">
        <f>ROUND(E266*F266,2)</f>
        <v>0</v>
      </c>
      <c r="H266" s="171"/>
      <c r="I266" s="172">
        <f>ROUND(E266*H266,2)</f>
        <v>0</v>
      </c>
      <c r="J266" s="171"/>
      <c r="K266" s="172">
        <f>ROUND(E266*J266,2)</f>
        <v>0</v>
      </c>
      <c r="L266" s="172">
        <v>21</v>
      </c>
      <c r="M266" s="172">
        <f>G266*(1+L266/100)</f>
        <v>0</v>
      </c>
      <c r="N266" s="172">
        <v>0</v>
      </c>
      <c r="O266" s="172">
        <f>ROUND(E266*N266,2)</f>
        <v>0</v>
      </c>
      <c r="P266" s="172">
        <v>0</v>
      </c>
      <c r="Q266" s="172">
        <f>ROUND(E266*P266,2)</f>
        <v>0</v>
      </c>
      <c r="R266" s="172" t="s">
        <v>479</v>
      </c>
      <c r="S266" s="172" t="s">
        <v>206</v>
      </c>
      <c r="T266" s="173" t="s">
        <v>401</v>
      </c>
      <c r="U266" s="160">
        <v>0.03</v>
      </c>
      <c r="V266" s="160">
        <f>ROUND(E266*U266,2)</f>
        <v>34.450000000000003</v>
      </c>
      <c r="W266" s="160"/>
      <c r="X266" s="160" t="s">
        <v>241</v>
      </c>
      <c r="Y266" s="151"/>
      <c r="Z266" s="151"/>
      <c r="AA266" s="151"/>
      <c r="AB266" s="151"/>
      <c r="AC266" s="151"/>
      <c r="AD266" s="151"/>
      <c r="AE266" s="151"/>
      <c r="AF266" s="151"/>
      <c r="AG266" s="151" t="s">
        <v>242</v>
      </c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</row>
    <row r="267" spans="1:60" outlineLevel="1" x14ac:dyDescent="0.25">
      <c r="A267" s="158"/>
      <c r="B267" s="159"/>
      <c r="C267" s="184" t="s">
        <v>491</v>
      </c>
      <c r="D267" s="185"/>
      <c r="E267" s="186">
        <v>1148.4000000000001</v>
      </c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51"/>
      <c r="Z267" s="151"/>
      <c r="AA267" s="151"/>
      <c r="AB267" s="151"/>
      <c r="AC267" s="151"/>
      <c r="AD267" s="151"/>
      <c r="AE267" s="151"/>
      <c r="AF267" s="151"/>
      <c r="AG267" s="151" t="s">
        <v>247</v>
      </c>
      <c r="AH267" s="151">
        <v>0</v>
      </c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</row>
    <row r="268" spans="1:60" outlineLevel="1" x14ac:dyDescent="0.25">
      <c r="A268" s="158"/>
      <c r="B268" s="159"/>
      <c r="C268" s="247"/>
      <c r="D268" s="248"/>
      <c r="E268" s="248"/>
      <c r="F268" s="248"/>
      <c r="G268" s="248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51"/>
      <c r="Z268" s="151"/>
      <c r="AA268" s="151"/>
      <c r="AB268" s="151"/>
      <c r="AC268" s="151"/>
      <c r="AD268" s="151"/>
      <c r="AE268" s="151"/>
      <c r="AF268" s="151"/>
      <c r="AG268" s="151" t="s">
        <v>212</v>
      </c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</row>
    <row r="269" spans="1:60" outlineLevel="1" x14ac:dyDescent="0.25">
      <c r="A269" s="169">
        <v>52</v>
      </c>
      <c r="B269" s="170" t="s">
        <v>492</v>
      </c>
      <c r="C269" s="182" t="s">
        <v>493</v>
      </c>
      <c r="D269" s="183" t="s">
        <v>238</v>
      </c>
      <c r="E269" s="172">
        <v>1148.4000000000001</v>
      </c>
      <c r="F269" s="171"/>
      <c r="G269" s="172">
        <f>ROUND(E269*F269,2)</f>
        <v>0</v>
      </c>
      <c r="H269" s="171"/>
      <c r="I269" s="172">
        <f>ROUND(E269*H269,2)</f>
        <v>0</v>
      </c>
      <c r="J269" s="171"/>
      <c r="K269" s="172">
        <f>ROUND(E269*J269,2)</f>
        <v>0</v>
      </c>
      <c r="L269" s="172">
        <v>21</v>
      </c>
      <c r="M269" s="172">
        <f>G269*(1+L269/100)</f>
        <v>0</v>
      </c>
      <c r="N269" s="172">
        <v>0</v>
      </c>
      <c r="O269" s="172">
        <f>ROUND(E269*N269,2)</f>
        <v>0</v>
      </c>
      <c r="P269" s="172">
        <v>0</v>
      </c>
      <c r="Q269" s="172">
        <f>ROUND(E269*P269,2)</f>
        <v>0</v>
      </c>
      <c r="R269" s="172" t="s">
        <v>479</v>
      </c>
      <c r="S269" s="172" t="s">
        <v>206</v>
      </c>
      <c r="T269" s="173" t="s">
        <v>401</v>
      </c>
      <c r="U269" s="160">
        <v>0.02</v>
      </c>
      <c r="V269" s="160">
        <f>ROUND(E269*U269,2)</f>
        <v>22.97</v>
      </c>
      <c r="W269" s="160"/>
      <c r="X269" s="160" t="s">
        <v>241</v>
      </c>
      <c r="Y269" s="151"/>
      <c r="Z269" s="151"/>
      <c r="AA269" s="151"/>
      <c r="AB269" s="151"/>
      <c r="AC269" s="151"/>
      <c r="AD269" s="151"/>
      <c r="AE269" s="151"/>
      <c r="AF269" s="151"/>
      <c r="AG269" s="151" t="s">
        <v>242</v>
      </c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</row>
    <row r="270" spans="1:60" outlineLevel="1" x14ac:dyDescent="0.25">
      <c r="A270" s="158"/>
      <c r="B270" s="159"/>
      <c r="C270" s="256"/>
      <c r="D270" s="257"/>
      <c r="E270" s="257"/>
      <c r="F270" s="257"/>
      <c r="G270" s="257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51"/>
      <c r="Z270" s="151"/>
      <c r="AA270" s="151"/>
      <c r="AB270" s="151"/>
      <c r="AC270" s="151"/>
      <c r="AD270" s="151"/>
      <c r="AE270" s="151"/>
      <c r="AF270" s="151"/>
      <c r="AG270" s="151" t="s">
        <v>212</v>
      </c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</row>
    <row r="271" spans="1:60" outlineLevel="1" x14ac:dyDescent="0.25">
      <c r="A271" s="169">
        <v>53</v>
      </c>
      <c r="B271" s="170" t="s">
        <v>494</v>
      </c>
      <c r="C271" s="182" t="s">
        <v>495</v>
      </c>
      <c r="D271" s="183" t="s">
        <v>271</v>
      </c>
      <c r="E271" s="172">
        <v>22.9</v>
      </c>
      <c r="F271" s="171"/>
      <c r="G271" s="172">
        <f>ROUND(E271*F271,2)</f>
        <v>0</v>
      </c>
      <c r="H271" s="171"/>
      <c r="I271" s="172">
        <f>ROUND(E271*H271,2)</f>
        <v>0</v>
      </c>
      <c r="J271" s="171"/>
      <c r="K271" s="172">
        <f>ROUND(E271*J271,2)</f>
        <v>0</v>
      </c>
      <c r="L271" s="172">
        <v>21</v>
      </c>
      <c r="M271" s="172">
        <f>G271*(1+L271/100)</f>
        <v>0</v>
      </c>
      <c r="N271" s="172">
        <v>0</v>
      </c>
      <c r="O271" s="172">
        <f>ROUND(E271*N271,2)</f>
        <v>0</v>
      </c>
      <c r="P271" s="172">
        <v>0</v>
      </c>
      <c r="Q271" s="172">
        <f>ROUND(E271*P271,2)</f>
        <v>0</v>
      </c>
      <c r="R271" s="172" t="s">
        <v>479</v>
      </c>
      <c r="S271" s="172" t="s">
        <v>206</v>
      </c>
      <c r="T271" s="173" t="s">
        <v>207</v>
      </c>
      <c r="U271" s="160">
        <v>7.3479999999999999</v>
      </c>
      <c r="V271" s="160">
        <f>ROUND(E271*U271,2)</f>
        <v>168.27</v>
      </c>
      <c r="W271" s="160"/>
      <c r="X271" s="160" t="s">
        <v>241</v>
      </c>
      <c r="Y271" s="151"/>
      <c r="Z271" s="151"/>
      <c r="AA271" s="151"/>
      <c r="AB271" s="151"/>
      <c r="AC271" s="151"/>
      <c r="AD271" s="151"/>
      <c r="AE271" s="151"/>
      <c r="AF271" s="151"/>
      <c r="AG271" s="151" t="s">
        <v>242</v>
      </c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</row>
    <row r="272" spans="1:60" outlineLevel="1" x14ac:dyDescent="0.25">
      <c r="A272" s="158"/>
      <c r="B272" s="159"/>
      <c r="C272" s="256"/>
      <c r="D272" s="257"/>
      <c r="E272" s="257"/>
      <c r="F272" s="257"/>
      <c r="G272" s="257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51"/>
      <c r="Z272" s="151"/>
      <c r="AA272" s="151"/>
      <c r="AB272" s="151"/>
      <c r="AC272" s="151"/>
      <c r="AD272" s="151"/>
      <c r="AE272" s="151"/>
      <c r="AF272" s="151"/>
      <c r="AG272" s="151" t="s">
        <v>212</v>
      </c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</row>
    <row r="273" spans="1:60" outlineLevel="1" x14ac:dyDescent="0.25">
      <c r="A273" s="169">
        <v>54</v>
      </c>
      <c r="B273" s="170" t="s">
        <v>496</v>
      </c>
      <c r="C273" s="182" t="s">
        <v>497</v>
      </c>
      <c r="D273" s="183" t="s">
        <v>498</v>
      </c>
      <c r="E273" s="172">
        <v>720</v>
      </c>
      <c r="F273" s="171"/>
      <c r="G273" s="172">
        <f>ROUND(E273*F273,2)</f>
        <v>0</v>
      </c>
      <c r="H273" s="171"/>
      <c r="I273" s="172">
        <f>ROUND(E273*H273,2)</f>
        <v>0</v>
      </c>
      <c r="J273" s="171"/>
      <c r="K273" s="172">
        <f>ROUND(E273*J273,2)</f>
        <v>0</v>
      </c>
      <c r="L273" s="172">
        <v>21</v>
      </c>
      <c r="M273" s="172">
        <f>G273*(1+L273/100)</f>
        <v>0</v>
      </c>
      <c r="N273" s="172">
        <v>0</v>
      </c>
      <c r="O273" s="172">
        <f>ROUND(E273*N273,2)</f>
        <v>0</v>
      </c>
      <c r="P273" s="172">
        <v>0</v>
      </c>
      <c r="Q273" s="172">
        <f>ROUND(E273*P273,2)</f>
        <v>0</v>
      </c>
      <c r="R273" s="172" t="s">
        <v>499</v>
      </c>
      <c r="S273" s="172" t="s">
        <v>206</v>
      </c>
      <c r="T273" s="173" t="s">
        <v>240</v>
      </c>
      <c r="U273" s="160">
        <v>0</v>
      </c>
      <c r="V273" s="160">
        <f>ROUND(E273*U273,2)</f>
        <v>0</v>
      </c>
      <c r="W273" s="160"/>
      <c r="X273" s="160" t="s">
        <v>500</v>
      </c>
      <c r="Y273" s="151"/>
      <c r="Z273" s="151"/>
      <c r="AA273" s="151"/>
      <c r="AB273" s="151"/>
      <c r="AC273" s="151"/>
      <c r="AD273" s="151"/>
      <c r="AE273" s="151"/>
      <c r="AF273" s="151"/>
      <c r="AG273" s="151" t="s">
        <v>501</v>
      </c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</row>
    <row r="274" spans="1:60" outlineLevel="1" x14ac:dyDescent="0.25">
      <c r="A274" s="158"/>
      <c r="B274" s="159"/>
      <c r="C274" s="184" t="s">
        <v>502</v>
      </c>
      <c r="D274" s="185"/>
      <c r="E274" s="186">
        <v>720</v>
      </c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51"/>
      <c r="Z274" s="151"/>
      <c r="AA274" s="151"/>
      <c r="AB274" s="151"/>
      <c r="AC274" s="151"/>
      <c r="AD274" s="151"/>
      <c r="AE274" s="151"/>
      <c r="AF274" s="151"/>
      <c r="AG274" s="151" t="s">
        <v>247</v>
      </c>
      <c r="AH274" s="151">
        <v>0</v>
      </c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</row>
    <row r="275" spans="1:60" outlineLevel="1" x14ac:dyDescent="0.25">
      <c r="A275" s="158"/>
      <c r="B275" s="159"/>
      <c r="C275" s="247"/>
      <c r="D275" s="248"/>
      <c r="E275" s="248"/>
      <c r="F275" s="248"/>
      <c r="G275" s="248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51"/>
      <c r="Z275" s="151"/>
      <c r="AA275" s="151"/>
      <c r="AB275" s="151"/>
      <c r="AC275" s="151"/>
      <c r="AD275" s="151"/>
      <c r="AE275" s="151"/>
      <c r="AF275" s="151"/>
      <c r="AG275" s="151" t="s">
        <v>212</v>
      </c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</row>
    <row r="276" spans="1:60" x14ac:dyDescent="0.25">
      <c r="A276" s="163" t="s">
        <v>201</v>
      </c>
      <c r="B276" s="164" t="s">
        <v>111</v>
      </c>
      <c r="C276" s="180" t="s">
        <v>112</v>
      </c>
      <c r="D276" s="181"/>
      <c r="E276" s="167"/>
      <c r="F276" s="167"/>
      <c r="G276" s="167">
        <f>SUMIF(AG277:AG293,"&lt;&gt;NOR",G277:G293)</f>
        <v>0</v>
      </c>
      <c r="H276" s="167"/>
      <c r="I276" s="167">
        <f>SUM(I277:I293)</f>
        <v>0</v>
      </c>
      <c r="J276" s="167"/>
      <c r="K276" s="167">
        <f>SUM(K277:K293)</f>
        <v>0</v>
      </c>
      <c r="L276" s="167"/>
      <c r="M276" s="167">
        <f>SUM(M277:M293)</f>
        <v>0</v>
      </c>
      <c r="N276" s="167"/>
      <c r="O276" s="167">
        <f>SUM(O277:O293)</f>
        <v>0.27</v>
      </c>
      <c r="P276" s="167"/>
      <c r="Q276" s="167">
        <f>SUM(Q277:Q293)</f>
        <v>0</v>
      </c>
      <c r="R276" s="167"/>
      <c r="S276" s="167"/>
      <c r="T276" s="168"/>
      <c r="U276" s="162"/>
      <c r="V276" s="162">
        <f>SUM(V277:V293)</f>
        <v>349.34000000000003</v>
      </c>
      <c r="W276" s="162"/>
      <c r="X276" s="162"/>
      <c r="AG276" t="s">
        <v>202</v>
      </c>
    </row>
    <row r="277" spans="1:60" ht="57.6" customHeight="1" outlineLevel="1" x14ac:dyDescent="0.25">
      <c r="A277" s="169">
        <v>55</v>
      </c>
      <c r="B277" s="170" t="s">
        <v>503</v>
      </c>
      <c r="C277" s="182" t="s">
        <v>504</v>
      </c>
      <c r="D277" s="183" t="s">
        <v>238</v>
      </c>
      <c r="E277" s="172">
        <v>988.88</v>
      </c>
      <c r="F277" s="171"/>
      <c r="G277" s="172">
        <f>ROUND(E277*F277,2)</f>
        <v>0</v>
      </c>
      <c r="H277" s="171"/>
      <c r="I277" s="172">
        <f>ROUND(E277*H277,2)</f>
        <v>0</v>
      </c>
      <c r="J277" s="171"/>
      <c r="K277" s="172">
        <f>ROUND(E277*J277,2)</f>
        <v>0</v>
      </c>
      <c r="L277" s="172">
        <v>21</v>
      </c>
      <c r="M277" s="172">
        <f>G277*(1+L277/100)</f>
        <v>0</v>
      </c>
      <c r="N277" s="172">
        <v>4.0000000000000003E-5</v>
      </c>
      <c r="O277" s="172">
        <f>ROUND(E277*N277,2)</f>
        <v>0.04</v>
      </c>
      <c r="P277" s="172">
        <v>0</v>
      </c>
      <c r="Q277" s="172">
        <f>ROUND(E277*P277,2)</f>
        <v>0</v>
      </c>
      <c r="R277" s="172" t="s">
        <v>267</v>
      </c>
      <c r="S277" s="172" t="s">
        <v>206</v>
      </c>
      <c r="T277" s="173" t="s">
        <v>207</v>
      </c>
      <c r="U277" s="160">
        <v>0.35</v>
      </c>
      <c r="V277" s="160">
        <f>ROUND(E277*U277,2)</f>
        <v>346.11</v>
      </c>
      <c r="W277" s="160"/>
      <c r="X277" s="160" t="s">
        <v>241</v>
      </c>
      <c r="Y277" s="151"/>
      <c r="Z277" s="151"/>
      <c r="AA277" s="151"/>
      <c r="AB277" s="151"/>
      <c r="AC277" s="151"/>
      <c r="AD277" s="151"/>
      <c r="AE277" s="151"/>
      <c r="AF277" s="151"/>
      <c r="AG277" s="151" t="s">
        <v>242</v>
      </c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</row>
    <row r="278" spans="1:60" outlineLevel="1" x14ac:dyDescent="0.25">
      <c r="A278" s="158"/>
      <c r="B278" s="159"/>
      <c r="C278" s="184" t="s">
        <v>505</v>
      </c>
      <c r="D278" s="185"/>
      <c r="E278" s="186">
        <v>988.88</v>
      </c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51"/>
      <c r="Z278" s="151"/>
      <c r="AA278" s="151"/>
      <c r="AB278" s="151"/>
      <c r="AC278" s="151"/>
      <c r="AD278" s="151"/>
      <c r="AE278" s="151"/>
      <c r="AF278" s="151"/>
      <c r="AG278" s="151" t="s">
        <v>247</v>
      </c>
      <c r="AH278" s="151">
        <v>0</v>
      </c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</row>
    <row r="279" spans="1:60" outlineLevel="1" x14ac:dyDescent="0.25">
      <c r="A279" s="158"/>
      <c r="B279" s="159"/>
      <c r="C279" s="247"/>
      <c r="D279" s="248"/>
      <c r="E279" s="248"/>
      <c r="F279" s="248"/>
      <c r="G279" s="248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51"/>
      <c r="Z279" s="151"/>
      <c r="AA279" s="151"/>
      <c r="AB279" s="151"/>
      <c r="AC279" s="151"/>
      <c r="AD279" s="151"/>
      <c r="AE279" s="151"/>
      <c r="AF279" s="151"/>
      <c r="AG279" s="151" t="s">
        <v>212</v>
      </c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</row>
    <row r="280" spans="1:60" outlineLevel="1" x14ac:dyDescent="0.25">
      <c r="A280" s="169">
        <v>56</v>
      </c>
      <c r="B280" s="170" t="s">
        <v>506</v>
      </c>
      <c r="C280" s="182" t="s">
        <v>507</v>
      </c>
      <c r="D280" s="183" t="s">
        <v>266</v>
      </c>
      <c r="E280" s="172">
        <v>19</v>
      </c>
      <c r="F280" s="171"/>
      <c r="G280" s="172">
        <f>ROUND(E280*F280,2)</f>
        <v>0</v>
      </c>
      <c r="H280" s="171"/>
      <c r="I280" s="172">
        <f>ROUND(E280*H280,2)</f>
        <v>0</v>
      </c>
      <c r="J280" s="171"/>
      <c r="K280" s="172">
        <f>ROUND(E280*J280,2)</f>
        <v>0</v>
      </c>
      <c r="L280" s="172">
        <v>21</v>
      </c>
      <c r="M280" s="172">
        <f>G280*(1+L280/100)</f>
        <v>0</v>
      </c>
      <c r="N280" s="172">
        <v>1.0000000000000001E-5</v>
      </c>
      <c r="O280" s="172">
        <f>ROUND(E280*N280,2)</f>
        <v>0</v>
      </c>
      <c r="P280" s="172">
        <v>0</v>
      </c>
      <c r="Q280" s="172">
        <f>ROUND(E280*P280,2)</f>
        <v>0</v>
      </c>
      <c r="R280" s="172" t="s">
        <v>267</v>
      </c>
      <c r="S280" s="172" t="s">
        <v>206</v>
      </c>
      <c r="T280" s="173" t="s">
        <v>207</v>
      </c>
      <c r="U280" s="160">
        <v>0.17</v>
      </c>
      <c r="V280" s="160">
        <f>ROUND(E280*U280,2)</f>
        <v>3.23</v>
      </c>
      <c r="W280" s="160"/>
      <c r="X280" s="160" t="s">
        <v>241</v>
      </c>
      <c r="Y280" s="151"/>
      <c r="Z280" s="151"/>
      <c r="AA280" s="151"/>
      <c r="AB280" s="151"/>
      <c r="AC280" s="151"/>
      <c r="AD280" s="151"/>
      <c r="AE280" s="151"/>
      <c r="AF280" s="151"/>
      <c r="AG280" s="151" t="s">
        <v>242</v>
      </c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</row>
    <row r="281" spans="1:60" outlineLevel="1" x14ac:dyDescent="0.25">
      <c r="A281" s="158"/>
      <c r="B281" s="159"/>
      <c r="C281" s="256"/>
      <c r="D281" s="257"/>
      <c r="E281" s="257"/>
      <c r="F281" s="257"/>
      <c r="G281" s="257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51"/>
      <c r="Z281" s="151"/>
      <c r="AA281" s="151"/>
      <c r="AB281" s="151"/>
      <c r="AC281" s="151"/>
      <c r="AD281" s="151"/>
      <c r="AE281" s="151"/>
      <c r="AF281" s="151"/>
      <c r="AG281" s="151" t="s">
        <v>212</v>
      </c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</row>
    <row r="282" spans="1:60" outlineLevel="1" x14ac:dyDescent="0.25">
      <c r="A282" s="169">
        <v>57</v>
      </c>
      <c r="B282" s="170" t="s">
        <v>508</v>
      </c>
      <c r="C282" s="182" t="s">
        <v>509</v>
      </c>
      <c r="D282" s="183" t="s">
        <v>266</v>
      </c>
      <c r="E282" s="172">
        <v>5</v>
      </c>
      <c r="F282" s="171"/>
      <c r="G282" s="172">
        <f>ROUND(E282*F282,2)</f>
        <v>0</v>
      </c>
      <c r="H282" s="171"/>
      <c r="I282" s="172">
        <f>ROUND(E282*H282,2)</f>
        <v>0</v>
      </c>
      <c r="J282" s="171"/>
      <c r="K282" s="172">
        <f>ROUND(E282*J282,2)</f>
        <v>0</v>
      </c>
      <c r="L282" s="172">
        <v>21</v>
      </c>
      <c r="M282" s="172">
        <f>G282*(1+L282/100)</f>
        <v>0</v>
      </c>
      <c r="N282" s="172">
        <v>0</v>
      </c>
      <c r="O282" s="172">
        <f>ROUND(E282*N282,2)</f>
        <v>0</v>
      </c>
      <c r="P282" s="172">
        <v>0</v>
      </c>
      <c r="Q282" s="172">
        <f>ROUND(E282*P282,2)</f>
        <v>0</v>
      </c>
      <c r="R282" s="172"/>
      <c r="S282" s="172" t="s">
        <v>299</v>
      </c>
      <c r="T282" s="173" t="s">
        <v>207</v>
      </c>
      <c r="U282" s="160">
        <v>0</v>
      </c>
      <c r="V282" s="160">
        <f>ROUND(E282*U282,2)</f>
        <v>0</v>
      </c>
      <c r="W282" s="160"/>
      <c r="X282" s="160" t="s">
        <v>255</v>
      </c>
      <c r="Y282" s="151"/>
      <c r="Z282" s="151"/>
      <c r="AA282" s="151"/>
      <c r="AB282" s="151"/>
      <c r="AC282" s="151"/>
      <c r="AD282" s="151"/>
      <c r="AE282" s="151"/>
      <c r="AF282" s="151"/>
      <c r="AG282" s="151" t="s">
        <v>256</v>
      </c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</row>
    <row r="283" spans="1:60" outlineLevel="1" x14ac:dyDescent="0.25">
      <c r="A283" s="158"/>
      <c r="B283" s="159"/>
      <c r="C283" s="256"/>
      <c r="D283" s="257"/>
      <c r="E283" s="257"/>
      <c r="F283" s="257"/>
      <c r="G283" s="257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51"/>
      <c r="Z283" s="151"/>
      <c r="AA283" s="151"/>
      <c r="AB283" s="151"/>
      <c r="AC283" s="151"/>
      <c r="AD283" s="151"/>
      <c r="AE283" s="151"/>
      <c r="AF283" s="151"/>
      <c r="AG283" s="151" t="s">
        <v>212</v>
      </c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</row>
    <row r="284" spans="1:60" outlineLevel="1" x14ac:dyDescent="0.25">
      <c r="A284" s="169">
        <v>58</v>
      </c>
      <c r="B284" s="170" t="s">
        <v>510</v>
      </c>
      <c r="C284" s="182" t="s">
        <v>511</v>
      </c>
      <c r="D284" s="183" t="s">
        <v>512</v>
      </c>
      <c r="E284" s="172">
        <v>1</v>
      </c>
      <c r="F284" s="171"/>
      <c r="G284" s="172">
        <f>ROUND(E284*F284,2)</f>
        <v>0</v>
      </c>
      <c r="H284" s="171"/>
      <c r="I284" s="172">
        <f>ROUND(E284*H284,2)</f>
        <v>0</v>
      </c>
      <c r="J284" s="171"/>
      <c r="K284" s="172">
        <f>ROUND(E284*J284,2)</f>
        <v>0</v>
      </c>
      <c r="L284" s="172">
        <v>21</v>
      </c>
      <c r="M284" s="172">
        <f>G284*(1+L284/100)</f>
        <v>0</v>
      </c>
      <c r="N284" s="172">
        <v>0</v>
      </c>
      <c r="O284" s="172">
        <f>ROUND(E284*N284,2)</f>
        <v>0</v>
      </c>
      <c r="P284" s="172">
        <v>0</v>
      </c>
      <c r="Q284" s="172">
        <f>ROUND(E284*P284,2)</f>
        <v>0</v>
      </c>
      <c r="R284" s="172"/>
      <c r="S284" s="172" t="s">
        <v>299</v>
      </c>
      <c r="T284" s="173" t="s">
        <v>207</v>
      </c>
      <c r="U284" s="160">
        <v>0</v>
      </c>
      <c r="V284" s="160">
        <f>ROUND(E284*U284,2)</f>
        <v>0</v>
      </c>
      <c r="W284" s="160"/>
      <c r="X284" s="160" t="s">
        <v>255</v>
      </c>
      <c r="Y284" s="151"/>
      <c r="Z284" s="151"/>
      <c r="AA284" s="151"/>
      <c r="AB284" s="151"/>
      <c r="AC284" s="151"/>
      <c r="AD284" s="151"/>
      <c r="AE284" s="151"/>
      <c r="AF284" s="151"/>
      <c r="AG284" s="151" t="s">
        <v>256</v>
      </c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</row>
    <row r="285" spans="1:60" outlineLevel="1" x14ac:dyDescent="0.25">
      <c r="A285" s="158"/>
      <c r="B285" s="159"/>
      <c r="C285" s="256"/>
      <c r="D285" s="257"/>
      <c r="E285" s="257"/>
      <c r="F285" s="257"/>
      <c r="G285" s="257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51"/>
      <c r="Z285" s="151"/>
      <c r="AA285" s="151"/>
      <c r="AB285" s="151"/>
      <c r="AC285" s="151"/>
      <c r="AD285" s="151"/>
      <c r="AE285" s="151"/>
      <c r="AF285" s="151"/>
      <c r="AG285" s="151" t="s">
        <v>212</v>
      </c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</row>
    <row r="286" spans="1:60" outlineLevel="1" x14ac:dyDescent="0.25">
      <c r="A286" s="169">
        <v>59</v>
      </c>
      <c r="B286" s="170" t="s">
        <v>513</v>
      </c>
      <c r="C286" s="182" t="s">
        <v>514</v>
      </c>
      <c r="D286" s="183" t="s">
        <v>266</v>
      </c>
      <c r="E286" s="172">
        <v>14</v>
      </c>
      <c r="F286" s="171"/>
      <c r="G286" s="172">
        <f>ROUND(E286*F286,2)</f>
        <v>0</v>
      </c>
      <c r="H286" s="171"/>
      <c r="I286" s="172">
        <f>ROUND(E286*H286,2)</f>
        <v>0</v>
      </c>
      <c r="J286" s="171"/>
      <c r="K286" s="172">
        <f>ROUND(E286*J286,2)</f>
        <v>0</v>
      </c>
      <c r="L286" s="172">
        <v>21</v>
      </c>
      <c r="M286" s="172">
        <f>G286*(1+L286/100)</f>
        <v>0</v>
      </c>
      <c r="N286" s="172">
        <v>1.66E-2</v>
      </c>
      <c r="O286" s="172">
        <f>ROUND(E286*N286,2)</f>
        <v>0.23</v>
      </c>
      <c r="P286" s="172">
        <v>0</v>
      </c>
      <c r="Q286" s="172">
        <f>ROUND(E286*P286,2)</f>
        <v>0</v>
      </c>
      <c r="R286" s="172"/>
      <c r="S286" s="172" t="s">
        <v>299</v>
      </c>
      <c r="T286" s="173" t="s">
        <v>207</v>
      </c>
      <c r="U286" s="160">
        <v>0</v>
      </c>
      <c r="V286" s="160">
        <f>ROUND(E286*U286,2)</f>
        <v>0</v>
      </c>
      <c r="W286" s="160"/>
      <c r="X286" s="160" t="s">
        <v>347</v>
      </c>
      <c r="Y286" s="151"/>
      <c r="Z286" s="151"/>
      <c r="AA286" s="151"/>
      <c r="AB286" s="151"/>
      <c r="AC286" s="151"/>
      <c r="AD286" s="151"/>
      <c r="AE286" s="151"/>
      <c r="AF286" s="151"/>
      <c r="AG286" s="151" t="s">
        <v>348</v>
      </c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</row>
    <row r="287" spans="1:60" outlineLevel="1" x14ac:dyDescent="0.25">
      <c r="A287" s="158"/>
      <c r="B287" s="159"/>
      <c r="C287" s="184" t="s">
        <v>515</v>
      </c>
      <c r="D287" s="185"/>
      <c r="E287" s="186">
        <v>5</v>
      </c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51"/>
      <c r="Z287" s="151"/>
      <c r="AA287" s="151"/>
      <c r="AB287" s="151"/>
      <c r="AC287" s="151"/>
      <c r="AD287" s="151"/>
      <c r="AE287" s="151"/>
      <c r="AF287" s="151"/>
      <c r="AG287" s="151" t="s">
        <v>247</v>
      </c>
      <c r="AH287" s="151">
        <v>0</v>
      </c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</row>
    <row r="288" spans="1:60" outlineLevel="1" x14ac:dyDescent="0.25">
      <c r="A288" s="158"/>
      <c r="B288" s="159"/>
      <c r="C288" s="184" t="s">
        <v>516</v>
      </c>
      <c r="D288" s="185"/>
      <c r="E288" s="186">
        <v>2</v>
      </c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51"/>
      <c r="Z288" s="151"/>
      <c r="AA288" s="151"/>
      <c r="AB288" s="151"/>
      <c r="AC288" s="151"/>
      <c r="AD288" s="151"/>
      <c r="AE288" s="151"/>
      <c r="AF288" s="151"/>
      <c r="AG288" s="151" t="s">
        <v>247</v>
      </c>
      <c r="AH288" s="151">
        <v>0</v>
      </c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</row>
    <row r="289" spans="1:60" outlineLevel="1" x14ac:dyDescent="0.25">
      <c r="A289" s="158"/>
      <c r="B289" s="159"/>
      <c r="C289" s="184" t="s">
        <v>517</v>
      </c>
      <c r="D289" s="185"/>
      <c r="E289" s="186">
        <v>1</v>
      </c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51"/>
      <c r="Z289" s="151"/>
      <c r="AA289" s="151"/>
      <c r="AB289" s="151"/>
      <c r="AC289" s="151"/>
      <c r="AD289" s="151"/>
      <c r="AE289" s="151"/>
      <c r="AF289" s="151"/>
      <c r="AG289" s="151" t="s">
        <v>247</v>
      </c>
      <c r="AH289" s="151">
        <v>0</v>
      </c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</row>
    <row r="290" spans="1:60" outlineLevel="1" x14ac:dyDescent="0.25">
      <c r="A290" s="158"/>
      <c r="B290" s="159"/>
      <c r="C290" s="184" t="s">
        <v>518</v>
      </c>
      <c r="D290" s="185"/>
      <c r="E290" s="186">
        <v>1</v>
      </c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51"/>
      <c r="Z290" s="151"/>
      <c r="AA290" s="151"/>
      <c r="AB290" s="151"/>
      <c r="AC290" s="151"/>
      <c r="AD290" s="151"/>
      <c r="AE290" s="151"/>
      <c r="AF290" s="151"/>
      <c r="AG290" s="151" t="s">
        <v>247</v>
      </c>
      <c r="AH290" s="151">
        <v>0</v>
      </c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</row>
    <row r="291" spans="1:60" outlineLevel="1" x14ac:dyDescent="0.25">
      <c r="A291" s="158"/>
      <c r="B291" s="159"/>
      <c r="C291" s="184" t="s">
        <v>519</v>
      </c>
      <c r="D291" s="185"/>
      <c r="E291" s="186">
        <v>2</v>
      </c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51"/>
      <c r="Z291" s="151"/>
      <c r="AA291" s="151"/>
      <c r="AB291" s="151"/>
      <c r="AC291" s="151"/>
      <c r="AD291" s="151"/>
      <c r="AE291" s="151"/>
      <c r="AF291" s="151"/>
      <c r="AG291" s="151" t="s">
        <v>247</v>
      </c>
      <c r="AH291" s="151">
        <v>0</v>
      </c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</row>
    <row r="292" spans="1:60" outlineLevel="1" x14ac:dyDescent="0.25">
      <c r="A292" s="158"/>
      <c r="B292" s="159"/>
      <c r="C292" s="184" t="s">
        <v>520</v>
      </c>
      <c r="D292" s="185"/>
      <c r="E292" s="186">
        <v>3</v>
      </c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51"/>
      <c r="Z292" s="151"/>
      <c r="AA292" s="151"/>
      <c r="AB292" s="151"/>
      <c r="AC292" s="151"/>
      <c r="AD292" s="151"/>
      <c r="AE292" s="151"/>
      <c r="AF292" s="151"/>
      <c r="AG292" s="151" t="s">
        <v>247</v>
      </c>
      <c r="AH292" s="151">
        <v>0</v>
      </c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</row>
    <row r="293" spans="1:60" outlineLevel="1" x14ac:dyDescent="0.25">
      <c r="A293" s="158"/>
      <c r="B293" s="159"/>
      <c r="C293" s="247"/>
      <c r="D293" s="248"/>
      <c r="E293" s="248"/>
      <c r="F293" s="248"/>
      <c r="G293" s="248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51"/>
      <c r="Z293" s="151"/>
      <c r="AA293" s="151"/>
      <c r="AB293" s="151"/>
      <c r="AC293" s="151"/>
      <c r="AD293" s="151"/>
      <c r="AE293" s="151"/>
      <c r="AF293" s="151"/>
      <c r="AG293" s="151" t="s">
        <v>212</v>
      </c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</row>
    <row r="294" spans="1:60" x14ac:dyDescent="0.25">
      <c r="A294" s="163" t="s">
        <v>201</v>
      </c>
      <c r="B294" s="164" t="s">
        <v>113</v>
      </c>
      <c r="C294" s="180" t="s">
        <v>114</v>
      </c>
      <c r="D294" s="181"/>
      <c r="E294" s="167"/>
      <c r="F294" s="167"/>
      <c r="G294" s="167">
        <f>SUMIF(AG295:AG352,"&lt;&gt;NOR",G295:G352)</f>
        <v>0</v>
      </c>
      <c r="H294" s="167"/>
      <c r="I294" s="167">
        <f>SUM(I295:I352)</f>
        <v>0</v>
      </c>
      <c r="J294" s="167"/>
      <c r="K294" s="167">
        <f>SUM(K295:K352)</f>
        <v>0</v>
      </c>
      <c r="L294" s="167"/>
      <c r="M294" s="167">
        <f>SUM(M295:M352)</f>
        <v>0</v>
      </c>
      <c r="N294" s="167"/>
      <c r="O294" s="167">
        <f>SUM(O295:O352)</f>
        <v>0.25</v>
      </c>
      <c r="P294" s="167"/>
      <c r="Q294" s="167">
        <f>SUM(Q295:Q352)</f>
        <v>170.46</v>
      </c>
      <c r="R294" s="167"/>
      <c r="S294" s="167"/>
      <c r="T294" s="168"/>
      <c r="U294" s="162"/>
      <c r="V294" s="162">
        <f>SUM(V295:V352)</f>
        <v>229.85000000000002</v>
      </c>
      <c r="W294" s="162"/>
      <c r="X294" s="162"/>
      <c r="AG294" t="s">
        <v>202</v>
      </c>
    </row>
    <row r="295" spans="1:60" outlineLevel="1" x14ac:dyDescent="0.25">
      <c r="A295" s="169">
        <v>60</v>
      </c>
      <c r="B295" s="170" t="s">
        <v>521</v>
      </c>
      <c r="C295" s="182" t="s">
        <v>522</v>
      </c>
      <c r="D295" s="183" t="s">
        <v>266</v>
      </c>
      <c r="E295" s="172">
        <v>82</v>
      </c>
      <c r="F295" s="171"/>
      <c r="G295" s="172">
        <f>ROUND(E295*F295,2)</f>
        <v>0</v>
      </c>
      <c r="H295" s="171"/>
      <c r="I295" s="172">
        <f>ROUND(E295*H295,2)</f>
        <v>0</v>
      </c>
      <c r="J295" s="171"/>
      <c r="K295" s="172">
        <f>ROUND(E295*J295,2)</f>
        <v>0</v>
      </c>
      <c r="L295" s="172">
        <v>21</v>
      </c>
      <c r="M295" s="172">
        <f>G295*(1+L295/100)</f>
        <v>0</v>
      </c>
      <c r="N295" s="172">
        <v>0</v>
      </c>
      <c r="O295" s="172">
        <f>ROUND(E295*N295,2)</f>
        <v>0</v>
      </c>
      <c r="P295" s="172">
        <v>0</v>
      </c>
      <c r="Q295" s="172">
        <f>ROUND(E295*P295,2)</f>
        <v>0</v>
      </c>
      <c r="R295" s="172" t="s">
        <v>523</v>
      </c>
      <c r="S295" s="172" t="s">
        <v>206</v>
      </c>
      <c r="T295" s="173" t="s">
        <v>240</v>
      </c>
      <c r="U295" s="160">
        <v>0.05</v>
      </c>
      <c r="V295" s="160">
        <f>ROUND(E295*U295,2)</f>
        <v>4.0999999999999996</v>
      </c>
      <c r="W295" s="160"/>
      <c r="X295" s="160" t="s">
        <v>241</v>
      </c>
      <c r="Y295" s="151"/>
      <c r="Z295" s="151"/>
      <c r="AA295" s="151"/>
      <c r="AB295" s="151"/>
      <c r="AC295" s="151"/>
      <c r="AD295" s="151"/>
      <c r="AE295" s="151"/>
      <c r="AF295" s="151"/>
      <c r="AG295" s="151" t="s">
        <v>242</v>
      </c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</row>
    <row r="296" spans="1:60" outlineLevel="1" x14ac:dyDescent="0.25">
      <c r="A296" s="158"/>
      <c r="B296" s="159"/>
      <c r="C296" s="258" t="s">
        <v>524</v>
      </c>
      <c r="D296" s="259"/>
      <c r="E296" s="259"/>
      <c r="F296" s="259"/>
      <c r="G296" s="259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51"/>
      <c r="Z296" s="151"/>
      <c r="AA296" s="151"/>
      <c r="AB296" s="151"/>
      <c r="AC296" s="151"/>
      <c r="AD296" s="151"/>
      <c r="AE296" s="151"/>
      <c r="AF296" s="151"/>
      <c r="AG296" s="151" t="s">
        <v>244</v>
      </c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</row>
    <row r="297" spans="1:60" outlineLevel="1" x14ac:dyDescent="0.25">
      <c r="A297" s="158"/>
      <c r="B297" s="159"/>
      <c r="C297" s="247"/>
      <c r="D297" s="248"/>
      <c r="E297" s="248"/>
      <c r="F297" s="248"/>
      <c r="G297" s="248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51"/>
      <c r="Z297" s="151"/>
      <c r="AA297" s="151"/>
      <c r="AB297" s="151"/>
      <c r="AC297" s="151"/>
      <c r="AD297" s="151"/>
      <c r="AE297" s="151"/>
      <c r="AF297" s="151"/>
      <c r="AG297" s="151" t="s">
        <v>212</v>
      </c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</row>
    <row r="298" spans="1:60" outlineLevel="1" x14ac:dyDescent="0.25">
      <c r="A298" s="169">
        <v>61</v>
      </c>
      <c r="B298" s="170" t="s">
        <v>525</v>
      </c>
      <c r="C298" s="182" t="s">
        <v>526</v>
      </c>
      <c r="D298" s="183" t="s">
        <v>238</v>
      </c>
      <c r="E298" s="172">
        <v>20.329999999999998</v>
      </c>
      <c r="F298" s="171"/>
      <c r="G298" s="172">
        <f>ROUND(E298*F298,2)</f>
        <v>0</v>
      </c>
      <c r="H298" s="171"/>
      <c r="I298" s="172">
        <f>ROUND(E298*H298,2)</f>
        <v>0</v>
      </c>
      <c r="J298" s="171"/>
      <c r="K298" s="172">
        <f>ROUND(E298*J298,2)</f>
        <v>0</v>
      </c>
      <c r="L298" s="172">
        <v>21</v>
      </c>
      <c r="M298" s="172">
        <f>G298*(1+L298/100)</f>
        <v>0</v>
      </c>
      <c r="N298" s="172">
        <v>9.2000000000000003E-4</v>
      </c>
      <c r="O298" s="172">
        <f>ROUND(E298*N298,2)</f>
        <v>0.02</v>
      </c>
      <c r="P298" s="172">
        <v>0.04</v>
      </c>
      <c r="Q298" s="172">
        <f>ROUND(E298*P298,2)</f>
        <v>0.81</v>
      </c>
      <c r="R298" s="172" t="s">
        <v>523</v>
      </c>
      <c r="S298" s="172" t="s">
        <v>206</v>
      </c>
      <c r="T298" s="173" t="s">
        <v>240</v>
      </c>
      <c r="U298" s="160">
        <v>0.373</v>
      </c>
      <c r="V298" s="160">
        <f>ROUND(E298*U298,2)</f>
        <v>7.58</v>
      </c>
      <c r="W298" s="160"/>
      <c r="X298" s="160" t="s">
        <v>241</v>
      </c>
      <c r="Y298" s="151"/>
      <c r="Z298" s="151"/>
      <c r="AA298" s="151"/>
      <c r="AB298" s="151"/>
      <c r="AC298" s="151"/>
      <c r="AD298" s="151"/>
      <c r="AE298" s="151"/>
      <c r="AF298" s="151"/>
      <c r="AG298" s="151" t="s">
        <v>242</v>
      </c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</row>
    <row r="299" spans="1:60" outlineLevel="1" x14ac:dyDescent="0.25">
      <c r="A299" s="158"/>
      <c r="B299" s="159"/>
      <c r="C299" s="184" t="s">
        <v>527</v>
      </c>
      <c r="D299" s="185"/>
      <c r="E299" s="186">
        <v>8.82</v>
      </c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51"/>
      <c r="Z299" s="151"/>
      <c r="AA299" s="151"/>
      <c r="AB299" s="151"/>
      <c r="AC299" s="151"/>
      <c r="AD299" s="151"/>
      <c r="AE299" s="151"/>
      <c r="AF299" s="151"/>
      <c r="AG299" s="151" t="s">
        <v>247</v>
      </c>
      <c r="AH299" s="151">
        <v>0</v>
      </c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</row>
    <row r="300" spans="1:60" outlineLevel="1" x14ac:dyDescent="0.25">
      <c r="A300" s="158"/>
      <c r="B300" s="159"/>
      <c r="C300" s="184" t="s">
        <v>528</v>
      </c>
      <c r="D300" s="185"/>
      <c r="E300" s="186">
        <v>4.2</v>
      </c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51"/>
      <c r="Z300" s="151"/>
      <c r="AA300" s="151"/>
      <c r="AB300" s="151"/>
      <c r="AC300" s="151"/>
      <c r="AD300" s="151"/>
      <c r="AE300" s="151"/>
      <c r="AF300" s="151"/>
      <c r="AG300" s="151" t="s">
        <v>247</v>
      </c>
      <c r="AH300" s="151">
        <v>0</v>
      </c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</row>
    <row r="301" spans="1:60" outlineLevel="1" x14ac:dyDescent="0.25">
      <c r="A301" s="158"/>
      <c r="B301" s="159"/>
      <c r="C301" s="184" t="s">
        <v>529</v>
      </c>
      <c r="D301" s="185"/>
      <c r="E301" s="186">
        <v>7.31</v>
      </c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51"/>
      <c r="Z301" s="151"/>
      <c r="AA301" s="151"/>
      <c r="AB301" s="151"/>
      <c r="AC301" s="151"/>
      <c r="AD301" s="151"/>
      <c r="AE301" s="151"/>
      <c r="AF301" s="151"/>
      <c r="AG301" s="151" t="s">
        <v>247</v>
      </c>
      <c r="AH301" s="151">
        <v>0</v>
      </c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</row>
    <row r="302" spans="1:60" outlineLevel="1" x14ac:dyDescent="0.25">
      <c r="A302" s="158"/>
      <c r="B302" s="159"/>
      <c r="C302" s="247"/>
      <c r="D302" s="248"/>
      <c r="E302" s="248"/>
      <c r="F302" s="248"/>
      <c r="G302" s="248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51"/>
      <c r="Z302" s="151"/>
      <c r="AA302" s="151"/>
      <c r="AB302" s="151"/>
      <c r="AC302" s="151"/>
      <c r="AD302" s="151"/>
      <c r="AE302" s="151"/>
      <c r="AF302" s="151"/>
      <c r="AG302" s="151" t="s">
        <v>212</v>
      </c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</row>
    <row r="303" spans="1:60" ht="20.399999999999999" outlineLevel="1" x14ac:dyDescent="0.25">
      <c r="A303" s="169">
        <v>62</v>
      </c>
      <c r="B303" s="170" t="s">
        <v>530</v>
      </c>
      <c r="C303" s="182" t="s">
        <v>531</v>
      </c>
      <c r="D303" s="183" t="s">
        <v>238</v>
      </c>
      <c r="E303" s="172">
        <v>587.87099999999998</v>
      </c>
      <c r="F303" s="171"/>
      <c r="G303" s="172">
        <f>ROUND(E303*F303,2)</f>
        <v>0</v>
      </c>
      <c r="H303" s="171"/>
      <c r="I303" s="172">
        <f>ROUND(E303*H303,2)</f>
        <v>0</v>
      </c>
      <c r="J303" s="171"/>
      <c r="K303" s="172">
        <f>ROUND(E303*J303,2)</f>
        <v>0</v>
      </c>
      <c r="L303" s="172">
        <v>21</v>
      </c>
      <c r="M303" s="172">
        <f>G303*(1+L303/100)</f>
        <v>0</v>
      </c>
      <c r="N303" s="172">
        <v>0</v>
      </c>
      <c r="O303" s="172">
        <f>ROUND(E303*N303,2)</f>
        <v>0</v>
      </c>
      <c r="P303" s="172">
        <v>1.256E-2</v>
      </c>
      <c r="Q303" s="172">
        <f>ROUND(E303*P303,2)</f>
        <v>7.38</v>
      </c>
      <c r="R303" s="172" t="s">
        <v>523</v>
      </c>
      <c r="S303" s="172" t="s">
        <v>206</v>
      </c>
      <c r="T303" s="173" t="s">
        <v>240</v>
      </c>
      <c r="U303" s="160">
        <v>0.24</v>
      </c>
      <c r="V303" s="160">
        <f>ROUND(E303*U303,2)</f>
        <v>141.09</v>
      </c>
      <c r="W303" s="160"/>
      <c r="X303" s="160" t="s">
        <v>241</v>
      </c>
      <c r="Y303" s="151"/>
      <c r="Z303" s="151"/>
      <c r="AA303" s="151"/>
      <c r="AB303" s="151"/>
      <c r="AC303" s="151"/>
      <c r="AD303" s="151"/>
      <c r="AE303" s="151"/>
      <c r="AF303" s="151"/>
      <c r="AG303" s="151" t="s">
        <v>242</v>
      </c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</row>
    <row r="304" spans="1:60" outlineLevel="1" x14ac:dyDescent="0.25">
      <c r="A304" s="158"/>
      <c r="B304" s="159"/>
      <c r="C304" s="184" t="s">
        <v>425</v>
      </c>
      <c r="D304" s="185"/>
      <c r="E304" s="186">
        <v>150.721</v>
      </c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51"/>
      <c r="Z304" s="151"/>
      <c r="AA304" s="151"/>
      <c r="AB304" s="151"/>
      <c r="AC304" s="151"/>
      <c r="AD304" s="151"/>
      <c r="AE304" s="151"/>
      <c r="AF304" s="151"/>
      <c r="AG304" s="151" t="s">
        <v>247</v>
      </c>
      <c r="AH304" s="151">
        <v>0</v>
      </c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</row>
    <row r="305" spans="1:60" outlineLevel="1" x14ac:dyDescent="0.25">
      <c r="A305" s="158"/>
      <c r="B305" s="159"/>
      <c r="C305" s="184" t="s">
        <v>426</v>
      </c>
      <c r="D305" s="185"/>
      <c r="E305" s="186">
        <v>-14.58</v>
      </c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51"/>
      <c r="Z305" s="151"/>
      <c r="AA305" s="151"/>
      <c r="AB305" s="151"/>
      <c r="AC305" s="151"/>
      <c r="AD305" s="151"/>
      <c r="AE305" s="151"/>
      <c r="AF305" s="151"/>
      <c r="AG305" s="151" t="s">
        <v>247</v>
      </c>
      <c r="AH305" s="151">
        <v>0</v>
      </c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</row>
    <row r="306" spans="1:60" outlineLevel="1" x14ac:dyDescent="0.25">
      <c r="A306" s="158"/>
      <c r="B306" s="159"/>
      <c r="C306" s="184" t="s">
        <v>427</v>
      </c>
      <c r="D306" s="185"/>
      <c r="E306" s="186">
        <v>185.36</v>
      </c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51"/>
      <c r="Z306" s="151"/>
      <c r="AA306" s="151"/>
      <c r="AB306" s="151"/>
      <c r="AC306" s="151"/>
      <c r="AD306" s="151"/>
      <c r="AE306" s="151"/>
      <c r="AF306" s="151"/>
      <c r="AG306" s="151" t="s">
        <v>247</v>
      </c>
      <c r="AH306" s="151">
        <v>0</v>
      </c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</row>
    <row r="307" spans="1:60" outlineLevel="1" x14ac:dyDescent="0.25">
      <c r="A307" s="158"/>
      <c r="B307" s="159"/>
      <c r="C307" s="184" t="s">
        <v>428</v>
      </c>
      <c r="D307" s="185"/>
      <c r="E307" s="186">
        <v>-26.54</v>
      </c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51"/>
      <c r="Z307" s="151"/>
      <c r="AA307" s="151"/>
      <c r="AB307" s="151"/>
      <c r="AC307" s="151"/>
      <c r="AD307" s="151"/>
      <c r="AE307" s="151"/>
      <c r="AF307" s="151"/>
      <c r="AG307" s="151" t="s">
        <v>247</v>
      </c>
      <c r="AH307" s="151">
        <v>0</v>
      </c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</row>
    <row r="308" spans="1:60" outlineLevel="1" x14ac:dyDescent="0.25">
      <c r="A308" s="158"/>
      <c r="B308" s="159"/>
      <c r="C308" s="184" t="s">
        <v>429</v>
      </c>
      <c r="D308" s="185"/>
      <c r="E308" s="186">
        <v>154.43</v>
      </c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51"/>
      <c r="Z308" s="151"/>
      <c r="AA308" s="151"/>
      <c r="AB308" s="151"/>
      <c r="AC308" s="151"/>
      <c r="AD308" s="151"/>
      <c r="AE308" s="151"/>
      <c r="AF308" s="151"/>
      <c r="AG308" s="151" t="s">
        <v>247</v>
      </c>
      <c r="AH308" s="151">
        <v>0</v>
      </c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</row>
    <row r="309" spans="1:60" outlineLevel="1" x14ac:dyDescent="0.25">
      <c r="A309" s="158"/>
      <c r="B309" s="159"/>
      <c r="C309" s="184" t="s">
        <v>430</v>
      </c>
      <c r="D309" s="185"/>
      <c r="E309" s="186">
        <v>-16.54</v>
      </c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51"/>
      <c r="Z309" s="151"/>
      <c r="AA309" s="151"/>
      <c r="AB309" s="151"/>
      <c r="AC309" s="151"/>
      <c r="AD309" s="151"/>
      <c r="AE309" s="151"/>
      <c r="AF309" s="151"/>
      <c r="AG309" s="151" t="s">
        <v>247</v>
      </c>
      <c r="AH309" s="151">
        <v>0</v>
      </c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</row>
    <row r="310" spans="1:60" outlineLevel="1" x14ac:dyDescent="0.25">
      <c r="A310" s="158"/>
      <c r="B310" s="159"/>
      <c r="C310" s="184" t="s">
        <v>431</v>
      </c>
      <c r="D310" s="185"/>
      <c r="E310" s="186">
        <v>176.02</v>
      </c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51"/>
      <c r="Z310" s="151"/>
      <c r="AA310" s="151"/>
      <c r="AB310" s="151"/>
      <c r="AC310" s="151"/>
      <c r="AD310" s="151"/>
      <c r="AE310" s="151"/>
      <c r="AF310" s="151"/>
      <c r="AG310" s="151" t="s">
        <v>247</v>
      </c>
      <c r="AH310" s="151">
        <v>0</v>
      </c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</row>
    <row r="311" spans="1:60" outlineLevel="1" x14ac:dyDescent="0.25">
      <c r="A311" s="158"/>
      <c r="B311" s="159"/>
      <c r="C311" s="184" t="s">
        <v>432</v>
      </c>
      <c r="D311" s="185"/>
      <c r="E311" s="186">
        <v>-21</v>
      </c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51"/>
      <c r="Z311" s="151"/>
      <c r="AA311" s="151"/>
      <c r="AB311" s="151"/>
      <c r="AC311" s="151"/>
      <c r="AD311" s="151"/>
      <c r="AE311" s="151"/>
      <c r="AF311" s="151"/>
      <c r="AG311" s="151" t="s">
        <v>247</v>
      </c>
      <c r="AH311" s="151">
        <v>0</v>
      </c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</row>
    <row r="312" spans="1:60" outlineLevel="1" x14ac:dyDescent="0.25">
      <c r="A312" s="158"/>
      <c r="B312" s="159"/>
      <c r="C312" s="247"/>
      <c r="D312" s="248"/>
      <c r="E312" s="248"/>
      <c r="F312" s="248"/>
      <c r="G312" s="248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51"/>
      <c r="Z312" s="151"/>
      <c r="AA312" s="151"/>
      <c r="AB312" s="151"/>
      <c r="AC312" s="151"/>
      <c r="AD312" s="151"/>
      <c r="AE312" s="151"/>
      <c r="AF312" s="151"/>
      <c r="AG312" s="151" t="s">
        <v>212</v>
      </c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</row>
    <row r="313" spans="1:60" outlineLevel="1" x14ac:dyDescent="0.25">
      <c r="A313" s="169">
        <v>63</v>
      </c>
      <c r="B313" s="170" t="s">
        <v>532</v>
      </c>
      <c r="C313" s="182" t="s">
        <v>533</v>
      </c>
      <c r="D313" s="183" t="s">
        <v>266</v>
      </c>
      <c r="E313" s="172">
        <v>82</v>
      </c>
      <c r="F313" s="171"/>
      <c r="G313" s="172">
        <f>ROUND(E313*F313,2)</f>
        <v>0</v>
      </c>
      <c r="H313" s="171"/>
      <c r="I313" s="172">
        <f>ROUND(E313*H313,2)</f>
        <v>0</v>
      </c>
      <c r="J313" s="171"/>
      <c r="K313" s="172">
        <f>ROUND(E313*J313,2)</f>
        <v>0</v>
      </c>
      <c r="L313" s="172">
        <v>21</v>
      </c>
      <c r="M313" s="172">
        <f>G313*(1+L313/100)</f>
        <v>0</v>
      </c>
      <c r="N313" s="172">
        <v>1.17E-3</v>
      </c>
      <c r="O313" s="172">
        <f>ROUND(E313*N313,2)</f>
        <v>0.1</v>
      </c>
      <c r="P313" s="172">
        <v>7.5999999999999998E-2</v>
      </c>
      <c r="Q313" s="172">
        <f>ROUND(E313*P313,2)</f>
        <v>6.23</v>
      </c>
      <c r="R313" s="172"/>
      <c r="S313" s="172" t="s">
        <v>299</v>
      </c>
      <c r="T313" s="173" t="s">
        <v>207</v>
      </c>
      <c r="U313" s="160">
        <v>0.94</v>
      </c>
      <c r="V313" s="160">
        <f>ROUND(E313*U313,2)</f>
        <v>77.08</v>
      </c>
      <c r="W313" s="160"/>
      <c r="X313" s="160" t="s">
        <v>241</v>
      </c>
      <c r="Y313" s="151"/>
      <c r="Z313" s="151"/>
      <c r="AA313" s="151"/>
      <c r="AB313" s="151"/>
      <c r="AC313" s="151"/>
      <c r="AD313" s="151"/>
      <c r="AE313" s="151"/>
      <c r="AF313" s="151"/>
      <c r="AG313" s="151" t="s">
        <v>242</v>
      </c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</row>
    <row r="314" spans="1:60" outlineLevel="1" x14ac:dyDescent="0.25">
      <c r="A314" s="158"/>
      <c r="B314" s="159"/>
      <c r="C314" s="256"/>
      <c r="D314" s="257"/>
      <c r="E314" s="257"/>
      <c r="F314" s="257"/>
      <c r="G314" s="257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51"/>
      <c r="Z314" s="151"/>
      <c r="AA314" s="151"/>
      <c r="AB314" s="151"/>
      <c r="AC314" s="151"/>
      <c r="AD314" s="151"/>
      <c r="AE314" s="151"/>
      <c r="AF314" s="151"/>
      <c r="AG314" s="151" t="s">
        <v>212</v>
      </c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</row>
    <row r="315" spans="1:60" outlineLevel="1" x14ac:dyDescent="0.25">
      <c r="A315" s="169">
        <v>64</v>
      </c>
      <c r="B315" s="170" t="s">
        <v>534</v>
      </c>
      <c r="C315" s="182" t="s">
        <v>535</v>
      </c>
      <c r="D315" s="183" t="s">
        <v>238</v>
      </c>
      <c r="E315" s="172">
        <v>93.179900000000004</v>
      </c>
      <c r="F315" s="171"/>
      <c r="G315" s="172">
        <f>ROUND(E315*F315,2)</f>
        <v>0</v>
      </c>
      <c r="H315" s="171"/>
      <c r="I315" s="172">
        <f>ROUND(E315*H315,2)</f>
        <v>0</v>
      </c>
      <c r="J315" s="171"/>
      <c r="K315" s="172">
        <f>ROUND(E315*J315,2)</f>
        <v>0</v>
      </c>
      <c r="L315" s="172">
        <v>21</v>
      </c>
      <c r="M315" s="172">
        <f>G315*(1+L315/100)</f>
        <v>0</v>
      </c>
      <c r="N315" s="172">
        <v>6.7000000000000002E-4</v>
      </c>
      <c r="O315" s="172">
        <f>ROUND(E315*N315,2)</f>
        <v>0.06</v>
      </c>
      <c r="P315" s="172">
        <v>0.13400000000000001</v>
      </c>
      <c r="Q315" s="172">
        <f>ROUND(E315*P315,2)</f>
        <v>12.49</v>
      </c>
      <c r="R315" s="172" t="s">
        <v>254</v>
      </c>
      <c r="S315" s="172" t="s">
        <v>206</v>
      </c>
      <c r="T315" s="173" t="s">
        <v>240</v>
      </c>
      <c r="U315" s="160">
        <v>0</v>
      </c>
      <c r="V315" s="160">
        <f>ROUND(E315*U315,2)</f>
        <v>0</v>
      </c>
      <c r="W315" s="160"/>
      <c r="X315" s="160" t="s">
        <v>255</v>
      </c>
      <c r="Y315" s="151"/>
      <c r="Z315" s="151"/>
      <c r="AA315" s="151"/>
      <c r="AB315" s="151"/>
      <c r="AC315" s="151"/>
      <c r="AD315" s="151"/>
      <c r="AE315" s="151"/>
      <c r="AF315" s="151"/>
      <c r="AG315" s="151" t="s">
        <v>256</v>
      </c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</row>
    <row r="316" spans="1:60" ht="21" outlineLevel="1" x14ac:dyDescent="0.25">
      <c r="A316" s="158"/>
      <c r="B316" s="159"/>
      <c r="C316" s="258" t="s">
        <v>536</v>
      </c>
      <c r="D316" s="259"/>
      <c r="E316" s="259"/>
      <c r="F316" s="259"/>
      <c r="G316" s="259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51"/>
      <c r="Z316" s="151"/>
      <c r="AA316" s="151"/>
      <c r="AB316" s="151"/>
      <c r="AC316" s="151"/>
      <c r="AD316" s="151"/>
      <c r="AE316" s="151"/>
      <c r="AF316" s="151"/>
      <c r="AG316" s="151" t="s">
        <v>244</v>
      </c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74" t="str">
        <f>C316</f>
        <v>nebo vybourání otvorů průřezové plochy přes 4 m2 v příčkách z cihel na maltu vápennou nebo vápenocementovou. Svislá a vodorovná doprava suti, odvoz do 10 km.</v>
      </c>
      <c r="BB316" s="151"/>
      <c r="BC316" s="151"/>
      <c r="BD316" s="151"/>
      <c r="BE316" s="151"/>
      <c r="BF316" s="151"/>
      <c r="BG316" s="151"/>
      <c r="BH316" s="151"/>
    </row>
    <row r="317" spans="1:60" outlineLevel="1" x14ac:dyDescent="0.25">
      <c r="A317" s="158"/>
      <c r="B317" s="159"/>
      <c r="C317" s="184" t="s">
        <v>537</v>
      </c>
      <c r="D317" s="185"/>
      <c r="E317" s="186">
        <v>51.901299999999999</v>
      </c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51"/>
      <c r="Z317" s="151"/>
      <c r="AA317" s="151"/>
      <c r="AB317" s="151"/>
      <c r="AC317" s="151"/>
      <c r="AD317" s="151"/>
      <c r="AE317" s="151"/>
      <c r="AF317" s="151"/>
      <c r="AG317" s="151" t="s">
        <v>247</v>
      </c>
      <c r="AH317" s="151">
        <v>0</v>
      </c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</row>
    <row r="318" spans="1:60" outlineLevel="1" x14ac:dyDescent="0.25">
      <c r="A318" s="158"/>
      <c r="B318" s="159"/>
      <c r="C318" s="184" t="s">
        <v>538</v>
      </c>
      <c r="D318" s="185"/>
      <c r="E318" s="186">
        <v>6.2205000000000004</v>
      </c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51"/>
      <c r="Z318" s="151"/>
      <c r="AA318" s="151"/>
      <c r="AB318" s="151"/>
      <c r="AC318" s="151"/>
      <c r="AD318" s="151"/>
      <c r="AE318" s="151"/>
      <c r="AF318" s="151"/>
      <c r="AG318" s="151" t="s">
        <v>247</v>
      </c>
      <c r="AH318" s="151">
        <v>0</v>
      </c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</row>
    <row r="319" spans="1:60" outlineLevel="1" x14ac:dyDescent="0.25">
      <c r="A319" s="158"/>
      <c r="B319" s="159"/>
      <c r="C319" s="184" t="s">
        <v>539</v>
      </c>
      <c r="D319" s="185"/>
      <c r="E319" s="186">
        <v>29.0731</v>
      </c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51"/>
      <c r="Z319" s="151"/>
      <c r="AA319" s="151"/>
      <c r="AB319" s="151"/>
      <c r="AC319" s="151"/>
      <c r="AD319" s="151"/>
      <c r="AE319" s="151"/>
      <c r="AF319" s="151"/>
      <c r="AG319" s="151" t="s">
        <v>247</v>
      </c>
      <c r="AH319" s="151">
        <v>0</v>
      </c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</row>
    <row r="320" spans="1:60" outlineLevel="1" x14ac:dyDescent="0.25">
      <c r="A320" s="158"/>
      <c r="B320" s="159"/>
      <c r="C320" s="184" t="s">
        <v>540</v>
      </c>
      <c r="D320" s="185"/>
      <c r="E320" s="186">
        <v>5.9850000000000003</v>
      </c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51"/>
      <c r="Z320" s="151"/>
      <c r="AA320" s="151"/>
      <c r="AB320" s="151"/>
      <c r="AC320" s="151"/>
      <c r="AD320" s="151"/>
      <c r="AE320" s="151"/>
      <c r="AF320" s="151"/>
      <c r="AG320" s="151" t="s">
        <v>247</v>
      </c>
      <c r="AH320" s="151">
        <v>0</v>
      </c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</row>
    <row r="321" spans="1:60" outlineLevel="1" x14ac:dyDescent="0.25">
      <c r="A321" s="158"/>
      <c r="B321" s="159"/>
      <c r="C321" s="247"/>
      <c r="D321" s="248"/>
      <c r="E321" s="248"/>
      <c r="F321" s="248"/>
      <c r="G321" s="248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51"/>
      <c r="Z321" s="151"/>
      <c r="AA321" s="151"/>
      <c r="AB321" s="151"/>
      <c r="AC321" s="151"/>
      <c r="AD321" s="151"/>
      <c r="AE321" s="151"/>
      <c r="AF321" s="151"/>
      <c r="AG321" s="151" t="s">
        <v>212</v>
      </c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</row>
    <row r="322" spans="1:60" outlineLevel="1" x14ac:dyDescent="0.25">
      <c r="A322" s="169">
        <v>65</v>
      </c>
      <c r="B322" s="170" t="s">
        <v>541</v>
      </c>
      <c r="C322" s="182" t="s">
        <v>542</v>
      </c>
      <c r="D322" s="183" t="s">
        <v>238</v>
      </c>
      <c r="E322" s="172">
        <v>85.929599999999994</v>
      </c>
      <c r="F322" s="171"/>
      <c r="G322" s="172">
        <f>ROUND(E322*F322,2)</f>
        <v>0</v>
      </c>
      <c r="H322" s="171"/>
      <c r="I322" s="172">
        <f>ROUND(E322*H322,2)</f>
        <v>0</v>
      </c>
      <c r="J322" s="171"/>
      <c r="K322" s="172">
        <f>ROUND(E322*J322,2)</f>
        <v>0</v>
      </c>
      <c r="L322" s="172">
        <v>21</v>
      </c>
      <c r="M322" s="172">
        <f>G322*(1+L322/100)</f>
        <v>0</v>
      </c>
      <c r="N322" s="172">
        <v>6.7000000000000002E-4</v>
      </c>
      <c r="O322" s="172">
        <f>ROUND(E322*N322,2)</f>
        <v>0.06</v>
      </c>
      <c r="P322" s="172">
        <v>0.20399999999999999</v>
      </c>
      <c r="Q322" s="172">
        <f>ROUND(E322*P322,2)</f>
        <v>17.53</v>
      </c>
      <c r="R322" s="172" t="s">
        <v>254</v>
      </c>
      <c r="S322" s="172" t="s">
        <v>206</v>
      </c>
      <c r="T322" s="173" t="s">
        <v>240</v>
      </c>
      <c r="U322" s="160">
        <v>0</v>
      </c>
      <c r="V322" s="160">
        <f>ROUND(E322*U322,2)</f>
        <v>0</v>
      </c>
      <c r="W322" s="160"/>
      <c r="X322" s="160" t="s">
        <v>255</v>
      </c>
      <c r="Y322" s="151"/>
      <c r="Z322" s="151"/>
      <c r="AA322" s="151"/>
      <c r="AB322" s="151"/>
      <c r="AC322" s="151"/>
      <c r="AD322" s="151"/>
      <c r="AE322" s="151"/>
      <c r="AF322" s="151"/>
      <c r="AG322" s="151" t="s">
        <v>256</v>
      </c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</row>
    <row r="323" spans="1:60" ht="21" outlineLevel="1" x14ac:dyDescent="0.25">
      <c r="A323" s="158"/>
      <c r="B323" s="159"/>
      <c r="C323" s="258" t="s">
        <v>536</v>
      </c>
      <c r="D323" s="259"/>
      <c r="E323" s="259"/>
      <c r="F323" s="259"/>
      <c r="G323" s="259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51"/>
      <c r="Z323" s="151"/>
      <c r="AA323" s="151"/>
      <c r="AB323" s="151"/>
      <c r="AC323" s="151"/>
      <c r="AD323" s="151"/>
      <c r="AE323" s="151"/>
      <c r="AF323" s="151"/>
      <c r="AG323" s="151" t="s">
        <v>244</v>
      </c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74" t="str">
        <f>C323</f>
        <v>nebo vybourání otvorů průřezové plochy přes 4 m2 v příčkách z cihel na maltu vápennou nebo vápenocementovou. Svislá a vodorovná doprava suti, odvoz do 10 km.</v>
      </c>
      <c r="BB323" s="151"/>
      <c r="BC323" s="151"/>
      <c r="BD323" s="151"/>
      <c r="BE323" s="151"/>
      <c r="BF323" s="151"/>
      <c r="BG323" s="151"/>
      <c r="BH323" s="151"/>
    </row>
    <row r="324" spans="1:60" outlineLevel="1" x14ac:dyDescent="0.25">
      <c r="A324" s="158"/>
      <c r="B324" s="159"/>
      <c r="C324" s="184" t="s">
        <v>543</v>
      </c>
      <c r="D324" s="185"/>
      <c r="E324" s="186">
        <v>30.305</v>
      </c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51"/>
      <c r="Z324" s="151"/>
      <c r="AA324" s="151"/>
      <c r="AB324" s="151"/>
      <c r="AC324" s="151"/>
      <c r="AD324" s="151"/>
      <c r="AE324" s="151"/>
      <c r="AF324" s="151"/>
      <c r="AG324" s="151" t="s">
        <v>247</v>
      </c>
      <c r="AH324" s="151">
        <v>0</v>
      </c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</row>
    <row r="325" spans="1:60" outlineLevel="1" x14ac:dyDescent="0.25">
      <c r="A325" s="158"/>
      <c r="B325" s="159"/>
      <c r="C325" s="184" t="s">
        <v>544</v>
      </c>
      <c r="D325" s="185"/>
      <c r="E325" s="186">
        <v>11.271000000000001</v>
      </c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51"/>
      <c r="Z325" s="151"/>
      <c r="AA325" s="151"/>
      <c r="AB325" s="151"/>
      <c r="AC325" s="151"/>
      <c r="AD325" s="151"/>
      <c r="AE325" s="151"/>
      <c r="AF325" s="151"/>
      <c r="AG325" s="151" t="s">
        <v>247</v>
      </c>
      <c r="AH325" s="151">
        <v>0</v>
      </c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</row>
    <row r="326" spans="1:60" outlineLevel="1" x14ac:dyDescent="0.25">
      <c r="A326" s="158"/>
      <c r="B326" s="159"/>
      <c r="C326" s="184" t="s">
        <v>545</v>
      </c>
      <c r="D326" s="185"/>
      <c r="E326" s="186">
        <v>33.808599999999998</v>
      </c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51"/>
      <c r="Z326" s="151"/>
      <c r="AA326" s="151"/>
      <c r="AB326" s="151"/>
      <c r="AC326" s="151"/>
      <c r="AD326" s="151"/>
      <c r="AE326" s="151"/>
      <c r="AF326" s="151"/>
      <c r="AG326" s="151" t="s">
        <v>247</v>
      </c>
      <c r="AH326" s="151">
        <v>0</v>
      </c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</row>
    <row r="327" spans="1:60" outlineLevel="1" x14ac:dyDescent="0.25">
      <c r="A327" s="158"/>
      <c r="B327" s="159"/>
      <c r="C327" s="184" t="s">
        <v>546</v>
      </c>
      <c r="D327" s="185"/>
      <c r="E327" s="186">
        <v>10.545</v>
      </c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51"/>
      <c r="Z327" s="151"/>
      <c r="AA327" s="151"/>
      <c r="AB327" s="151"/>
      <c r="AC327" s="151"/>
      <c r="AD327" s="151"/>
      <c r="AE327" s="151"/>
      <c r="AF327" s="151"/>
      <c r="AG327" s="151" t="s">
        <v>247</v>
      </c>
      <c r="AH327" s="151">
        <v>0</v>
      </c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</row>
    <row r="328" spans="1:60" outlineLevel="1" x14ac:dyDescent="0.25">
      <c r="A328" s="158"/>
      <c r="B328" s="159"/>
      <c r="C328" s="247"/>
      <c r="D328" s="248"/>
      <c r="E328" s="248"/>
      <c r="F328" s="248"/>
      <c r="G328" s="248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51"/>
      <c r="Z328" s="151"/>
      <c r="AA328" s="151"/>
      <c r="AB328" s="151"/>
      <c r="AC328" s="151"/>
      <c r="AD328" s="151"/>
      <c r="AE328" s="151"/>
      <c r="AF328" s="151"/>
      <c r="AG328" s="151" t="s">
        <v>212</v>
      </c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</row>
    <row r="329" spans="1:60" outlineLevel="1" x14ac:dyDescent="0.25">
      <c r="A329" s="169">
        <v>66</v>
      </c>
      <c r="B329" s="170" t="s">
        <v>547</v>
      </c>
      <c r="C329" s="182" t="s">
        <v>548</v>
      </c>
      <c r="D329" s="183" t="s">
        <v>253</v>
      </c>
      <c r="E329" s="172">
        <v>26</v>
      </c>
      <c r="F329" s="171"/>
      <c r="G329" s="172">
        <f>ROUND(E329*F329,2)</f>
        <v>0</v>
      </c>
      <c r="H329" s="171"/>
      <c r="I329" s="172">
        <f>ROUND(E329*H329,2)</f>
        <v>0</v>
      </c>
      <c r="J329" s="171"/>
      <c r="K329" s="172">
        <f>ROUND(E329*J329,2)</f>
        <v>0</v>
      </c>
      <c r="L329" s="172">
        <v>21</v>
      </c>
      <c r="M329" s="172">
        <f>G329*(1+L329/100)</f>
        <v>0</v>
      </c>
      <c r="N329" s="172">
        <v>0</v>
      </c>
      <c r="O329" s="172">
        <f>ROUND(E329*N329,2)</f>
        <v>0</v>
      </c>
      <c r="P329" s="172">
        <v>1.0527299999999999</v>
      </c>
      <c r="Q329" s="172">
        <f>ROUND(E329*P329,2)</f>
        <v>27.37</v>
      </c>
      <c r="R329" s="172" t="s">
        <v>254</v>
      </c>
      <c r="S329" s="172" t="s">
        <v>206</v>
      </c>
      <c r="T329" s="173" t="s">
        <v>240</v>
      </c>
      <c r="U329" s="160">
        <v>0</v>
      </c>
      <c r="V329" s="160">
        <f>ROUND(E329*U329,2)</f>
        <v>0</v>
      </c>
      <c r="W329" s="160"/>
      <c r="X329" s="160" t="s">
        <v>255</v>
      </c>
      <c r="Y329" s="151"/>
      <c r="Z329" s="151"/>
      <c r="AA329" s="151"/>
      <c r="AB329" s="151"/>
      <c r="AC329" s="151"/>
      <c r="AD329" s="151"/>
      <c r="AE329" s="151"/>
      <c r="AF329" s="151"/>
      <c r="AG329" s="151" t="s">
        <v>256</v>
      </c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</row>
    <row r="330" spans="1:60" outlineLevel="1" x14ac:dyDescent="0.25">
      <c r="A330" s="158"/>
      <c r="B330" s="159"/>
      <c r="C330" s="258" t="s">
        <v>549</v>
      </c>
      <c r="D330" s="259"/>
      <c r="E330" s="259"/>
      <c r="F330" s="259"/>
      <c r="G330" s="259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51"/>
      <c r="Z330" s="151"/>
      <c r="AA330" s="151"/>
      <c r="AB330" s="151"/>
      <c r="AC330" s="151"/>
      <c r="AD330" s="151"/>
      <c r="AE330" s="151"/>
      <c r="AF330" s="151"/>
      <c r="AG330" s="151" t="s">
        <v>244</v>
      </c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74" t="str">
        <f>C330</f>
        <v>z jakýchkoliv cihel pálených, šamotových nebo vápenopískových na maltu cementovou. Svislá a vodorovná doprava suti, odvoz do 10 km.</v>
      </c>
      <c r="BB330" s="151"/>
      <c r="BC330" s="151"/>
      <c r="BD330" s="151"/>
      <c r="BE330" s="151"/>
      <c r="BF330" s="151"/>
      <c r="BG330" s="151"/>
      <c r="BH330" s="151"/>
    </row>
    <row r="331" spans="1:60" outlineLevel="1" x14ac:dyDescent="0.25">
      <c r="A331" s="158"/>
      <c r="B331" s="159"/>
      <c r="C331" s="184" t="s">
        <v>550</v>
      </c>
      <c r="D331" s="185"/>
      <c r="E331" s="186">
        <v>26</v>
      </c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51"/>
      <c r="Z331" s="151"/>
      <c r="AA331" s="151"/>
      <c r="AB331" s="151"/>
      <c r="AC331" s="151"/>
      <c r="AD331" s="151"/>
      <c r="AE331" s="151"/>
      <c r="AF331" s="151"/>
      <c r="AG331" s="151" t="s">
        <v>247</v>
      </c>
      <c r="AH331" s="151">
        <v>0</v>
      </c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</row>
    <row r="332" spans="1:60" outlineLevel="1" x14ac:dyDescent="0.25">
      <c r="A332" s="158"/>
      <c r="B332" s="159"/>
      <c r="C332" s="247"/>
      <c r="D332" s="248"/>
      <c r="E332" s="248"/>
      <c r="F332" s="248"/>
      <c r="G332" s="248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51"/>
      <c r="Z332" s="151"/>
      <c r="AA332" s="151"/>
      <c r="AB332" s="151"/>
      <c r="AC332" s="151"/>
      <c r="AD332" s="151"/>
      <c r="AE332" s="151"/>
      <c r="AF332" s="151"/>
      <c r="AG332" s="151" t="s">
        <v>212</v>
      </c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</row>
    <row r="333" spans="1:60" ht="20.399999999999999" outlineLevel="1" x14ac:dyDescent="0.25">
      <c r="A333" s="169">
        <v>67</v>
      </c>
      <c r="B333" s="170" t="s">
        <v>551</v>
      </c>
      <c r="C333" s="182" t="s">
        <v>552</v>
      </c>
      <c r="D333" s="183" t="s">
        <v>238</v>
      </c>
      <c r="E333" s="172">
        <v>123.46</v>
      </c>
      <c r="F333" s="171"/>
      <c r="G333" s="172">
        <f>ROUND(E333*F333,2)</f>
        <v>0</v>
      </c>
      <c r="H333" s="171"/>
      <c r="I333" s="172">
        <f>ROUND(E333*H333,2)</f>
        <v>0</v>
      </c>
      <c r="J333" s="171"/>
      <c r="K333" s="172">
        <f>ROUND(E333*J333,2)</f>
        <v>0</v>
      </c>
      <c r="L333" s="172">
        <v>21</v>
      </c>
      <c r="M333" s="172">
        <f>G333*(1+L333/100)</f>
        <v>0</v>
      </c>
      <c r="N333" s="172">
        <v>0</v>
      </c>
      <c r="O333" s="172">
        <f>ROUND(E333*N333,2)</f>
        <v>0</v>
      </c>
      <c r="P333" s="172">
        <v>0.02</v>
      </c>
      <c r="Q333" s="172">
        <f>ROUND(E333*P333,2)</f>
        <v>2.4700000000000002</v>
      </c>
      <c r="R333" s="172" t="s">
        <v>254</v>
      </c>
      <c r="S333" s="172" t="s">
        <v>206</v>
      </c>
      <c r="T333" s="173" t="s">
        <v>475</v>
      </c>
      <c r="U333" s="160">
        <v>0</v>
      </c>
      <c r="V333" s="160">
        <f>ROUND(E333*U333,2)</f>
        <v>0</v>
      </c>
      <c r="W333" s="160"/>
      <c r="X333" s="160" t="s">
        <v>255</v>
      </c>
      <c r="Y333" s="151"/>
      <c r="Z333" s="151"/>
      <c r="AA333" s="151"/>
      <c r="AB333" s="151"/>
      <c r="AC333" s="151"/>
      <c r="AD333" s="151"/>
      <c r="AE333" s="151"/>
      <c r="AF333" s="151"/>
      <c r="AG333" s="151" t="s">
        <v>256</v>
      </c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</row>
    <row r="334" spans="1:60" outlineLevel="1" x14ac:dyDescent="0.25">
      <c r="A334" s="158"/>
      <c r="B334" s="159"/>
      <c r="C334" s="258" t="s">
        <v>553</v>
      </c>
      <c r="D334" s="259"/>
      <c r="E334" s="259"/>
      <c r="F334" s="259"/>
      <c r="G334" s="259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51"/>
      <c r="Z334" s="151"/>
      <c r="AA334" s="151"/>
      <c r="AB334" s="151"/>
      <c r="AC334" s="151"/>
      <c r="AD334" s="151"/>
      <c r="AE334" s="151"/>
      <c r="AF334" s="151"/>
      <c r="AG334" s="151" t="s">
        <v>244</v>
      </c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</row>
    <row r="335" spans="1:60" outlineLevel="1" x14ac:dyDescent="0.25">
      <c r="A335" s="158"/>
      <c r="B335" s="159"/>
      <c r="C335" s="184" t="s">
        <v>554</v>
      </c>
      <c r="D335" s="185"/>
      <c r="E335" s="186">
        <v>43.89</v>
      </c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51"/>
      <c r="Z335" s="151"/>
      <c r="AA335" s="151"/>
      <c r="AB335" s="151"/>
      <c r="AC335" s="151"/>
      <c r="AD335" s="151"/>
      <c r="AE335" s="151"/>
      <c r="AF335" s="151"/>
      <c r="AG335" s="151" t="s">
        <v>247</v>
      </c>
      <c r="AH335" s="151">
        <v>0</v>
      </c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</row>
    <row r="336" spans="1:60" outlineLevel="1" x14ac:dyDescent="0.25">
      <c r="A336" s="158"/>
      <c r="B336" s="159"/>
      <c r="C336" s="184" t="s">
        <v>555</v>
      </c>
      <c r="D336" s="185"/>
      <c r="E336" s="186">
        <v>29.92</v>
      </c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51"/>
      <c r="Z336" s="151"/>
      <c r="AA336" s="151"/>
      <c r="AB336" s="151"/>
      <c r="AC336" s="151"/>
      <c r="AD336" s="151"/>
      <c r="AE336" s="151"/>
      <c r="AF336" s="151"/>
      <c r="AG336" s="151" t="s">
        <v>247</v>
      </c>
      <c r="AH336" s="151">
        <v>0</v>
      </c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</row>
    <row r="337" spans="1:60" outlineLevel="1" x14ac:dyDescent="0.25">
      <c r="A337" s="158"/>
      <c r="B337" s="159"/>
      <c r="C337" s="184" t="s">
        <v>556</v>
      </c>
      <c r="D337" s="185"/>
      <c r="E337" s="186">
        <v>8.9700000000000006</v>
      </c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51"/>
      <c r="Z337" s="151"/>
      <c r="AA337" s="151"/>
      <c r="AB337" s="151"/>
      <c r="AC337" s="151"/>
      <c r="AD337" s="151"/>
      <c r="AE337" s="151"/>
      <c r="AF337" s="151"/>
      <c r="AG337" s="151" t="s">
        <v>247</v>
      </c>
      <c r="AH337" s="151">
        <v>0</v>
      </c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</row>
    <row r="338" spans="1:60" outlineLevel="1" x14ac:dyDescent="0.25">
      <c r="A338" s="158"/>
      <c r="B338" s="159"/>
      <c r="C338" s="184" t="s">
        <v>557</v>
      </c>
      <c r="D338" s="185"/>
      <c r="E338" s="186">
        <v>8.7200000000000006</v>
      </c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51"/>
      <c r="Z338" s="151"/>
      <c r="AA338" s="151"/>
      <c r="AB338" s="151"/>
      <c r="AC338" s="151"/>
      <c r="AD338" s="151"/>
      <c r="AE338" s="151"/>
      <c r="AF338" s="151"/>
      <c r="AG338" s="151" t="s">
        <v>247</v>
      </c>
      <c r="AH338" s="151">
        <v>0</v>
      </c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</row>
    <row r="339" spans="1:60" outlineLevel="1" x14ac:dyDescent="0.25">
      <c r="A339" s="158"/>
      <c r="B339" s="159"/>
      <c r="C339" s="184" t="s">
        <v>558</v>
      </c>
      <c r="D339" s="185"/>
      <c r="E339" s="186">
        <v>9.19</v>
      </c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51"/>
      <c r="Z339" s="151"/>
      <c r="AA339" s="151"/>
      <c r="AB339" s="151"/>
      <c r="AC339" s="151"/>
      <c r="AD339" s="151"/>
      <c r="AE339" s="151"/>
      <c r="AF339" s="151"/>
      <c r="AG339" s="151" t="s">
        <v>247</v>
      </c>
      <c r="AH339" s="151">
        <v>0</v>
      </c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</row>
    <row r="340" spans="1:60" outlineLevel="1" x14ac:dyDescent="0.25">
      <c r="A340" s="158"/>
      <c r="B340" s="159"/>
      <c r="C340" s="184" t="s">
        <v>559</v>
      </c>
      <c r="D340" s="185"/>
      <c r="E340" s="186">
        <v>22.77</v>
      </c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51"/>
      <c r="Z340" s="151"/>
      <c r="AA340" s="151"/>
      <c r="AB340" s="151"/>
      <c r="AC340" s="151"/>
      <c r="AD340" s="151"/>
      <c r="AE340" s="151"/>
      <c r="AF340" s="151"/>
      <c r="AG340" s="151" t="s">
        <v>247</v>
      </c>
      <c r="AH340" s="151">
        <v>0</v>
      </c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</row>
    <row r="341" spans="1:60" outlineLevel="1" x14ac:dyDescent="0.25">
      <c r="A341" s="158"/>
      <c r="B341" s="159"/>
      <c r="C341" s="247"/>
      <c r="D341" s="248"/>
      <c r="E341" s="248"/>
      <c r="F341" s="248"/>
      <c r="G341" s="248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51"/>
      <c r="Z341" s="151"/>
      <c r="AA341" s="151"/>
      <c r="AB341" s="151"/>
      <c r="AC341" s="151"/>
      <c r="AD341" s="151"/>
      <c r="AE341" s="151"/>
      <c r="AF341" s="151"/>
      <c r="AG341" s="151" t="s">
        <v>212</v>
      </c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</row>
    <row r="342" spans="1:60" outlineLevel="1" x14ac:dyDescent="0.25">
      <c r="A342" s="169">
        <v>68</v>
      </c>
      <c r="B342" s="170" t="s">
        <v>560</v>
      </c>
      <c r="C342" s="182" t="s">
        <v>561</v>
      </c>
      <c r="D342" s="183" t="s">
        <v>342</v>
      </c>
      <c r="E342" s="172">
        <v>10.9725</v>
      </c>
      <c r="F342" s="171"/>
      <c r="G342" s="172">
        <f>ROUND(E342*F342,2)</f>
        <v>0</v>
      </c>
      <c r="H342" s="171"/>
      <c r="I342" s="172">
        <f>ROUND(E342*H342,2)</f>
        <v>0</v>
      </c>
      <c r="J342" s="171"/>
      <c r="K342" s="172">
        <f>ROUND(E342*J342,2)</f>
        <v>0</v>
      </c>
      <c r="L342" s="172">
        <v>21</v>
      </c>
      <c r="M342" s="172">
        <f>G342*(1+L342/100)</f>
        <v>0</v>
      </c>
      <c r="N342" s="172">
        <v>0</v>
      </c>
      <c r="O342" s="172">
        <f>ROUND(E342*N342,2)</f>
        <v>0</v>
      </c>
      <c r="P342" s="172">
        <v>2.2000000000000002</v>
      </c>
      <c r="Q342" s="172">
        <f>ROUND(E342*P342,2)</f>
        <v>24.14</v>
      </c>
      <c r="R342" s="172" t="s">
        <v>254</v>
      </c>
      <c r="S342" s="172" t="s">
        <v>206</v>
      </c>
      <c r="T342" s="173" t="s">
        <v>207</v>
      </c>
      <c r="U342" s="160">
        <v>0</v>
      </c>
      <c r="V342" s="160">
        <f>ROUND(E342*U342,2)</f>
        <v>0</v>
      </c>
      <c r="W342" s="160"/>
      <c r="X342" s="160" t="s">
        <v>255</v>
      </c>
      <c r="Y342" s="151"/>
      <c r="Z342" s="151"/>
      <c r="AA342" s="151"/>
      <c r="AB342" s="151"/>
      <c r="AC342" s="151"/>
      <c r="AD342" s="151"/>
      <c r="AE342" s="151"/>
      <c r="AF342" s="151"/>
      <c r="AG342" s="151" t="s">
        <v>256</v>
      </c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</row>
    <row r="343" spans="1:60" outlineLevel="1" x14ac:dyDescent="0.25">
      <c r="A343" s="158"/>
      <c r="B343" s="159"/>
      <c r="C343" s="258" t="s">
        <v>562</v>
      </c>
      <c r="D343" s="259"/>
      <c r="E343" s="259"/>
      <c r="F343" s="259"/>
      <c r="G343" s="259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51"/>
      <c r="Z343" s="151"/>
      <c r="AA343" s="151"/>
      <c r="AB343" s="151"/>
      <c r="AC343" s="151"/>
      <c r="AD343" s="151"/>
      <c r="AE343" s="151"/>
      <c r="AF343" s="151"/>
      <c r="AG343" s="151" t="s">
        <v>244</v>
      </c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74" t="str">
        <f>C343</f>
        <v>bourání podkladů pod dlažby nebo litých celistvých dlažeb a mazanin. Svislá a vodorovná doprava suti, odvoz do 10 km.</v>
      </c>
      <c r="BB343" s="151"/>
      <c r="BC343" s="151"/>
      <c r="BD343" s="151"/>
      <c r="BE343" s="151"/>
      <c r="BF343" s="151"/>
      <c r="BG343" s="151"/>
      <c r="BH343" s="151"/>
    </row>
    <row r="344" spans="1:60" outlineLevel="1" x14ac:dyDescent="0.25">
      <c r="A344" s="158"/>
      <c r="B344" s="159"/>
      <c r="C344" s="184" t="s">
        <v>563</v>
      </c>
      <c r="D344" s="185"/>
      <c r="E344" s="186">
        <v>10.9725</v>
      </c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51"/>
      <c r="Z344" s="151"/>
      <c r="AA344" s="151"/>
      <c r="AB344" s="151"/>
      <c r="AC344" s="151"/>
      <c r="AD344" s="151"/>
      <c r="AE344" s="151"/>
      <c r="AF344" s="151"/>
      <c r="AG344" s="151" t="s">
        <v>247</v>
      </c>
      <c r="AH344" s="151">
        <v>0</v>
      </c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</row>
    <row r="345" spans="1:60" outlineLevel="1" x14ac:dyDescent="0.25">
      <c r="A345" s="158"/>
      <c r="B345" s="159"/>
      <c r="C345" s="247"/>
      <c r="D345" s="248"/>
      <c r="E345" s="248"/>
      <c r="F345" s="248"/>
      <c r="G345" s="248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51"/>
      <c r="Z345" s="151"/>
      <c r="AA345" s="151"/>
      <c r="AB345" s="151"/>
      <c r="AC345" s="151"/>
      <c r="AD345" s="151"/>
      <c r="AE345" s="151"/>
      <c r="AF345" s="151"/>
      <c r="AG345" s="151" t="s">
        <v>212</v>
      </c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</row>
    <row r="346" spans="1:60" outlineLevel="1" x14ac:dyDescent="0.25">
      <c r="A346" s="169">
        <v>69</v>
      </c>
      <c r="B346" s="170" t="s">
        <v>564</v>
      </c>
      <c r="C346" s="182" t="s">
        <v>565</v>
      </c>
      <c r="D346" s="183" t="s">
        <v>342</v>
      </c>
      <c r="E346" s="172">
        <v>32.079000000000001</v>
      </c>
      <c r="F346" s="171"/>
      <c r="G346" s="172">
        <f>ROUND(E346*F346,2)</f>
        <v>0</v>
      </c>
      <c r="H346" s="171"/>
      <c r="I346" s="172">
        <f>ROUND(E346*H346,2)</f>
        <v>0</v>
      </c>
      <c r="J346" s="171"/>
      <c r="K346" s="172">
        <f>ROUND(E346*J346,2)</f>
        <v>0</v>
      </c>
      <c r="L346" s="172">
        <v>21</v>
      </c>
      <c r="M346" s="172">
        <f>G346*(1+L346/100)</f>
        <v>0</v>
      </c>
      <c r="N346" s="172">
        <v>0</v>
      </c>
      <c r="O346" s="172">
        <f>ROUND(E346*N346,2)</f>
        <v>0</v>
      </c>
      <c r="P346" s="172">
        <v>2.2000000000000002</v>
      </c>
      <c r="Q346" s="172">
        <f>ROUND(E346*P346,2)</f>
        <v>70.569999999999993</v>
      </c>
      <c r="R346" s="172" t="s">
        <v>254</v>
      </c>
      <c r="S346" s="172" t="s">
        <v>206</v>
      </c>
      <c r="T346" s="173" t="s">
        <v>207</v>
      </c>
      <c r="U346" s="160">
        <v>0</v>
      </c>
      <c r="V346" s="160">
        <f>ROUND(E346*U346,2)</f>
        <v>0</v>
      </c>
      <c r="W346" s="160"/>
      <c r="X346" s="160" t="s">
        <v>255</v>
      </c>
      <c r="Y346" s="151"/>
      <c r="Z346" s="151"/>
      <c r="AA346" s="151"/>
      <c r="AB346" s="151"/>
      <c r="AC346" s="151"/>
      <c r="AD346" s="151"/>
      <c r="AE346" s="151"/>
      <c r="AF346" s="151"/>
      <c r="AG346" s="151" t="s">
        <v>256</v>
      </c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1"/>
      <c r="BG346" s="151"/>
      <c r="BH346" s="151"/>
    </row>
    <row r="347" spans="1:60" outlineLevel="1" x14ac:dyDescent="0.25">
      <c r="A347" s="158"/>
      <c r="B347" s="159"/>
      <c r="C347" s="258" t="s">
        <v>562</v>
      </c>
      <c r="D347" s="259"/>
      <c r="E347" s="259"/>
      <c r="F347" s="259"/>
      <c r="G347" s="259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51"/>
      <c r="Z347" s="151"/>
      <c r="AA347" s="151"/>
      <c r="AB347" s="151"/>
      <c r="AC347" s="151"/>
      <c r="AD347" s="151"/>
      <c r="AE347" s="151"/>
      <c r="AF347" s="151"/>
      <c r="AG347" s="151" t="s">
        <v>244</v>
      </c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74" t="str">
        <f>C347</f>
        <v>bourání podkladů pod dlažby nebo litých celistvých dlažeb a mazanin. Svislá a vodorovná doprava suti, odvoz do 10 km.</v>
      </c>
      <c r="BB347" s="151"/>
      <c r="BC347" s="151"/>
      <c r="BD347" s="151"/>
      <c r="BE347" s="151"/>
      <c r="BF347" s="151"/>
      <c r="BG347" s="151"/>
      <c r="BH347" s="151"/>
    </row>
    <row r="348" spans="1:60" outlineLevel="1" x14ac:dyDescent="0.25">
      <c r="A348" s="158"/>
      <c r="B348" s="159"/>
      <c r="C348" s="184" t="s">
        <v>566</v>
      </c>
      <c r="D348" s="185"/>
      <c r="E348" s="186">
        <v>32.079000000000001</v>
      </c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51"/>
      <c r="Z348" s="151"/>
      <c r="AA348" s="151"/>
      <c r="AB348" s="151"/>
      <c r="AC348" s="151"/>
      <c r="AD348" s="151"/>
      <c r="AE348" s="151"/>
      <c r="AF348" s="151"/>
      <c r="AG348" s="151" t="s">
        <v>247</v>
      </c>
      <c r="AH348" s="151">
        <v>0</v>
      </c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</row>
    <row r="349" spans="1:60" outlineLevel="1" x14ac:dyDescent="0.25">
      <c r="A349" s="158"/>
      <c r="B349" s="159"/>
      <c r="C349" s="247"/>
      <c r="D349" s="248"/>
      <c r="E349" s="248"/>
      <c r="F349" s="248"/>
      <c r="G349" s="248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51"/>
      <c r="Z349" s="151"/>
      <c r="AA349" s="151"/>
      <c r="AB349" s="151"/>
      <c r="AC349" s="151"/>
      <c r="AD349" s="151"/>
      <c r="AE349" s="151"/>
      <c r="AF349" s="151"/>
      <c r="AG349" s="151" t="s">
        <v>212</v>
      </c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</row>
    <row r="350" spans="1:60" outlineLevel="1" x14ac:dyDescent="0.25">
      <c r="A350" s="169">
        <v>70</v>
      </c>
      <c r="B350" s="170" t="s">
        <v>567</v>
      </c>
      <c r="C350" s="182" t="s">
        <v>568</v>
      </c>
      <c r="D350" s="183" t="s">
        <v>238</v>
      </c>
      <c r="E350" s="172">
        <v>14.739000000000001</v>
      </c>
      <c r="F350" s="171"/>
      <c r="G350" s="172">
        <f>ROUND(E350*F350,2)</f>
        <v>0</v>
      </c>
      <c r="H350" s="171"/>
      <c r="I350" s="172">
        <f>ROUND(E350*H350,2)</f>
        <v>0</v>
      </c>
      <c r="J350" s="171"/>
      <c r="K350" s="172">
        <f>ROUND(E350*J350,2)</f>
        <v>0</v>
      </c>
      <c r="L350" s="172">
        <v>21</v>
      </c>
      <c r="M350" s="172">
        <f>G350*(1+L350/100)</f>
        <v>0</v>
      </c>
      <c r="N350" s="172">
        <v>6.7000000000000002E-4</v>
      </c>
      <c r="O350" s="172">
        <f>ROUND(E350*N350,2)</f>
        <v>0.01</v>
      </c>
      <c r="P350" s="172">
        <v>0.1</v>
      </c>
      <c r="Q350" s="172">
        <f>ROUND(E350*P350,2)</f>
        <v>1.47</v>
      </c>
      <c r="R350" s="172"/>
      <c r="S350" s="172" t="s">
        <v>299</v>
      </c>
      <c r="T350" s="173" t="s">
        <v>475</v>
      </c>
      <c r="U350" s="160">
        <v>0</v>
      </c>
      <c r="V350" s="160">
        <f>ROUND(E350*U350,2)</f>
        <v>0</v>
      </c>
      <c r="W350" s="160"/>
      <c r="X350" s="160" t="s">
        <v>255</v>
      </c>
      <c r="Y350" s="151"/>
      <c r="Z350" s="151"/>
      <c r="AA350" s="151"/>
      <c r="AB350" s="151"/>
      <c r="AC350" s="151"/>
      <c r="AD350" s="151"/>
      <c r="AE350" s="151"/>
      <c r="AF350" s="151"/>
      <c r="AG350" s="151" t="s">
        <v>256</v>
      </c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</row>
    <row r="351" spans="1:60" outlineLevel="1" x14ac:dyDescent="0.25">
      <c r="A351" s="158"/>
      <c r="B351" s="159"/>
      <c r="C351" s="184" t="s">
        <v>569</v>
      </c>
      <c r="D351" s="185"/>
      <c r="E351" s="186">
        <v>14.739000000000001</v>
      </c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51"/>
      <c r="Z351" s="151"/>
      <c r="AA351" s="151"/>
      <c r="AB351" s="151"/>
      <c r="AC351" s="151"/>
      <c r="AD351" s="151"/>
      <c r="AE351" s="151"/>
      <c r="AF351" s="151"/>
      <c r="AG351" s="151" t="s">
        <v>247</v>
      </c>
      <c r="AH351" s="151">
        <v>0</v>
      </c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</row>
    <row r="352" spans="1:60" outlineLevel="1" x14ac:dyDescent="0.25">
      <c r="A352" s="158"/>
      <c r="B352" s="159"/>
      <c r="C352" s="247"/>
      <c r="D352" s="248"/>
      <c r="E352" s="248"/>
      <c r="F352" s="248"/>
      <c r="G352" s="248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51"/>
      <c r="Z352" s="151"/>
      <c r="AA352" s="151"/>
      <c r="AB352" s="151"/>
      <c r="AC352" s="151"/>
      <c r="AD352" s="151"/>
      <c r="AE352" s="151"/>
      <c r="AF352" s="151"/>
      <c r="AG352" s="151" t="s">
        <v>212</v>
      </c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</row>
    <row r="353" spans="1:60" x14ac:dyDescent="0.25">
      <c r="A353" s="163" t="s">
        <v>201</v>
      </c>
      <c r="B353" s="164" t="s">
        <v>115</v>
      </c>
      <c r="C353" s="180" t="s">
        <v>116</v>
      </c>
      <c r="D353" s="181"/>
      <c r="E353" s="167"/>
      <c r="F353" s="167"/>
      <c r="G353" s="167">
        <f>SUMIF(AG354:AG375,"&lt;&gt;NOR",G354:G375)</f>
        <v>0</v>
      </c>
      <c r="H353" s="167"/>
      <c r="I353" s="167">
        <f>SUM(I354:I375)</f>
        <v>0</v>
      </c>
      <c r="J353" s="167"/>
      <c r="K353" s="167">
        <f>SUM(K354:K375)</f>
        <v>0</v>
      </c>
      <c r="L353" s="167"/>
      <c r="M353" s="167">
        <f>SUM(M354:M375)</f>
        <v>0</v>
      </c>
      <c r="N353" s="167"/>
      <c r="O353" s="167">
        <f>SUM(O354:O375)</f>
        <v>0</v>
      </c>
      <c r="P353" s="167"/>
      <c r="Q353" s="167">
        <f>SUM(Q354:Q375)</f>
        <v>47.790000000000006</v>
      </c>
      <c r="R353" s="167"/>
      <c r="S353" s="167"/>
      <c r="T353" s="168"/>
      <c r="U353" s="162"/>
      <c r="V353" s="162">
        <f>SUM(V354:V375)</f>
        <v>117.04</v>
      </c>
      <c r="W353" s="162"/>
      <c r="X353" s="162"/>
      <c r="AG353" t="s">
        <v>202</v>
      </c>
    </row>
    <row r="354" spans="1:60" ht="20.399999999999999" outlineLevel="1" x14ac:dyDescent="0.25">
      <c r="A354" s="169">
        <v>71</v>
      </c>
      <c r="B354" s="170" t="s">
        <v>570</v>
      </c>
      <c r="C354" s="182" t="s">
        <v>571</v>
      </c>
      <c r="D354" s="183" t="s">
        <v>238</v>
      </c>
      <c r="E354" s="172">
        <v>900.34307000000001</v>
      </c>
      <c r="F354" s="171"/>
      <c r="G354" s="172">
        <f>ROUND(E354*F354,2)</f>
        <v>0</v>
      </c>
      <c r="H354" s="171"/>
      <c r="I354" s="172">
        <f>ROUND(E354*H354,2)</f>
        <v>0</v>
      </c>
      <c r="J354" s="171"/>
      <c r="K354" s="172">
        <f>ROUND(E354*J354,2)</f>
        <v>0</v>
      </c>
      <c r="L354" s="172">
        <v>21</v>
      </c>
      <c r="M354" s="172">
        <f>G354*(1+L354/100)</f>
        <v>0</v>
      </c>
      <c r="N354" s="172">
        <v>0</v>
      </c>
      <c r="O354" s="172">
        <f>ROUND(E354*N354,2)</f>
        <v>0</v>
      </c>
      <c r="P354" s="172">
        <v>0.02</v>
      </c>
      <c r="Q354" s="172">
        <f>ROUND(E354*P354,2)</f>
        <v>18.010000000000002</v>
      </c>
      <c r="R354" s="172" t="s">
        <v>523</v>
      </c>
      <c r="S354" s="172" t="s">
        <v>206</v>
      </c>
      <c r="T354" s="173" t="s">
        <v>240</v>
      </c>
      <c r="U354" s="160">
        <v>0.13</v>
      </c>
      <c r="V354" s="160">
        <f>ROUND(E354*U354,2)</f>
        <v>117.04</v>
      </c>
      <c r="W354" s="160"/>
      <c r="X354" s="160" t="s">
        <v>241</v>
      </c>
      <c r="Y354" s="151"/>
      <c r="Z354" s="151"/>
      <c r="AA354" s="151"/>
      <c r="AB354" s="151"/>
      <c r="AC354" s="151"/>
      <c r="AD354" s="151"/>
      <c r="AE354" s="151"/>
      <c r="AF354" s="151"/>
      <c r="AG354" s="151" t="s">
        <v>242</v>
      </c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</row>
    <row r="355" spans="1:60" ht="40.799999999999997" outlineLevel="1" x14ac:dyDescent="0.25">
      <c r="A355" s="158"/>
      <c r="B355" s="159"/>
      <c r="C355" s="184" t="s">
        <v>382</v>
      </c>
      <c r="D355" s="185"/>
      <c r="E355" s="186">
        <v>241.65844999999999</v>
      </c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51"/>
      <c r="Z355" s="151"/>
      <c r="AA355" s="151"/>
      <c r="AB355" s="151"/>
      <c r="AC355" s="151"/>
      <c r="AD355" s="151"/>
      <c r="AE355" s="151"/>
      <c r="AF355" s="151"/>
      <c r="AG355" s="151" t="s">
        <v>247</v>
      </c>
      <c r="AH355" s="151">
        <v>0</v>
      </c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</row>
    <row r="356" spans="1:60" ht="30.6" outlineLevel="1" x14ac:dyDescent="0.25">
      <c r="A356" s="158"/>
      <c r="B356" s="159"/>
      <c r="C356" s="184" t="s">
        <v>383</v>
      </c>
      <c r="D356" s="185"/>
      <c r="E356" s="186">
        <v>274.94015000000002</v>
      </c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51"/>
      <c r="Z356" s="151"/>
      <c r="AA356" s="151"/>
      <c r="AB356" s="151"/>
      <c r="AC356" s="151"/>
      <c r="AD356" s="151"/>
      <c r="AE356" s="151"/>
      <c r="AF356" s="151"/>
      <c r="AG356" s="151" t="s">
        <v>247</v>
      </c>
      <c r="AH356" s="151">
        <v>0</v>
      </c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</row>
    <row r="357" spans="1:60" ht="40.799999999999997" outlineLevel="1" x14ac:dyDescent="0.25">
      <c r="A357" s="158"/>
      <c r="B357" s="159"/>
      <c r="C357" s="184" t="s">
        <v>384</v>
      </c>
      <c r="D357" s="185"/>
      <c r="E357" s="186">
        <v>287.22386</v>
      </c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51"/>
      <c r="Z357" s="151"/>
      <c r="AA357" s="151"/>
      <c r="AB357" s="151"/>
      <c r="AC357" s="151"/>
      <c r="AD357" s="151"/>
      <c r="AE357" s="151"/>
      <c r="AF357" s="151"/>
      <c r="AG357" s="151" t="s">
        <v>247</v>
      </c>
      <c r="AH357" s="151">
        <v>0</v>
      </c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</row>
    <row r="358" spans="1:60" ht="40.799999999999997" outlineLevel="1" x14ac:dyDescent="0.25">
      <c r="A358" s="158"/>
      <c r="B358" s="159"/>
      <c r="C358" s="184" t="s">
        <v>385</v>
      </c>
      <c r="D358" s="185"/>
      <c r="E358" s="186">
        <v>287.22386</v>
      </c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51"/>
      <c r="Z358" s="151"/>
      <c r="AA358" s="151"/>
      <c r="AB358" s="151"/>
      <c r="AC358" s="151"/>
      <c r="AD358" s="151"/>
      <c r="AE358" s="151"/>
      <c r="AF358" s="151"/>
      <c r="AG358" s="151" t="s">
        <v>247</v>
      </c>
      <c r="AH358" s="151">
        <v>0</v>
      </c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</row>
    <row r="359" spans="1:60" ht="30.6" outlineLevel="1" x14ac:dyDescent="0.25">
      <c r="A359" s="158"/>
      <c r="B359" s="159"/>
      <c r="C359" s="184" t="s">
        <v>386</v>
      </c>
      <c r="D359" s="185"/>
      <c r="E359" s="186">
        <v>102.63675000000001</v>
      </c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51"/>
      <c r="Z359" s="151"/>
      <c r="AA359" s="151"/>
      <c r="AB359" s="151"/>
      <c r="AC359" s="151"/>
      <c r="AD359" s="151"/>
      <c r="AE359" s="151"/>
      <c r="AF359" s="151"/>
      <c r="AG359" s="151" t="s">
        <v>247</v>
      </c>
      <c r="AH359" s="151">
        <v>0</v>
      </c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</row>
    <row r="360" spans="1:60" outlineLevel="1" x14ac:dyDescent="0.25">
      <c r="A360" s="158"/>
      <c r="B360" s="159"/>
      <c r="C360" s="184" t="s">
        <v>387</v>
      </c>
      <c r="D360" s="185"/>
      <c r="E360" s="186">
        <v>-130.5</v>
      </c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51"/>
      <c r="Z360" s="151"/>
      <c r="AA360" s="151"/>
      <c r="AB360" s="151"/>
      <c r="AC360" s="151"/>
      <c r="AD360" s="151"/>
      <c r="AE360" s="151"/>
      <c r="AF360" s="151"/>
      <c r="AG360" s="151" t="s">
        <v>247</v>
      </c>
      <c r="AH360" s="151">
        <v>0</v>
      </c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</row>
    <row r="361" spans="1:60" outlineLevel="1" x14ac:dyDescent="0.25">
      <c r="A361" s="158"/>
      <c r="B361" s="159"/>
      <c r="C361" s="184" t="s">
        <v>388</v>
      </c>
      <c r="D361" s="185"/>
      <c r="E361" s="186">
        <v>-81.540000000000006</v>
      </c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51"/>
      <c r="Z361" s="151"/>
      <c r="AA361" s="151"/>
      <c r="AB361" s="151"/>
      <c r="AC361" s="151"/>
      <c r="AD361" s="151"/>
      <c r="AE361" s="151"/>
      <c r="AF361" s="151"/>
      <c r="AG361" s="151" t="s">
        <v>247</v>
      </c>
      <c r="AH361" s="151">
        <v>0</v>
      </c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</row>
    <row r="362" spans="1:60" outlineLevel="1" x14ac:dyDescent="0.25">
      <c r="A362" s="158"/>
      <c r="B362" s="159"/>
      <c r="C362" s="184" t="s">
        <v>389</v>
      </c>
      <c r="D362" s="185"/>
      <c r="E362" s="186">
        <v>-81.3</v>
      </c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51"/>
      <c r="Z362" s="151"/>
      <c r="AA362" s="151"/>
      <c r="AB362" s="151"/>
      <c r="AC362" s="151"/>
      <c r="AD362" s="151"/>
      <c r="AE362" s="151"/>
      <c r="AF362" s="151"/>
      <c r="AG362" s="151" t="s">
        <v>247</v>
      </c>
      <c r="AH362" s="151">
        <v>0</v>
      </c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</row>
    <row r="363" spans="1:60" outlineLevel="1" x14ac:dyDescent="0.25">
      <c r="A363" s="158"/>
      <c r="B363" s="159"/>
      <c r="C363" s="247"/>
      <c r="D363" s="248"/>
      <c r="E363" s="248"/>
      <c r="F363" s="248"/>
      <c r="G363" s="248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51"/>
      <c r="Z363" s="151"/>
      <c r="AA363" s="151"/>
      <c r="AB363" s="151"/>
      <c r="AC363" s="151"/>
      <c r="AD363" s="151"/>
      <c r="AE363" s="151"/>
      <c r="AF363" s="151"/>
      <c r="AG363" s="151" t="s">
        <v>212</v>
      </c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151"/>
      <c r="BH363" s="151"/>
    </row>
    <row r="364" spans="1:60" outlineLevel="1" x14ac:dyDescent="0.25">
      <c r="A364" s="169">
        <v>72</v>
      </c>
      <c r="B364" s="170" t="s">
        <v>572</v>
      </c>
      <c r="C364" s="182" t="s">
        <v>573</v>
      </c>
      <c r="D364" s="183" t="s">
        <v>238</v>
      </c>
      <c r="E364" s="172">
        <v>150.82</v>
      </c>
      <c r="F364" s="171"/>
      <c r="G364" s="172">
        <f>ROUND(E364*F364,2)</f>
        <v>0</v>
      </c>
      <c r="H364" s="171"/>
      <c r="I364" s="172">
        <f>ROUND(E364*H364,2)</f>
        <v>0</v>
      </c>
      <c r="J364" s="171"/>
      <c r="K364" s="172">
        <f>ROUND(E364*J364,2)</f>
        <v>0</v>
      </c>
      <c r="L364" s="172">
        <v>21</v>
      </c>
      <c r="M364" s="172">
        <f>G364*(1+L364/100)</f>
        <v>0</v>
      </c>
      <c r="N364" s="172">
        <v>0</v>
      </c>
      <c r="O364" s="172">
        <f>ROUND(E364*N364,2)</f>
        <v>0</v>
      </c>
      <c r="P364" s="172">
        <v>0.05</v>
      </c>
      <c r="Q364" s="172">
        <f>ROUND(E364*P364,2)</f>
        <v>7.54</v>
      </c>
      <c r="R364" s="172" t="s">
        <v>254</v>
      </c>
      <c r="S364" s="172" t="s">
        <v>206</v>
      </c>
      <c r="T364" s="173" t="s">
        <v>240</v>
      </c>
      <c r="U364" s="160">
        <v>0</v>
      </c>
      <c r="V364" s="160">
        <f>ROUND(E364*U364,2)</f>
        <v>0</v>
      </c>
      <c r="W364" s="160"/>
      <c r="X364" s="160" t="s">
        <v>255</v>
      </c>
      <c r="Y364" s="151"/>
      <c r="Z364" s="151"/>
      <c r="AA364" s="151"/>
      <c r="AB364" s="151"/>
      <c r="AC364" s="151"/>
      <c r="AD364" s="151"/>
      <c r="AE364" s="151"/>
      <c r="AF364" s="151"/>
      <c r="AG364" s="151" t="s">
        <v>256</v>
      </c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</row>
    <row r="365" spans="1:60" outlineLevel="1" x14ac:dyDescent="0.25">
      <c r="A365" s="158"/>
      <c r="B365" s="159"/>
      <c r="C365" s="258" t="s">
        <v>574</v>
      </c>
      <c r="D365" s="259"/>
      <c r="E365" s="259"/>
      <c r="F365" s="259"/>
      <c r="G365" s="259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51"/>
      <c r="Z365" s="151"/>
      <c r="AA365" s="151"/>
      <c r="AB365" s="151"/>
      <c r="AC365" s="151"/>
      <c r="AD365" s="151"/>
      <c r="AE365" s="151"/>
      <c r="AF365" s="151"/>
      <c r="AG365" s="151" t="s">
        <v>244</v>
      </c>
      <c r="AH365" s="151"/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</row>
    <row r="366" spans="1:60" ht="30.6" outlineLevel="1" x14ac:dyDescent="0.25">
      <c r="A366" s="158"/>
      <c r="B366" s="159"/>
      <c r="C366" s="184" t="s">
        <v>575</v>
      </c>
      <c r="D366" s="185"/>
      <c r="E366" s="186">
        <v>150.82</v>
      </c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51"/>
      <c r="Z366" s="151"/>
      <c r="AA366" s="151"/>
      <c r="AB366" s="151"/>
      <c r="AC366" s="151"/>
      <c r="AD366" s="151"/>
      <c r="AE366" s="151"/>
      <c r="AF366" s="151"/>
      <c r="AG366" s="151" t="s">
        <v>247</v>
      </c>
      <c r="AH366" s="151">
        <v>0</v>
      </c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151"/>
      <c r="BH366" s="151"/>
    </row>
    <row r="367" spans="1:60" outlineLevel="1" x14ac:dyDescent="0.25">
      <c r="A367" s="158"/>
      <c r="B367" s="159"/>
      <c r="C367" s="247"/>
      <c r="D367" s="248"/>
      <c r="E367" s="248"/>
      <c r="F367" s="248"/>
      <c r="G367" s="248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51"/>
      <c r="Z367" s="151"/>
      <c r="AA367" s="151"/>
      <c r="AB367" s="151"/>
      <c r="AC367" s="151"/>
      <c r="AD367" s="151"/>
      <c r="AE367" s="151"/>
      <c r="AF367" s="151"/>
      <c r="AG367" s="151" t="s">
        <v>212</v>
      </c>
      <c r="AH367" s="151"/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151"/>
      <c r="BH367" s="151"/>
    </row>
    <row r="368" spans="1:60" outlineLevel="1" x14ac:dyDescent="0.25">
      <c r="A368" s="169">
        <v>73</v>
      </c>
      <c r="B368" s="170" t="s">
        <v>576</v>
      </c>
      <c r="C368" s="182" t="s">
        <v>577</v>
      </c>
      <c r="D368" s="183" t="s">
        <v>238</v>
      </c>
      <c r="E368" s="172">
        <v>355.37921999999998</v>
      </c>
      <c r="F368" s="171"/>
      <c r="G368" s="172">
        <f>ROUND(E368*F368,2)</f>
        <v>0</v>
      </c>
      <c r="H368" s="171"/>
      <c r="I368" s="172">
        <f>ROUND(E368*H368,2)</f>
        <v>0</v>
      </c>
      <c r="J368" s="171"/>
      <c r="K368" s="172">
        <f>ROUND(E368*J368,2)</f>
        <v>0</v>
      </c>
      <c r="L368" s="172">
        <v>21</v>
      </c>
      <c r="M368" s="172">
        <f>G368*(1+L368/100)</f>
        <v>0</v>
      </c>
      <c r="N368" s="172">
        <v>0</v>
      </c>
      <c r="O368" s="172">
        <f>ROUND(E368*N368,2)</f>
        <v>0</v>
      </c>
      <c r="P368" s="172">
        <v>4.5999999999999999E-2</v>
      </c>
      <c r="Q368" s="172">
        <f>ROUND(E368*P368,2)</f>
        <v>16.350000000000001</v>
      </c>
      <c r="R368" s="172" t="s">
        <v>254</v>
      </c>
      <c r="S368" s="172" t="s">
        <v>206</v>
      </c>
      <c r="T368" s="173" t="s">
        <v>475</v>
      </c>
      <c r="U368" s="160">
        <v>0</v>
      </c>
      <c r="V368" s="160">
        <f>ROUND(E368*U368,2)</f>
        <v>0</v>
      </c>
      <c r="W368" s="160"/>
      <c r="X368" s="160" t="s">
        <v>255</v>
      </c>
      <c r="Y368" s="151"/>
      <c r="Z368" s="151"/>
      <c r="AA368" s="151"/>
      <c r="AB368" s="151"/>
      <c r="AC368" s="151"/>
      <c r="AD368" s="151"/>
      <c r="AE368" s="151"/>
      <c r="AF368" s="151"/>
      <c r="AG368" s="151" t="s">
        <v>256</v>
      </c>
      <c r="AH368" s="151"/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</row>
    <row r="369" spans="1:60" outlineLevel="1" x14ac:dyDescent="0.25">
      <c r="A369" s="158"/>
      <c r="B369" s="159"/>
      <c r="C369" s="258" t="s">
        <v>578</v>
      </c>
      <c r="D369" s="259"/>
      <c r="E369" s="259"/>
      <c r="F369" s="259"/>
      <c r="G369" s="259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51"/>
      <c r="Z369" s="151"/>
      <c r="AA369" s="151"/>
      <c r="AB369" s="151"/>
      <c r="AC369" s="151"/>
      <c r="AD369" s="151"/>
      <c r="AE369" s="151"/>
      <c r="AF369" s="151"/>
      <c r="AG369" s="151" t="s">
        <v>244</v>
      </c>
      <c r="AH369" s="151"/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151"/>
      <c r="BD369" s="151"/>
      <c r="BE369" s="151"/>
      <c r="BF369" s="151"/>
      <c r="BG369" s="151"/>
      <c r="BH369" s="151"/>
    </row>
    <row r="370" spans="1:60" ht="43.8" customHeight="1" outlineLevel="1" x14ac:dyDescent="0.25">
      <c r="A370" s="158"/>
      <c r="B370" s="159"/>
      <c r="C370" s="184" t="s">
        <v>395</v>
      </c>
      <c r="D370" s="185"/>
      <c r="E370" s="186">
        <v>355.37921999999998</v>
      </c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51"/>
      <c r="Z370" s="151"/>
      <c r="AA370" s="151"/>
      <c r="AB370" s="151"/>
      <c r="AC370" s="151"/>
      <c r="AD370" s="151"/>
      <c r="AE370" s="151"/>
      <c r="AF370" s="151"/>
      <c r="AG370" s="151" t="s">
        <v>247</v>
      </c>
      <c r="AH370" s="151">
        <v>0</v>
      </c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  <c r="BH370" s="151"/>
    </row>
    <row r="371" spans="1:60" outlineLevel="1" x14ac:dyDescent="0.25">
      <c r="A371" s="158"/>
      <c r="B371" s="159"/>
      <c r="C371" s="247"/>
      <c r="D371" s="248"/>
      <c r="E371" s="248"/>
      <c r="F371" s="248"/>
      <c r="G371" s="248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51"/>
      <c r="Z371" s="151"/>
      <c r="AA371" s="151"/>
      <c r="AB371" s="151"/>
      <c r="AC371" s="151"/>
      <c r="AD371" s="151"/>
      <c r="AE371" s="151"/>
      <c r="AF371" s="151"/>
      <c r="AG371" s="151" t="s">
        <v>212</v>
      </c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</row>
    <row r="372" spans="1:60" outlineLevel="1" x14ac:dyDescent="0.25">
      <c r="A372" s="169">
        <v>74</v>
      </c>
      <c r="B372" s="170" t="s">
        <v>579</v>
      </c>
      <c r="C372" s="182" t="s">
        <v>580</v>
      </c>
      <c r="D372" s="183" t="s">
        <v>238</v>
      </c>
      <c r="E372" s="172">
        <v>86.59</v>
      </c>
      <c r="F372" s="171"/>
      <c r="G372" s="172">
        <f>ROUND(E372*F372,2)</f>
        <v>0</v>
      </c>
      <c r="H372" s="171"/>
      <c r="I372" s="172">
        <f>ROUND(E372*H372,2)</f>
        <v>0</v>
      </c>
      <c r="J372" s="171"/>
      <c r="K372" s="172">
        <f>ROUND(E372*J372,2)</f>
        <v>0</v>
      </c>
      <c r="L372" s="172">
        <v>21</v>
      </c>
      <c r="M372" s="172">
        <f>G372*(1+L372/100)</f>
        <v>0</v>
      </c>
      <c r="N372" s="172">
        <v>0</v>
      </c>
      <c r="O372" s="172">
        <f>ROUND(E372*N372,2)</f>
        <v>0</v>
      </c>
      <c r="P372" s="172">
        <v>6.8000000000000005E-2</v>
      </c>
      <c r="Q372" s="172">
        <f>ROUND(E372*P372,2)</f>
        <v>5.89</v>
      </c>
      <c r="R372" s="172" t="s">
        <v>254</v>
      </c>
      <c r="S372" s="172" t="s">
        <v>206</v>
      </c>
      <c r="T372" s="173" t="s">
        <v>240</v>
      </c>
      <c r="U372" s="160">
        <v>0</v>
      </c>
      <c r="V372" s="160">
        <f>ROUND(E372*U372,2)</f>
        <v>0</v>
      </c>
      <c r="W372" s="160"/>
      <c r="X372" s="160" t="s">
        <v>255</v>
      </c>
      <c r="Y372" s="151"/>
      <c r="Z372" s="151"/>
      <c r="AA372" s="151"/>
      <c r="AB372" s="151"/>
      <c r="AC372" s="151"/>
      <c r="AD372" s="151"/>
      <c r="AE372" s="151"/>
      <c r="AF372" s="151"/>
      <c r="AG372" s="151" t="s">
        <v>256</v>
      </c>
      <c r="AH372" s="151"/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151"/>
      <c r="BH372" s="151"/>
    </row>
    <row r="373" spans="1:60" ht="27.6" customHeight="1" outlineLevel="1" x14ac:dyDescent="0.25">
      <c r="A373" s="158"/>
      <c r="B373" s="159"/>
      <c r="C373" s="258" t="s">
        <v>581</v>
      </c>
      <c r="D373" s="259"/>
      <c r="E373" s="259"/>
      <c r="F373" s="259"/>
      <c r="G373" s="259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51"/>
      <c r="Z373" s="151"/>
      <c r="AA373" s="151"/>
      <c r="AB373" s="151"/>
      <c r="AC373" s="151"/>
      <c r="AD373" s="151"/>
      <c r="AE373" s="151"/>
      <c r="AF373" s="151"/>
      <c r="AG373" s="151" t="s">
        <v>244</v>
      </c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74" t="str">
        <f>C373</f>
        <v>vnitřních nebo vnějších obkladů z jakýchkoliv materiálů, otlučení podkladní omítky až na zdivo. Svislá a vodorovná doprava suti, odvoz do 10 km.</v>
      </c>
      <c r="BB373" s="151"/>
      <c r="BC373" s="151"/>
      <c r="BD373" s="151"/>
      <c r="BE373" s="151"/>
      <c r="BF373" s="151"/>
      <c r="BG373" s="151"/>
      <c r="BH373" s="151"/>
    </row>
    <row r="374" spans="1:60" outlineLevel="1" x14ac:dyDescent="0.25">
      <c r="A374" s="158"/>
      <c r="B374" s="159"/>
      <c r="C374" s="184" t="s">
        <v>582</v>
      </c>
      <c r="D374" s="185"/>
      <c r="E374" s="186">
        <v>86.59</v>
      </c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51"/>
      <c r="Z374" s="151"/>
      <c r="AA374" s="151"/>
      <c r="AB374" s="151"/>
      <c r="AC374" s="151"/>
      <c r="AD374" s="151"/>
      <c r="AE374" s="151"/>
      <c r="AF374" s="151"/>
      <c r="AG374" s="151" t="s">
        <v>247</v>
      </c>
      <c r="AH374" s="151">
        <v>0</v>
      </c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151"/>
      <c r="BH374" s="151"/>
    </row>
    <row r="375" spans="1:60" outlineLevel="1" x14ac:dyDescent="0.25">
      <c r="A375" s="158"/>
      <c r="B375" s="159"/>
      <c r="C375" s="247"/>
      <c r="D375" s="248"/>
      <c r="E375" s="248"/>
      <c r="F375" s="248"/>
      <c r="G375" s="248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51"/>
      <c r="Z375" s="151"/>
      <c r="AA375" s="151"/>
      <c r="AB375" s="151"/>
      <c r="AC375" s="151"/>
      <c r="AD375" s="151"/>
      <c r="AE375" s="151"/>
      <c r="AF375" s="151"/>
      <c r="AG375" s="151" t="s">
        <v>212</v>
      </c>
      <c r="AH375" s="151"/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151"/>
      <c r="BH375" s="151"/>
    </row>
    <row r="376" spans="1:60" x14ac:dyDescent="0.25">
      <c r="A376" s="163" t="s">
        <v>201</v>
      </c>
      <c r="B376" s="164" t="s">
        <v>121</v>
      </c>
      <c r="C376" s="180" t="s">
        <v>122</v>
      </c>
      <c r="D376" s="181"/>
      <c r="E376" s="167"/>
      <c r="F376" s="167"/>
      <c r="G376" s="167">
        <f>SUMIF(AG377:AG380,"&lt;&gt;NOR",G377:G380)</f>
        <v>0</v>
      </c>
      <c r="H376" s="167"/>
      <c r="I376" s="167">
        <f>SUM(I377:I380)</f>
        <v>0</v>
      </c>
      <c r="J376" s="167"/>
      <c r="K376" s="167">
        <f>SUM(K377:K380)</f>
        <v>0</v>
      </c>
      <c r="L376" s="167"/>
      <c r="M376" s="167">
        <f>SUM(M377:M380)</f>
        <v>0</v>
      </c>
      <c r="N376" s="167"/>
      <c r="O376" s="167">
        <f>SUM(O377:O380)</f>
        <v>0.48</v>
      </c>
      <c r="P376" s="167"/>
      <c r="Q376" s="167">
        <f>SUM(Q377:Q380)</f>
        <v>0</v>
      </c>
      <c r="R376" s="167"/>
      <c r="S376" s="167"/>
      <c r="T376" s="168"/>
      <c r="U376" s="162"/>
      <c r="V376" s="162">
        <f>SUM(V377:V380)</f>
        <v>0</v>
      </c>
      <c r="W376" s="162"/>
      <c r="X376" s="162"/>
      <c r="AG376" t="s">
        <v>202</v>
      </c>
    </row>
    <row r="377" spans="1:60" ht="20.399999999999999" outlineLevel="1" x14ac:dyDescent="0.25">
      <c r="A377" s="169">
        <v>75</v>
      </c>
      <c r="B377" s="170" t="s">
        <v>583</v>
      </c>
      <c r="C377" s="182" t="s">
        <v>584</v>
      </c>
      <c r="D377" s="183" t="s">
        <v>238</v>
      </c>
      <c r="E377" s="172">
        <v>355.37921999999998</v>
      </c>
      <c r="F377" s="171"/>
      <c r="G377" s="172">
        <f>ROUND(E377*F377,2)</f>
        <v>0</v>
      </c>
      <c r="H377" s="171"/>
      <c r="I377" s="172">
        <f>ROUND(E377*H377,2)</f>
        <v>0</v>
      </c>
      <c r="J377" s="171"/>
      <c r="K377" s="172">
        <f>ROUND(E377*J377,2)</f>
        <v>0</v>
      </c>
      <c r="L377" s="172">
        <v>21</v>
      </c>
      <c r="M377" s="172">
        <f>G377*(1+L377/100)</f>
        <v>0</v>
      </c>
      <c r="N377" s="172">
        <v>1.3600000000000001E-3</v>
      </c>
      <c r="O377" s="172">
        <f>ROUND(E377*N377,2)</f>
        <v>0.48</v>
      </c>
      <c r="P377" s="172">
        <v>0</v>
      </c>
      <c r="Q377" s="172">
        <f>ROUND(E377*P377,2)</f>
        <v>0</v>
      </c>
      <c r="R377" s="172" t="s">
        <v>585</v>
      </c>
      <c r="S377" s="172" t="s">
        <v>206</v>
      </c>
      <c r="T377" s="173" t="s">
        <v>401</v>
      </c>
      <c r="U377" s="160">
        <v>0</v>
      </c>
      <c r="V377" s="160">
        <f>ROUND(E377*U377,2)</f>
        <v>0</v>
      </c>
      <c r="W377" s="160"/>
      <c r="X377" s="160" t="s">
        <v>255</v>
      </c>
      <c r="Y377" s="151"/>
      <c r="Z377" s="151"/>
      <c r="AA377" s="151"/>
      <c r="AB377" s="151"/>
      <c r="AC377" s="151"/>
      <c r="AD377" s="151"/>
      <c r="AE377" s="151"/>
      <c r="AF377" s="151"/>
      <c r="AG377" s="151" t="s">
        <v>256</v>
      </c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</row>
    <row r="378" spans="1:60" ht="21" outlineLevel="1" x14ac:dyDescent="0.25">
      <c r="A378" s="158"/>
      <c r="B378" s="159"/>
      <c r="C378" s="245" t="s">
        <v>586</v>
      </c>
      <c r="D378" s="246"/>
      <c r="E378" s="246"/>
      <c r="F378" s="246"/>
      <c r="G378" s="246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51"/>
      <c r="Z378" s="151"/>
      <c r="AA378" s="151"/>
      <c r="AB378" s="151"/>
      <c r="AC378" s="151"/>
      <c r="AD378" s="151"/>
      <c r="AE378" s="151"/>
      <c r="AF378" s="151"/>
      <c r="AG378" s="151" t="s">
        <v>211</v>
      </c>
      <c r="AH378" s="151"/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74" t="str">
        <f>C378</f>
        <v>Nanesení hydroizolačního nátěru válečkem ve dvou vrstvách, nebo stěrkou v jedné vrstvě. Vlepení těsnicí pásky do spoje podlaha-stěna, přitlačení a uhlazení, přetažení pásky další vrstvou izolační stěrky.</v>
      </c>
      <c r="BB378" s="151"/>
      <c r="BC378" s="151"/>
      <c r="BD378" s="151"/>
      <c r="BE378" s="151"/>
      <c r="BF378" s="151"/>
      <c r="BG378" s="151"/>
      <c r="BH378" s="151"/>
    </row>
    <row r="379" spans="1:60" ht="41.4" customHeight="1" outlineLevel="1" x14ac:dyDescent="0.25">
      <c r="A379" s="158"/>
      <c r="B379" s="159"/>
      <c r="C379" s="184" t="s">
        <v>395</v>
      </c>
      <c r="D379" s="185"/>
      <c r="E379" s="186">
        <v>355.37921999999998</v>
      </c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51"/>
      <c r="Z379" s="151"/>
      <c r="AA379" s="151"/>
      <c r="AB379" s="151"/>
      <c r="AC379" s="151"/>
      <c r="AD379" s="151"/>
      <c r="AE379" s="151"/>
      <c r="AF379" s="151"/>
      <c r="AG379" s="151" t="s">
        <v>247</v>
      </c>
      <c r="AH379" s="151">
        <v>0</v>
      </c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151"/>
      <c r="BH379" s="151"/>
    </row>
    <row r="380" spans="1:60" outlineLevel="1" x14ac:dyDescent="0.25">
      <c r="A380" s="158"/>
      <c r="B380" s="159"/>
      <c r="C380" s="247"/>
      <c r="D380" s="248"/>
      <c r="E380" s="248"/>
      <c r="F380" s="248"/>
      <c r="G380" s="248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51"/>
      <c r="Z380" s="151"/>
      <c r="AA380" s="151"/>
      <c r="AB380" s="151"/>
      <c r="AC380" s="151"/>
      <c r="AD380" s="151"/>
      <c r="AE380" s="151"/>
      <c r="AF380" s="151"/>
      <c r="AG380" s="151" t="s">
        <v>212</v>
      </c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151"/>
      <c r="BD380" s="151"/>
      <c r="BE380" s="151"/>
      <c r="BF380" s="151"/>
      <c r="BG380" s="151"/>
      <c r="BH380" s="151"/>
    </row>
    <row r="381" spans="1:60" x14ac:dyDescent="0.25">
      <c r="A381" s="163" t="s">
        <v>201</v>
      </c>
      <c r="B381" s="164" t="s">
        <v>123</v>
      </c>
      <c r="C381" s="180" t="s">
        <v>124</v>
      </c>
      <c r="D381" s="181"/>
      <c r="E381" s="167"/>
      <c r="F381" s="167"/>
      <c r="G381" s="167">
        <f>SUMIF(AG382:AG384,"&lt;&gt;NOR",G382:G384)</f>
        <v>0</v>
      </c>
      <c r="H381" s="167"/>
      <c r="I381" s="167">
        <f>SUM(I382:I384)</f>
        <v>0</v>
      </c>
      <c r="J381" s="167"/>
      <c r="K381" s="167">
        <f>SUM(K382:K384)</f>
        <v>0</v>
      </c>
      <c r="L381" s="167"/>
      <c r="M381" s="167">
        <f>SUM(M382:M384)</f>
        <v>0</v>
      </c>
      <c r="N381" s="167"/>
      <c r="O381" s="167">
        <f>SUM(O382:O384)</f>
        <v>0.27</v>
      </c>
      <c r="P381" s="167"/>
      <c r="Q381" s="167">
        <f>SUM(Q382:Q384)</f>
        <v>0</v>
      </c>
      <c r="R381" s="167"/>
      <c r="S381" s="167"/>
      <c r="T381" s="168"/>
      <c r="U381" s="162"/>
      <c r="V381" s="162">
        <f>SUM(V382:V384)</f>
        <v>0</v>
      </c>
      <c r="W381" s="162"/>
      <c r="X381" s="162"/>
      <c r="AG381" t="s">
        <v>202</v>
      </c>
    </row>
    <row r="382" spans="1:60" ht="20.399999999999999" outlineLevel="1" x14ac:dyDescent="0.25">
      <c r="A382" s="169">
        <v>76</v>
      </c>
      <c r="B382" s="170" t="s">
        <v>587</v>
      </c>
      <c r="C382" s="182" t="s">
        <v>588</v>
      </c>
      <c r="D382" s="183" t="s">
        <v>238</v>
      </c>
      <c r="E382" s="172">
        <v>164.24</v>
      </c>
      <c r="F382" s="171"/>
      <c r="G382" s="172">
        <f>ROUND(E382*F382,2)</f>
        <v>0</v>
      </c>
      <c r="H382" s="171"/>
      <c r="I382" s="172">
        <f>ROUND(E382*H382,2)</f>
        <v>0</v>
      </c>
      <c r="J382" s="171"/>
      <c r="K382" s="172">
        <f>ROUND(E382*J382,2)</f>
        <v>0</v>
      </c>
      <c r="L382" s="172">
        <v>21</v>
      </c>
      <c r="M382" s="172">
        <f>G382*(1+L382/100)</f>
        <v>0</v>
      </c>
      <c r="N382" s="172">
        <v>1.6299999999999999E-3</v>
      </c>
      <c r="O382" s="172">
        <f>ROUND(E382*N382,2)</f>
        <v>0.27</v>
      </c>
      <c r="P382" s="172">
        <v>0</v>
      </c>
      <c r="Q382" s="172">
        <f>ROUND(E382*P382,2)</f>
        <v>0</v>
      </c>
      <c r="R382" s="172" t="s">
        <v>585</v>
      </c>
      <c r="S382" s="172" t="s">
        <v>206</v>
      </c>
      <c r="T382" s="173" t="s">
        <v>240</v>
      </c>
      <c r="U382" s="160">
        <v>0</v>
      </c>
      <c r="V382" s="160">
        <f>ROUND(E382*U382,2)</f>
        <v>0</v>
      </c>
      <c r="W382" s="160"/>
      <c r="X382" s="160" t="s">
        <v>255</v>
      </c>
      <c r="Y382" s="151"/>
      <c r="Z382" s="151"/>
      <c r="AA382" s="151"/>
      <c r="AB382" s="151"/>
      <c r="AC382" s="151"/>
      <c r="AD382" s="151"/>
      <c r="AE382" s="151"/>
      <c r="AF382" s="151"/>
      <c r="AG382" s="151" t="s">
        <v>256</v>
      </c>
      <c r="AH382" s="151"/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</row>
    <row r="383" spans="1:60" ht="31.2" customHeight="1" outlineLevel="1" x14ac:dyDescent="0.25">
      <c r="A383" s="158"/>
      <c r="B383" s="159"/>
      <c r="C383" s="184" t="s">
        <v>589</v>
      </c>
      <c r="D383" s="185"/>
      <c r="E383" s="186">
        <v>164.24</v>
      </c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51"/>
      <c r="Z383" s="151"/>
      <c r="AA383" s="151"/>
      <c r="AB383" s="151"/>
      <c r="AC383" s="151"/>
      <c r="AD383" s="151"/>
      <c r="AE383" s="151"/>
      <c r="AF383" s="151"/>
      <c r="AG383" s="151" t="s">
        <v>247</v>
      </c>
      <c r="AH383" s="151">
        <v>0</v>
      </c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</row>
    <row r="384" spans="1:60" ht="17.399999999999999" customHeight="1" outlineLevel="1" x14ac:dyDescent="0.25">
      <c r="A384" s="158"/>
      <c r="B384" s="159"/>
      <c r="C384" s="247"/>
      <c r="D384" s="248"/>
      <c r="E384" s="248"/>
      <c r="F384" s="248"/>
      <c r="G384" s="248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51"/>
      <c r="Z384" s="151"/>
      <c r="AA384" s="151"/>
      <c r="AB384" s="151"/>
      <c r="AC384" s="151"/>
      <c r="AD384" s="151"/>
      <c r="AE384" s="151"/>
      <c r="AF384" s="151"/>
      <c r="AG384" s="151" t="s">
        <v>212</v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</row>
    <row r="385" spans="1:60" x14ac:dyDescent="0.25">
      <c r="A385" s="163" t="s">
        <v>201</v>
      </c>
      <c r="B385" s="164" t="s">
        <v>137</v>
      </c>
      <c r="C385" s="180" t="s">
        <v>138</v>
      </c>
      <c r="D385" s="181"/>
      <c r="E385" s="167"/>
      <c r="F385" s="167"/>
      <c r="G385" s="167">
        <f>SUMIF(AG386:AG387,"&lt;&gt;NOR",G386:G387)</f>
        <v>0</v>
      </c>
      <c r="H385" s="167"/>
      <c r="I385" s="167">
        <f>SUM(I386:I387)</f>
        <v>0</v>
      </c>
      <c r="J385" s="167"/>
      <c r="K385" s="167">
        <f>SUM(K386:K387)</f>
        <v>0</v>
      </c>
      <c r="L385" s="167"/>
      <c r="M385" s="167">
        <f>SUM(M386:M387)</f>
        <v>0</v>
      </c>
      <c r="N385" s="167"/>
      <c r="O385" s="167">
        <f>SUM(O386:O387)</f>
        <v>0</v>
      </c>
      <c r="P385" s="167"/>
      <c r="Q385" s="167">
        <f>SUM(Q386:Q387)</f>
        <v>1.42</v>
      </c>
      <c r="R385" s="167"/>
      <c r="S385" s="167"/>
      <c r="T385" s="168"/>
      <c r="U385" s="162"/>
      <c r="V385" s="162">
        <f>SUM(V386:V387)</f>
        <v>20.8</v>
      </c>
      <c r="W385" s="162"/>
      <c r="X385" s="162"/>
      <c r="AG385" t="s">
        <v>202</v>
      </c>
    </row>
    <row r="386" spans="1:60" ht="20.399999999999999" outlineLevel="1" x14ac:dyDescent="0.25">
      <c r="A386" s="169">
        <v>77</v>
      </c>
      <c r="B386" s="170" t="s">
        <v>590</v>
      </c>
      <c r="C386" s="182" t="s">
        <v>591</v>
      </c>
      <c r="D386" s="183" t="s">
        <v>266</v>
      </c>
      <c r="E386" s="172">
        <v>3</v>
      </c>
      <c r="F386" s="171"/>
      <c r="G386" s="172">
        <f>ROUND(E386*F386,2)</f>
        <v>0</v>
      </c>
      <c r="H386" s="171"/>
      <c r="I386" s="172">
        <f>ROUND(E386*H386,2)</f>
        <v>0</v>
      </c>
      <c r="J386" s="171"/>
      <c r="K386" s="172">
        <f>ROUND(E386*J386,2)</f>
        <v>0</v>
      </c>
      <c r="L386" s="172">
        <v>21</v>
      </c>
      <c r="M386" s="172">
        <f>G386*(1+L386/100)</f>
        <v>0</v>
      </c>
      <c r="N386" s="172">
        <v>2.0000000000000001E-4</v>
      </c>
      <c r="O386" s="172">
        <f>ROUND(E386*N386,2)</f>
        <v>0</v>
      </c>
      <c r="P386" s="172">
        <v>0.47225</v>
      </c>
      <c r="Q386" s="172">
        <f>ROUND(E386*P386,2)</f>
        <v>1.42</v>
      </c>
      <c r="R386" s="172" t="s">
        <v>592</v>
      </c>
      <c r="S386" s="172" t="s">
        <v>206</v>
      </c>
      <c r="T386" s="173" t="s">
        <v>207</v>
      </c>
      <c r="U386" s="160">
        <v>6.9320000000000004</v>
      </c>
      <c r="V386" s="160">
        <f>ROUND(E386*U386,2)</f>
        <v>20.8</v>
      </c>
      <c r="W386" s="160"/>
      <c r="X386" s="160" t="s">
        <v>241</v>
      </c>
      <c r="Y386" s="151"/>
      <c r="Z386" s="151"/>
      <c r="AA386" s="151"/>
      <c r="AB386" s="151"/>
      <c r="AC386" s="151"/>
      <c r="AD386" s="151"/>
      <c r="AE386" s="151"/>
      <c r="AF386" s="151"/>
      <c r="AG386" s="151" t="s">
        <v>242</v>
      </c>
      <c r="AH386" s="151"/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151"/>
      <c r="BH386" s="151"/>
    </row>
    <row r="387" spans="1:60" outlineLevel="1" x14ac:dyDescent="0.25">
      <c r="A387" s="158"/>
      <c r="B387" s="159"/>
      <c r="C387" s="256"/>
      <c r="D387" s="257"/>
      <c r="E387" s="257"/>
      <c r="F387" s="257"/>
      <c r="G387" s="257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51"/>
      <c r="Z387" s="151"/>
      <c r="AA387" s="151"/>
      <c r="AB387" s="151"/>
      <c r="AC387" s="151"/>
      <c r="AD387" s="151"/>
      <c r="AE387" s="151"/>
      <c r="AF387" s="151"/>
      <c r="AG387" s="151" t="s">
        <v>212</v>
      </c>
      <c r="AH387" s="151"/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</row>
    <row r="388" spans="1:60" x14ac:dyDescent="0.25">
      <c r="A388" s="163" t="s">
        <v>201</v>
      </c>
      <c r="B388" s="164" t="s">
        <v>145</v>
      </c>
      <c r="C388" s="180" t="s">
        <v>146</v>
      </c>
      <c r="D388" s="181"/>
      <c r="E388" s="167"/>
      <c r="F388" s="167"/>
      <c r="G388" s="167">
        <f>SUMIF(AG389:AG426,"&lt;&gt;NOR",G389:G426)</f>
        <v>0</v>
      </c>
      <c r="H388" s="167"/>
      <c r="I388" s="167">
        <f>SUM(I389:I426)</f>
        <v>0</v>
      </c>
      <c r="J388" s="167"/>
      <c r="K388" s="167">
        <f>SUM(K389:K426)</f>
        <v>0</v>
      </c>
      <c r="L388" s="167"/>
      <c r="M388" s="167">
        <f>SUM(M389:M426)</f>
        <v>0</v>
      </c>
      <c r="N388" s="167"/>
      <c r="O388" s="167">
        <f>SUM(O389:O426)</f>
        <v>13.6</v>
      </c>
      <c r="P388" s="167"/>
      <c r="Q388" s="167">
        <f>SUM(Q389:Q426)</f>
        <v>8.0299999999999994</v>
      </c>
      <c r="R388" s="167"/>
      <c r="S388" s="167"/>
      <c r="T388" s="168"/>
      <c r="U388" s="162"/>
      <c r="V388" s="162">
        <f>SUM(V389:V426)</f>
        <v>131.56</v>
      </c>
      <c r="W388" s="162"/>
      <c r="X388" s="162"/>
      <c r="AG388" t="s">
        <v>202</v>
      </c>
    </row>
    <row r="389" spans="1:60" outlineLevel="1" x14ac:dyDescent="0.25">
      <c r="A389" s="169">
        <v>78</v>
      </c>
      <c r="B389" s="170" t="s">
        <v>593</v>
      </c>
      <c r="C389" s="182" t="s">
        <v>594</v>
      </c>
      <c r="D389" s="183" t="s">
        <v>253</v>
      </c>
      <c r="E389" s="172">
        <v>234</v>
      </c>
      <c r="F389" s="171"/>
      <c r="G389" s="172">
        <f>ROUND(E389*F389,2)</f>
        <v>0</v>
      </c>
      <c r="H389" s="171"/>
      <c r="I389" s="172">
        <f>ROUND(E389*H389,2)</f>
        <v>0</v>
      </c>
      <c r="J389" s="171"/>
      <c r="K389" s="172">
        <f>ROUND(E389*J389,2)</f>
        <v>0</v>
      </c>
      <c r="L389" s="172">
        <v>21</v>
      </c>
      <c r="M389" s="172">
        <f>G389*(1+L389/100)</f>
        <v>0</v>
      </c>
      <c r="N389" s="172">
        <v>0</v>
      </c>
      <c r="O389" s="172">
        <f>ROUND(E389*N389,2)</f>
        <v>0</v>
      </c>
      <c r="P389" s="172">
        <v>0</v>
      </c>
      <c r="Q389" s="172">
        <f>ROUND(E389*P389,2)</f>
        <v>0</v>
      </c>
      <c r="R389" s="172" t="s">
        <v>595</v>
      </c>
      <c r="S389" s="172" t="s">
        <v>206</v>
      </c>
      <c r="T389" s="173" t="s">
        <v>240</v>
      </c>
      <c r="U389" s="160">
        <v>0.34</v>
      </c>
      <c r="V389" s="160">
        <f>ROUND(E389*U389,2)</f>
        <v>79.56</v>
      </c>
      <c r="W389" s="160"/>
      <c r="X389" s="160" t="s">
        <v>241</v>
      </c>
      <c r="Y389" s="151"/>
      <c r="Z389" s="151"/>
      <c r="AA389" s="151"/>
      <c r="AB389" s="151"/>
      <c r="AC389" s="151"/>
      <c r="AD389" s="151"/>
      <c r="AE389" s="151"/>
      <c r="AF389" s="151"/>
      <c r="AG389" s="151" t="s">
        <v>242</v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</row>
    <row r="390" spans="1:60" outlineLevel="1" x14ac:dyDescent="0.25">
      <c r="A390" s="158"/>
      <c r="B390" s="159"/>
      <c r="C390" s="184" t="s">
        <v>596</v>
      </c>
      <c r="D390" s="185"/>
      <c r="E390" s="186">
        <v>234</v>
      </c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51"/>
      <c r="Z390" s="151"/>
      <c r="AA390" s="151"/>
      <c r="AB390" s="151"/>
      <c r="AC390" s="151"/>
      <c r="AD390" s="151"/>
      <c r="AE390" s="151"/>
      <c r="AF390" s="151"/>
      <c r="AG390" s="151" t="s">
        <v>247</v>
      </c>
      <c r="AH390" s="151">
        <v>0</v>
      </c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151"/>
      <c r="BH390" s="151"/>
    </row>
    <row r="391" spans="1:60" outlineLevel="1" x14ac:dyDescent="0.25">
      <c r="A391" s="158"/>
      <c r="B391" s="159"/>
      <c r="C391" s="247"/>
      <c r="D391" s="248"/>
      <c r="E391" s="248"/>
      <c r="F391" s="248"/>
      <c r="G391" s="248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51"/>
      <c r="Z391" s="151"/>
      <c r="AA391" s="151"/>
      <c r="AB391" s="151"/>
      <c r="AC391" s="151"/>
      <c r="AD391" s="151"/>
      <c r="AE391" s="151"/>
      <c r="AF391" s="151"/>
      <c r="AG391" s="151" t="s">
        <v>212</v>
      </c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</row>
    <row r="392" spans="1:60" ht="20.399999999999999" outlineLevel="1" x14ac:dyDescent="0.25">
      <c r="A392" s="169">
        <v>79</v>
      </c>
      <c r="B392" s="170" t="s">
        <v>597</v>
      </c>
      <c r="C392" s="182" t="s">
        <v>598</v>
      </c>
      <c r="D392" s="183" t="s">
        <v>266</v>
      </c>
      <c r="E392" s="172">
        <v>2</v>
      </c>
      <c r="F392" s="171"/>
      <c r="G392" s="172">
        <f>ROUND(E392*F392,2)</f>
        <v>0</v>
      </c>
      <c r="H392" s="171"/>
      <c r="I392" s="172">
        <f>ROUND(E392*H392,2)</f>
        <v>0</v>
      </c>
      <c r="J392" s="171"/>
      <c r="K392" s="172">
        <f>ROUND(E392*J392,2)</f>
        <v>0</v>
      </c>
      <c r="L392" s="172">
        <v>21</v>
      </c>
      <c r="M392" s="172">
        <f>G392*(1+L392/100)</f>
        <v>0</v>
      </c>
      <c r="N392" s="172">
        <v>8.4709999999999994E-2</v>
      </c>
      <c r="O392" s="172">
        <f>ROUND(E392*N392,2)</f>
        <v>0.17</v>
      </c>
      <c r="P392" s="172">
        <v>0</v>
      </c>
      <c r="Q392" s="172">
        <f>ROUND(E392*P392,2)</f>
        <v>0</v>
      </c>
      <c r="R392" s="172" t="s">
        <v>595</v>
      </c>
      <c r="S392" s="172" t="s">
        <v>206</v>
      </c>
      <c r="T392" s="173" t="s">
        <v>240</v>
      </c>
      <c r="U392" s="160">
        <v>26</v>
      </c>
      <c r="V392" s="160">
        <f>ROUND(E392*U392,2)</f>
        <v>52</v>
      </c>
      <c r="W392" s="160"/>
      <c r="X392" s="160" t="s">
        <v>241</v>
      </c>
      <c r="Y392" s="151"/>
      <c r="Z392" s="151"/>
      <c r="AA392" s="151"/>
      <c r="AB392" s="151"/>
      <c r="AC392" s="151"/>
      <c r="AD392" s="151"/>
      <c r="AE392" s="151"/>
      <c r="AF392" s="151"/>
      <c r="AG392" s="151" t="s">
        <v>242</v>
      </c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</row>
    <row r="393" spans="1:60" outlineLevel="1" x14ac:dyDescent="0.25">
      <c r="A393" s="158"/>
      <c r="B393" s="159"/>
      <c r="C393" s="245" t="s">
        <v>599</v>
      </c>
      <c r="D393" s="246"/>
      <c r="E393" s="246"/>
      <c r="F393" s="246"/>
      <c r="G393" s="246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51"/>
      <c r="Z393" s="151"/>
      <c r="AA393" s="151"/>
      <c r="AB393" s="151"/>
      <c r="AC393" s="151"/>
      <c r="AD393" s="151"/>
      <c r="AE393" s="151"/>
      <c r="AF393" s="151"/>
      <c r="AG393" s="151" t="s">
        <v>211</v>
      </c>
      <c r="AH393" s="151"/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151"/>
      <c r="BH393" s="151"/>
    </row>
    <row r="394" spans="1:60" outlineLevel="1" x14ac:dyDescent="0.25">
      <c r="A394" s="158"/>
      <c r="B394" s="159"/>
      <c r="C394" s="247"/>
      <c r="D394" s="248"/>
      <c r="E394" s="248"/>
      <c r="F394" s="248"/>
      <c r="G394" s="248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51"/>
      <c r="Z394" s="151"/>
      <c r="AA394" s="151"/>
      <c r="AB394" s="151"/>
      <c r="AC394" s="151"/>
      <c r="AD394" s="151"/>
      <c r="AE394" s="151"/>
      <c r="AF394" s="151"/>
      <c r="AG394" s="151" t="s">
        <v>212</v>
      </c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151"/>
      <c r="BH394" s="151"/>
    </row>
    <row r="395" spans="1:60" ht="20.399999999999999" outlineLevel="1" x14ac:dyDescent="0.25">
      <c r="A395" s="169">
        <v>80</v>
      </c>
      <c r="B395" s="170" t="s">
        <v>600</v>
      </c>
      <c r="C395" s="182" t="s">
        <v>601</v>
      </c>
      <c r="D395" s="183" t="s">
        <v>342</v>
      </c>
      <c r="E395" s="172">
        <v>5</v>
      </c>
      <c r="F395" s="171"/>
      <c r="G395" s="172">
        <f>ROUND(E395*F395,2)</f>
        <v>0</v>
      </c>
      <c r="H395" s="171"/>
      <c r="I395" s="172">
        <f>ROUND(E395*H395,2)</f>
        <v>0</v>
      </c>
      <c r="J395" s="171"/>
      <c r="K395" s="172">
        <f>ROUND(E395*J395,2)</f>
        <v>0</v>
      </c>
      <c r="L395" s="172">
        <v>21</v>
      </c>
      <c r="M395" s="172">
        <f>G395*(1+L395/100)</f>
        <v>0</v>
      </c>
      <c r="N395" s="172">
        <v>2.3570000000000001E-2</v>
      </c>
      <c r="O395" s="172">
        <f>ROUND(E395*N395,2)</f>
        <v>0.12</v>
      </c>
      <c r="P395" s="172">
        <v>0</v>
      </c>
      <c r="Q395" s="172">
        <f>ROUND(E395*P395,2)</f>
        <v>0</v>
      </c>
      <c r="R395" s="172" t="s">
        <v>595</v>
      </c>
      <c r="S395" s="172" t="s">
        <v>206</v>
      </c>
      <c r="T395" s="173" t="s">
        <v>240</v>
      </c>
      <c r="U395" s="160">
        <v>0</v>
      </c>
      <c r="V395" s="160">
        <f>ROUND(E395*U395,2)</f>
        <v>0</v>
      </c>
      <c r="W395" s="160"/>
      <c r="X395" s="160" t="s">
        <v>241</v>
      </c>
      <c r="Y395" s="151"/>
      <c r="Z395" s="151"/>
      <c r="AA395" s="151"/>
      <c r="AB395" s="151"/>
      <c r="AC395" s="151"/>
      <c r="AD395" s="151"/>
      <c r="AE395" s="151"/>
      <c r="AF395" s="151"/>
      <c r="AG395" s="151" t="s">
        <v>242</v>
      </c>
      <c r="AH395" s="151"/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</row>
    <row r="396" spans="1:60" outlineLevel="1" x14ac:dyDescent="0.25">
      <c r="A396" s="158"/>
      <c r="B396" s="159"/>
      <c r="C396" s="256"/>
      <c r="D396" s="257"/>
      <c r="E396" s="257"/>
      <c r="F396" s="257"/>
      <c r="G396" s="257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51"/>
      <c r="Z396" s="151"/>
      <c r="AA396" s="151"/>
      <c r="AB396" s="151"/>
      <c r="AC396" s="151"/>
      <c r="AD396" s="151"/>
      <c r="AE396" s="151"/>
      <c r="AF396" s="151"/>
      <c r="AG396" s="151" t="s">
        <v>212</v>
      </c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151"/>
      <c r="BH396" s="151"/>
    </row>
    <row r="397" spans="1:60" ht="20.399999999999999" outlineLevel="1" x14ac:dyDescent="0.25">
      <c r="A397" s="169">
        <v>81</v>
      </c>
      <c r="B397" s="170" t="s">
        <v>602</v>
      </c>
      <c r="C397" s="182" t="s">
        <v>603</v>
      </c>
      <c r="D397" s="183" t="s">
        <v>253</v>
      </c>
      <c r="E397" s="172">
        <v>100</v>
      </c>
      <c r="F397" s="171"/>
      <c r="G397" s="172">
        <f>ROUND(E397*F397,2)</f>
        <v>0</v>
      </c>
      <c r="H397" s="171"/>
      <c r="I397" s="172">
        <f>ROUND(E397*H397,2)</f>
        <v>0</v>
      </c>
      <c r="J397" s="171"/>
      <c r="K397" s="172">
        <f>ROUND(E397*J397,2)</f>
        <v>0</v>
      </c>
      <c r="L397" s="172">
        <v>21</v>
      </c>
      <c r="M397" s="172">
        <f>G397*(1+L397/100)</f>
        <v>0</v>
      </c>
      <c r="N397" s="172">
        <v>1.3270000000000001E-2</v>
      </c>
      <c r="O397" s="172">
        <f>ROUND(E397*N397,2)</f>
        <v>1.33</v>
      </c>
      <c r="P397" s="172">
        <v>0</v>
      </c>
      <c r="Q397" s="172">
        <f>ROUND(E397*P397,2)</f>
        <v>0</v>
      </c>
      <c r="R397" s="172" t="s">
        <v>585</v>
      </c>
      <c r="S397" s="172" t="s">
        <v>206</v>
      </c>
      <c r="T397" s="173" t="s">
        <v>240</v>
      </c>
      <c r="U397" s="160">
        <v>0</v>
      </c>
      <c r="V397" s="160">
        <f>ROUND(E397*U397,2)</f>
        <v>0</v>
      </c>
      <c r="W397" s="160"/>
      <c r="X397" s="160" t="s">
        <v>255</v>
      </c>
      <c r="Y397" s="151"/>
      <c r="Z397" s="151"/>
      <c r="AA397" s="151"/>
      <c r="AB397" s="151"/>
      <c r="AC397" s="151"/>
      <c r="AD397" s="151"/>
      <c r="AE397" s="151"/>
      <c r="AF397" s="151"/>
      <c r="AG397" s="151" t="s">
        <v>256</v>
      </c>
      <c r="AH397" s="151"/>
      <c r="AI397" s="151"/>
      <c r="AJ397" s="151"/>
      <c r="AK397" s="151"/>
      <c r="AL397" s="151"/>
      <c r="AM397" s="151"/>
      <c r="AN397" s="151"/>
      <c r="AO397" s="151"/>
      <c r="AP397" s="151"/>
      <c r="AQ397" s="151"/>
      <c r="AR397" s="151"/>
      <c r="AS397" s="151"/>
      <c r="AT397" s="151"/>
      <c r="AU397" s="151"/>
      <c r="AV397" s="151"/>
      <c r="AW397" s="151"/>
      <c r="AX397" s="151"/>
      <c r="AY397" s="151"/>
      <c r="AZ397" s="151"/>
      <c r="BA397" s="151"/>
      <c r="BB397" s="151"/>
      <c r="BC397" s="151"/>
      <c r="BD397" s="151"/>
      <c r="BE397" s="151"/>
      <c r="BF397" s="151"/>
      <c r="BG397" s="151"/>
      <c r="BH397" s="151"/>
    </row>
    <row r="398" spans="1:60" outlineLevel="1" x14ac:dyDescent="0.25">
      <c r="A398" s="158"/>
      <c r="B398" s="159"/>
      <c r="C398" s="258" t="s">
        <v>604</v>
      </c>
      <c r="D398" s="259"/>
      <c r="E398" s="259"/>
      <c r="F398" s="259"/>
      <c r="G398" s="259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51"/>
      <c r="Z398" s="151"/>
      <c r="AA398" s="151"/>
      <c r="AB398" s="151"/>
      <c r="AC398" s="151"/>
      <c r="AD398" s="151"/>
      <c r="AE398" s="151"/>
      <c r="AF398" s="151"/>
      <c r="AG398" s="151" t="s">
        <v>244</v>
      </c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</row>
    <row r="399" spans="1:60" outlineLevel="1" x14ac:dyDescent="0.25">
      <c r="A399" s="158"/>
      <c r="B399" s="159"/>
      <c r="C399" s="260" t="s">
        <v>605</v>
      </c>
      <c r="D399" s="261"/>
      <c r="E399" s="261"/>
      <c r="F399" s="261"/>
      <c r="G399" s="261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51"/>
      <c r="Z399" s="151"/>
      <c r="AA399" s="151"/>
      <c r="AB399" s="151"/>
      <c r="AC399" s="151"/>
      <c r="AD399" s="151"/>
      <c r="AE399" s="151"/>
      <c r="AF399" s="151"/>
      <c r="AG399" s="151" t="s">
        <v>211</v>
      </c>
      <c r="AH399" s="151"/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151"/>
      <c r="BH399" s="151"/>
    </row>
    <row r="400" spans="1:60" outlineLevel="1" x14ac:dyDescent="0.25">
      <c r="A400" s="158"/>
      <c r="B400" s="159"/>
      <c r="C400" s="247"/>
      <c r="D400" s="248"/>
      <c r="E400" s="248"/>
      <c r="F400" s="248"/>
      <c r="G400" s="248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51"/>
      <c r="Z400" s="151"/>
      <c r="AA400" s="151"/>
      <c r="AB400" s="151"/>
      <c r="AC400" s="151"/>
      <c r="AD400" s="151"/>
      <c r="AE400" s="151"/>
      <c r="AF400" s="151"/>
      <c r="AG400" s="151" t="s">
        <v>212</v>
      </c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</row>
    <row r="401" spans="1:60" outlineLevel="1" x14ac:dyDescent="0.25">
      <c r="A401" s="169">
        <v>82</v>
      </c>
      <c r="B401" s="170" t="s">
        <v>606</v>
      </c>
      <c r="C401" s="182" t="s">
        <v>607</v>
      </c>
      <c r="D401" s="183" t="s">
        <v>238</v>
      </c>
      <c r="E401" s="172">
        <v>312</v>
      </c>
      <c r="F401" s="171"/>
      <c r="G401" s="172">
        <f>ROUND(E401*F401,2)</f>
        <v>0</v>
      </c>
      <c r="H401" s="171"/>
      <c r="I401" s="172">
        <f>ROUND(E401*H401,2)</f>
        <v>0</v>
      </c>
      <c r="J401" s="171"/>
      <c r="K401" s="172">
        <f>ROUND(E401*J401,2)</f>
        <v>0</v>
      </c>
      <c r="L401" s="172">
        <v>21</v>
      </c>
      <c r="M401" s="172">
        <f>G401*(1+L401/100)</f>
        <v>0</v>
      </c>
      <c r="N401" s="172">
        <v>0</v>
      </c>
      <c r="O401" s="172">
        <f>ROUND(E401*N401,2)</f>
        <v>0</v>
      </c>
      <c r="P401" s="172">
        <v>1.4999999999999999E-2</v>
      </c>
      <c r="Q401" s="172">
        <f>ROUND(E401*P401,2)</f>
        <v>4.68</v>
      </c>
      <c r="R401" s="172" t="s">
        <v>585</v>
      </c>
      <c r="S401" s="172" t="s">
        <v>206</v>
      </c>
      <c r="T401" s="173" t="s">
        <v>475</v>
      </c>
      <c r="U401" s="160">
        <v>0</v>
      </c>
      <c r="V401" s="160">
        <f>ROUND(E401*U401,2)</f>
        <v>0</v>
      </c>
      <c r="W401" s="160"/>
      <c r="X401" s="160" t="s">
        <v>255</v>
      </c>
      <c r="Y401" s="151"/>
      <c r="Z401" s="151"/>
      <c r="AA401" s="151"/>
      <c r="AB401" s="151"/>
      <c r="AC401" s="151"/>
      <c r="AD401" s="151"/>
      <c r="AE401" s="151"/>
      <c r="AF401" s="151"/>
      <c r="AG401" s="151" t="s">
        <v>256</v>
      </c>
      <c r="AH401" s="151"/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1"/>
      <c r="AZ401" s="151"/>
      <c r="BA401" s="151"/>
      <c r="BB401" s="151"/>
      <c r="BC401" s="151"/>
      <c r="BD401" s="151"/>
      <c r="BE401" s="151"/>
      <c r="BF401" s="151"/>
      <c r="BG401" s="151"/>
      <c r="BH401" s="151"/>
    </row>
    <row r="402" spans="1:60" ht="21.6" customHeight="1" outlineLevel="1" x14ac:dyDescent="0.25">
      <c r="A402" s="158"/>
      <c r="B402" s="159"/>
      <c r="C402" s="245" t="s">
        <v>608</v>
      </c>
      <c r="D402" s="246"/>
      <c r="E402" s="246"/>
      <c r="F402" s="246"/>
      <c r="G402" s="246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51"/>
      <c r="Z402" s="151"/>
      <c r="AA402" s="151"/>
      <c r="AB402" s="151"/>
      <c r="AC402" s="151"/>
      <c r="AD402" s="151"/>
      <c r="AE402" s="151"/>
      <c r="AF402" s="151"/>
      <c r="AG402" s="151" t="s">
        <v>211</v>
      </c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74" t="str">
        <f>C402</f>
        <v>Svislé přemístění ze 2. NP, nebo 1. PP, vodorovné vnitrostaveništní přemístění do 30 m, odvoz na skládku do 10 km. Bez poplatku za skládku.</v>
      </c>
      <c r="BB402" s="151"/>
      <c r="BC402" s="151"/>
      <c r="BD402" s="151"/>
      <c r="BE402" s="151"/>
      <c r="BF402" s="151"/>
      <c r="BG402" s="151"/>
      <c r="BH402" s="151"/>
    </row>
    <row r="403" spans="1:60" outlineLevel="1" x14ac:dyDescent="0.25">
      <c r="A403" s="158"/>
      <c r="B403" s="159"/>
      <c r="C403" s="247"/>
      <c r="D403" s="248"/>
      <c r="E403" s="248"/>
      <c r="F403" s="248"/>
      <c r="G403" s="248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51"/>
      <c r="Z403" s="151"/>
      <c r="AA403" s="151"/>
      <c r="AB403" s="151"/>
      <c r="AC403" s="151"/>
      <c r="AD403" s="151"/>
      <c r="AE403" s="151"/>
      <c r="AF403" s="151"/>
      <c r="AG403" s="151" t="s">
        <v>212</v>
      </c>
      <c r="AH403" s="151"/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151"/>
      <c r="BD403" s="151"/>
      <c r="BE403" s="151"/>
      <c r="BF403" s="151"/>
      <c r="BG403" s="151"/>
      <c r="BH403" s="151"/>
    </row>
    <row r="404" spans="1:60" outlineLevel="1" x14ac:dyDescent="0.25">
      <c r="A404" s="169">
        <v>83</v>
      </c>
      <c r="B404" s="170" t="s">
        <v>609</v>
      </c>
      <c r="C404" s="182" t="s">
        <v>610</v>
      </c>
      <c r="D404" s="183" t="s">
        <v>253</v>
      </c>
      <c r="E404" s="172">
        <v>78</v>
      </c>
      <c r="F404" s="171"/>
      <c r="G404" s="172">
        <f>ROUND(E404*F404,2)</f>
        <v>0</v>
      </c>
      <c r="H404" s="171"/>
      <c r="I404" s="172">
        <f>ROUND(E404*H404,2)</f>
        <v>0</v>
      </c>
      <c r="J404" s="171"/>
      <c r="K404" s="172">
        <f>ROUND(E404*J404,2)</f>
        <v>0</v>
      </c>
      <c r="L404" s="172">
        <v>21</v>
      </c>
      <c r="M404" s="172">
        <f>G404*(1+L404/100)</f>
        <v>0</v>
      </c>
      <c r="N404" s="172">
        <v>7.26E-3</v>
      </c>
      <c r="O404" s="172">
        <f>ROUND(E404*N404,2)</f>
        <v>0.56999999999999995</v>
      </c>
      <c r="P404" s="172">
        <v>5.94E-3</v>
      </c>
      <c r="Q404" s="172">
        <f>ROUND(E404*P404,2)</f>
        <v>0.46</v>
      </c>
      <c r="R404" s="172" t="s">
        <v>585</v>
      </c>
      <c r="S404" s="172" t="s">
        <v>206</v>
      </c>
      <c r="T404" s="173" t="s">
        <v>475</v>
      </c>
      <c r="U404" s="160">
        <v>0</v>
      </c>
      <c r="V404" s="160">
        <f>ROUND(E404*U404,2)</f>
        <v>0</v>
      </c>
      <c r="W404" s="160"/>
      <c r="X404" s="160" t="s">
        <v>255</v>
      </c>
      <c r="Y404" s="151"/>
      <c r="Z404" s="151"/>
      <c r="AA404" s="151"/>
      <c r="AB404" s="151"/>
      <c r="AC404" s="151"/>
      <c r="AD404" s="151"/>
      <c r="AE404" s="151"/>
      <c r="AF404" s="151"/>
      <c r="AG404" s="151" t="s">
        <v>256</v>
      </c>
      <c r="AH404" s="151"/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151"/>
      <c r="BD404" s="151"/>
      <c r="BE404" s="151"/>
      <c r="BF404" s="151"/>
      <c r="BG404" s="151"/>
      <c r="BH404" s="151"/>
    </row>
    <row r="405" spans="1:60" outlineLevel="1" x14ac:dyDescent="0.25">
      <c r="A405" s="158"/>
      <c r="B405" s="159"/>
      <c r="C405" s="258" t="s">
        <v>611</v>
      </c>
      <c r="D405" s="259"/>
      <c r="E405" s="259"/>
      <c r="F405" s="259"/>
      <c r="G405" s="259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51"/>
      <c r="Z405" s="151"/>
      <c r="AA405" s="151"/>
      <c r="AB405" s="151"/>
      <c r="AC405" s="151"/>
      <c r="AD405" s="151"/>
      <c r="AE405" s="151"/>
      <c r="AF405" s="151"/>
      <c r="AG405" s="151" t="s">
        <v>244</v>
      </c>
      <c r="AH405" s="151"/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74" t="str">
        <f>C405</f>
        <v>Vyřezání části střešní vazby průřezové plochy podle popisu a zpětné doplnění řezivem stejného průřezu.</v>
      </c>
      <c r="BB405" s="151"/>
      <c r="BC405" s="151"/>
      <c r="BD405" s="151"/>
      <c r="BE405" s="151"/>
      <c r="BF405" s="151"/>
      <c r="BG405" s="151"/>
      <c r="BH405" s="151"/>
    </row>
    <row r="406" spans="1:60" ht="24" customHeight="1" outlineLevel="1" x14ac:dyDescent="0.25">
      <c r="A406" s="158"/>
      <c r="B406" s="159"/>
      <c r="C406" s="260" t="s">
        <v>608</v>
      </c>
      <c r="D406" s="261"/>
      <c r="E406" s="261"/>
      <c r="F406" s="261"/>
      <c r="G406" s="261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51"/>
      <c r="Z406" s="151"/>
      <c r="AA406" s="151"/>
      <c r="AB406" s="151"/>
      <c r="AC406" s="151"/>
      <c r="AD406" s="151"/>
      <c r="AE406" s="151"/>
      <c r="AF406" s="151"/>
      <c r="AG406" s="151" t="s">
        <v>211</v>
      </c>
      <c r="AH406" s="151"/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74" t="str">
        <f>C406</f>
        <v>Svislé přemístění ze 2. NP, nebo 1. PP, vodorovné vnitrostaveništní přemístění do 30 m, odvoz na skládku do 10 km. Bez poplatku za skládku.</v>
      </c>
      <c r="BB406" s="151"/>
      <c r="BC406" s="151"/>
      <c r="BD406" s="151"/>
      <c r="BE406" s="151"/>
      <c r="BF406" s="151"/>
      <c r="BG406" s="151"/>
      <c r="BH406" s="151"/>
    </row>
    <row r="407" spans="1:60" outlineLevel="1" x14ac:dyDescent="0.25">
      <c r="A407" s="158"/>
      <c r="B407" s="159"/>
      <c r="C407" s="247"/>
      <c r="D407" s="248"/>
      <c r="E407" s="248"/>
      <c r="F407" s="248"/>
      <c r="G407" s="248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51"/>
      <c r="Z407" s="151"/>
      <c r="AA407" s="151"/>
      <c r="AB407" s="151"/>
      <c r="AC407" s="151"/>
      <c r="AD407" s="151"/>
      <c r="AE407" s="151"/>
      <c r="AF407" s="151"/>
      <c r="AG407" s="151" t="s">
        <v>212</v>
      </c>
      <c r="AH407" s="151"/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151"/>
      <c r="BH407" s="151"/>
    </row>
    <row r="408" spans="1:60" outlineLevel="1" x14ac:dyDescent="0.25">
      <c r="A408" s="169">
        <v>84</v>
      </c>
      <c r="B408" s="170" t="s">
        <v>612</v>
      </c>
      <c r="C408" s="182" t="s">
        <v>613</v>
      </c>
      <c r="D408" s="183" t="s">
        <v>253</v>
      </c>
      <c r="E408" s="172">
        <v>78</v>
      </c>
      <c r="F408" s="171"/>
      <c r="G408" s="172">
        <f>ROUND(E408*F408,2)</f>
        <v>0</v>
      </c>
      <c r="H408" s="171"/>
      <c r="I408" s="172">
        <f>ROUND(E408*H408,2)</f>
        <v>0</v>
      </c>
      <c r="J408" s="171"/>
      <c r="K408" s="172">
        <f>ROUND(E408*J408,2)</f>
        <v>0</v>
      </c>
      <c r="L408" s="172">
        <v>21</v>
      </c>
      <c r="M408" s="172">
        <f>G408*(1+L408/100)</f>
        <v>0</v>
      </c>
      <c r="N408" s="172">
        <v>1.4829999999999999E-2</v>
      </c>
      <c r="O408" s="172">
        <f>ROUND(E408*N408,2)</f>
        <v>1.1599999999999999</v>
      </c>
      <c r="P408" s="172">
        <v>1.2319999999999999E-2</v>
      </c>
      <c r="Q408" s="172">
        <f>ROUND(E408*P408,2)</f>
        <v>0.96</v>
      </c>
      <c r="R408" s="172" t="s">
        <v>585</v>
      </c>
      <c r="S408" s="172" t="s">
        <v>206</v>
      </c>
      <c r="T408" s="173" t="s">
        <v>475</v>
      </c>
      <c r="U408" s="160">
        <v>0</v>
      </c>
      <c r="V408" s="160">
        <f>ROUND(E408*U408,2)</f>
        <v>0</v>
      </c>
      <c r="W408" s="160"/>
      <c r="X408" s="160" t="s">
        <v>255</v>
      </c>
      <c r="Y408" s="151"/>
      <c r="Z408" s="151"/>
      <c r="AA408" s="151"/>
      <c r="AB408" s="151"/>
      <c r="AC408" s="151"/>
      <c r="AD408" s="151"/>
      <c r="AE408" s="151"/>
      <c r="AF408" s="151"/>
      <c r="AG408" s="151" t="s">
        <v>256</v>
      </c>
      <c r="AH408" s="151"/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</row>
    <row r="409" spans="1:60" outlineLevel="1" x14ac:dyDescent="0.25">
      <c r="A409" s="158"/>
      <c r="B409" s="159"/>
      <c r="C409" s="258" t="s">
        <v>611</v>
      </c>
      <c r="D409" s="259"/>
      <c r="E409" s="259"/>
      <c r="F409" s="259"/>
      <c r="G409" s="259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51"/>
      <c r="Z409" s="151"/>
      <c r="AA409" s="151"/>
      <c r="AB409" s="151"/>
      <c r="AC409" s="151"/>
      <c r="AD409" s="151"/>
      <c r="AE409" s="151"/>
      <c r="AF409" s="151"/>
      <c r="AG409" s="151" t="s">
        <v>244</v>
      </c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74" t="str">
        <f>C409</f>
        <v>Vyřezání části střešní vazby průřezové plochy podle popisu a zpětné doplnění řezivem stejného průřezu.</v>
      </c>
      <c r="BB409" s="151"/>
      <c r="BC409" s="151"/>
      <c r="BD409" s="151"/>
      <c r="BE409" s="151"/>
      <c r="BF409" s="151"/>
      <c r="BG409" s="151"/>
      <c r="BH409" s="151"/>
    </row>
    <row r="410" spans="1:60" ht="25.2" customHeight="1" outlineLevel="1" x14ac:dyDescent="0.25">
      <c r="A410" s="158"/>
      <c r="B410" s="159"/>
      <c r="C410" s="260" t="s">
        <v>608</v>
      </c>
      <c r="D410" s="261"/>
      <c r="E410" s="261"/>
      <c r="F410" s="261"/>
      <c r="G410" s="261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51"/>
      <c r="Z410" s="151"/>
      <c r="AA410" s="151"/>
      <c r="AB410" s="151"/>
      <c r="AC410" s="151"/>
      <c r="AD410" s="151"/>
      <c r="AE410" s="151"/>
      <c r="AF410" s="151"/>
      <c r="AG410" s="151" t="s">
        <v>211</v>
      </c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74" t="str">
        <f>C410</f>
        <v>Svislé přemístění ze 2. NP, nebo 1. PP, vodorovné vnitrostaveništní přemístění do 30 m, odvoz na skládku do 10 km. Bez poplatku za skládku.</v>
      </c>
      <c r="BB410" s="151"/>
      <c r="BC410" s="151"/>
      <c r="BD410" s="151"/>
      <c r="BE410" s="151"/>
      <c r="BF410" s="151"/>
      <c r="BG410" s="151"/>
      <c r="BH410" s="151"/>
    </row>
    <row r="411" spans="1:60" outlineLevel="1" x14ac:dyDescent="0.25">
      <c r="A411" s="158"/>
      <c r="B411" s="159"/>
      <c r="C411" s="247"/>
      <c r="D411" s="248"/>
      <c r="E411" s="248"/>
      <c r="F411" s="248"/>
      <c r="G411" s="248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51"/>
      <c r="Z411" s="151"/>
      <c r="AA411" s="151"/>
      <c r="AB411" s="151"/>
      <c r="AC411" s="151"/>
      <c r="AD411" s="151"/>
      <c r="AE411" s="151"/>
      <c r="AF411" s="151"/>
      <c r="AG411" s="151" t="s">
        <v>212</v>
      </c>
      <c r="AH411" s="151"/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</row>
    <row r="412" spans="1:60" outlineLevel="1" x14ac:dyDescent="0.25">
      <c r="A412" s="169">
        <v>85</v>
      </c>
      <c r="B412" s="170" t="s">
        <v>614</v>
      </c>
      <c r="C412" s="182" t="s">
        <v>615</v>
      </c>
      <c r="D412" s="183" t="s">
        <v>253</v>
      </c>
      <c r="E412" s="172">
        <v>78</v>
      </c>
      <c r="F412" s="171"/>
      <c r="G412" s="172">
        <f>ROUND(E412*F412,2)</f>
        <v>0</v>
      </c>
      <c r="H412" s="171"/>
      <c r="I412" s="172">
        <f>ROUND(E412*H412,2)</f>
        <v>0</v>
      </c>
      <c r="J412" s="171"/>
      <c r="K412" s="172">
        <f>ROUND(E412*J412,2)</f>
        <v>0</v>
      </c>
      <c r="L412" s="172">
        <v>21</v>
      </c>
      <c r="M412" s="172">
        <f>G412*(1+L412/100)</f>
        <v>0</v>
      </c>
      <c r="N412" s="172">
        <v>2.657E-2</v>
      </c>
      <c r="O412" s="172">
        <f>ROUND(E412*N412,2)</f>
        <v>2.0699999999999998</v>
      </c>
      <c r="P412" s="172">
        <v>2.4750000000000001E-2</v>
      </c>
      <c r="Q412" s="172">
        <f>ROUND(E412*P412,2)</f>
        <v>1.93</v>
      </c>
      <c r="R412" s="172" t="s">
        <v>585</v>
      </c>
      <c r="S412" s="172" t="s">
        <v>206</v>
      </c>
      <c r="T412" s="173" t="s">
        <v>475</v>
      </c>
      <c r="U412" s="160">
        <v>0</v>
      </c>
      <c r="V412" s="160">
        <f>ROUND(E412*U412,2)</f>
        <v>0</v>
      </c>
      <c r="W412" s="160"/>
      <c r="X412" s="160" t="s">
        <v>255</v>
      </c>
      <c r="Y412" s="151"/>
      <c r="Z412" s="151"/>
      <c r="AA412" s="151"/>
      <c r="AB412" s="151"/>
      <c r="AC412" s="151"/>
      <c r="AD412" s="151"/>
      <c r="AE412" s="151"/>
      <c r="AF412" s="151"/>
      <c r="AG412" s="151" t="s">
        <v>256</v>
      </c>
      <c r="AH412" s="151"/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</row>
    <row r="413" spans="1:60" outlineLevel="1" x14ac:dyDescent="0.25">
      <c r="A413" s="158"/>
      <c r="B413" s="159"/>
      <c r="C413" s="258" t="s">
        <v>611</v>
      </c>
      <c r="D413" s="259"/>
      <c r="E413" s="259"/>
      <c r="F413" s="259"/>
      <c r="G413" s="259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51"/>
      <c r="Z413" s="151"/>
      <c r="AA413" s="151"/>
      <c r="AB413" s="151"/>
      <c r="AC413" s="151"/>
      <c r="AD413" s="151"/>
      <c r="AE413" s="151"/>
      <c r="AF413" s="151"/>
      <c r="AG413" s="151" t="s">
        <v>244</v>
      </c>
      <c r="AH413" s="151"/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74" t="str">
        <f>C413</f>
        <v>Vyřezání části střešní vazby průřezové plochy podle popisu a zpětné doplnění řezivem stejného průřezu.</v>
      </c>
      <c r="BB413" s="151"/>
      <c r="BC413" s="151"/>
      <c r="BD413" s="151"/>
      <c r="BE413" s="151"/>
      <c r="BF413" s="151"/>
      <c r="BG413" s="151"/>
      <c r="BH413" s="151"/>
    </row>
    <row r="414" spans="1:60" ht="22.8" customHeight="1" outlineLevel="1" x14ac:dyDescent="0.25">
      <c r="A414" s="158"/>
      <c r="B414" s="159"/>
      <c r="C414" s="260" t="s">
        <v>608</v>
      </c>
      <c r="D414" s="261"/>
      <c r="E414" s="261"/>
      <c r="F414" s="261"/>
      <c r="G414" s="261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51"/>
      <c r="Z414" s="151"/>
      <c r="AA414" s="151"/>
      <c r="AB414" s="151"/>
      <c r="AC414" s="151"/>
      <c r="AD414" s="151"/>
      <c r="AE414" s="151"/>
      <c r="AF414" s="151"/>
      <c r="AG414" s="151" t="s">
        <v>211</v>
      </c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74" t="str">
        <f>C414</f>
        <v>Svislé přemístění ze 2. NP, nebo 1. PP, vodorovné vnitrostaveništní přemístění do 30 m, odvoz na skládku do 10 km. Bez poplatku za skládku.</v>
      </c>
      <c r="BB414" s="151"/>
      <c r="BC414" s="151"/>
      <c r="BD414" s="151"/>
      <c r="BE414" s="151"/>
      <c r="BF414" s="151"/>
      <c r="BG414" s="151"/>
      <c r="BH414" s="151"/>
    </row>
    <row r="415" spans="1:60" outlineLevel="1" x14ac:dyDescent="0.25">
      <c r="A415" s="158"/>
      <c r="B415" s="159"/>
      <c r="C415" s="247"/>
      <c r="D415" s="248"/>
      <c r="E415" s="248"/>
      <c r="F415" s="248"/>
      <c r="G415" s="248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51"/>
      <c r="Z415" s="151"/>
      <c r="AA415" s="151"/>
      <c r="AB415" s="151"/>
      <c r="AC415" s="151"/>
      <c r="AD415" s="151"/>
      <c r="AE415" s="151"/>
      <c r="AF415" s="151"/>
      <c r="AG415" s="151" t="s">
        <v>212</v>
      </c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51"/>
      <c r="BD415" s="151"/>
      <c r="BE415" s="151"/>
      <c r="BF415" s="151"/>
      <c r="BG415" s="151"/>
      <c r="BH415" s="151"/>
    </row>
    <row r="416" spans="1:60" ht="20.399999999999999" outlineLevel="1" x14ac:dyDescent="0.25">
      <c r="A416" s="169">
        <v>86</v>
      </c>
      <c r="B416" s="170" t="s">
        <v>616</v>
      </c>
      <c r="C416" s="182" t="s">
        <v>617</v>
      </c>
      <c r="D416" s="183" t="s">
        <v>238</v>
      </c>
      <c r="E416" s="172">
        <v>312</v>
      </c>
      <c r="F416" s="171"/>
      <c r="G416" s="172">
        <f>ROUND(E416*F416,2)</f>
        <v>0</v>
      </c>
      <c r="H416" s="171"/>
      <c r="I416" s="172">
        <f>ROUND(E416*H416,2)</f>
        <v>0</v>
      </c>
      <c r="J416" s="171"/>
      <c r="K416" s="172">
        <f>ROUND(E416*J416,2)</f>
        <v>0</v>
      </c>
      <c r="L416" s="172">
        <v>21</v>
      </c>
      <c r="M416" s="172">
        <f>G416*(1+L416/100)</f>
        <v>0</v>
      </c>
      <c r="N416" s="172">
        <v>1.521E-2</v>
      </c>
      <c r="O416" s="172">
        <f>ROUND(E416*N416,2)</f>
        <v>4.75</v>
      </c>
      <c r="P416" s="172">
        <v>0</v>
      </c>
      <c r="Q416" s="172">
        <f>ROUND(E416*P416,2)</f>
        <v>0</v>
      </c>
      <c r="R416" s="172"/>
      <c r="S416" s="172" t="s">
        <v>299</v>
      </c>
      <c r="T416" s="173" t="s">
        <v>207</v>
      </c>
      <c r="U416" s="160">
        <v>0</v>
      </c>
      <c r="V416" s="160">
        <f>ROUND(E416*U416,2)</f>
        <v>0</v>
      </c>
      <c r="W416" s="160"/>
      <c r="X416" s="160" t="s">
        <v>255</v>
      </c>
      <c r="Y416" s="151"/>
      <c r="Z416" s="151"/>
      <c r="AA416" s="151"/>
      <c r="AB416" s="151"/>
      <c r="AC416" s="151"/>
      <c r="AD416" s="151"/>
      <c r="AE416" s="151"/>
      <c r="AF416" s="151"/>
      <c r="AG416" s="151" t="s">
        <v>256</v>
      </c>
      <c r="AH416" s="151"/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151"/>
      <c r="BD416" s="151"/>
      <c r="BE416" s="151"/>
      <c r="BF416" s="151"/>
      <c r="BG416" s="151"/>
      <c r="BH416" s="151"/>
    </row>
    <row r="417" spans="1:60" outlineLevel="1" x14ac:dyDescent="0.25">
      <c r="A417" s="158"/>
      <c r="B417" s="159"/>
      <c r="C417" s="256"/>
      <c r="D417" s="257"/>
      <c r="E417" s="257"/>
      <c r="F417" s="257"/>
      <c r="G417" s="257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51"/>
      <c r="Z417" s="151"/>
      <c r="AA417" s="151"/>
      <c r="AB417" s="151"/>
      <c r="AC417" s="151"/>
      <c r="AD417" s="151"/>
      <c r="AE417" s="151"/>
      <c r="AF417" s="151"/>
      <c r="AG417" s="151" t="s">
        <v>212</v>
      </c>
      <c r="AH417" s="151"/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</row>
    <row r="418" spans="1:60" outlineLevel="1" x14ac:dyDescent="0.25">
      <c r="A418" s="169">
        <v>87</v>
      </c>
      <c r="B418" s="170" t="s">
        <v>618</v>
      </c>
      <c r="C418" s="182" t="s">
        <v>619</v>
      </c>
      <c r="D418" s="183" t="s">
        <v>342</v>
      </c>
      <c r="E418" s="172">
        <v>6.2408000000000001</v>
      </c>
      <c r="F418" s="171"/>
      <c r="G418" s="172">
        <f>ROUND(E418*F418,2)</f>
        <v>0</v>
      </c>
      <c r="H418" s="171"/>
      <c r="I418" s="172">
        <f>ROUND(E418*H418,2)</f>
        <v>0</v>
      </c>
      <c r="J418" s="171"/>
      <c r="K418" s="172">
        <f>ROUND(E418*J418,2)</f>
        <v>0</v>
      </c>
      <c r="L418" s="172">
        <v>21</v>
      </c>
      <c r="M418" s="172">
        <f>G418*(1+L418/100)</f>
        <v>0</v>
      </c>
      <c r="N418" s="172">
        <v>0.55000000000000004</v>
      </c>
      <c r="O418" s="172">
        <f>ROUND(E418*N418,2)</f>
        <v>3.43</v>
      </c>
      <c r="P418" s="172">
        <v>0</v>
      </c>
      <c r="Q418" s="172">
        <f>ROUND(E418*P418,2)</f>
        <v>0</v>
      </c>
      <c r="R418" s="172" t="s">
        <v>346</v>
      </c>
      <c r="S418" s="172" t="s">
        <v>206</v>
      </c>
      <c r="T418" s="173" t="s">
        <v>240</v>
      </c>
      <c r="U418" s="160">
        <v>0</v>
      </c>
      <c r="V418" s="160">
        <f>ROUND(E418*U418,2)</f>
        <v>0</v>
      </c>
      <c r="W418" s="160"/>
      <c r="X418" s="160" t="s">
        <v>347</v>
      </c>
      <c r="Y418" s="151"/>
      <c r="Z418" s="151"/>
      <c r="AA418" s="151"/>
      <c r="AB418" s="151"/>
      <c r="AC418" s="151"/>
      <c r="AD418" s="151"/>
      <c r="AE418" s="151"/>
      <c r="AF418" s="151"/>
      <c r="AG418" s="151" t="s">
        <v>348</v>
      </c>
      <c r="AH418" s="151"/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</row>
    <row r="419" spans="1:60" outlineLevel="1" x14ac:dyDescent="0.25">
      <c r="A419" s="158"/>
      <c r="B419" s="159"/>
      <c r="C419" s="184" t="s">
        <v>620</v>
      </c>
      <c r="D419" s="185"/>
      <c r="E419" s="186">
        <v>1.4976</v>
      </c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51"/>
      <c r="Z419" s="151"/>
      <c r="AA419" s="151"/>
      <c r="AB419" s="151"/>
      <c r="AC419" s="151"/>
      <c r="AD419" s="151"/>
      <c r="AE419" s="151"/>
      <c r="AF419" s="151"/>
      <c r="AG419" s="151" t="s">
        <v>247</v>
      </c>
      <c r="AH419" s="151">
        <v>0</v>
      </c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</row>
    <row r="420" spans="1:60" outlineLevel="1" x14ac:dyDescent="0.25">
      <c r="A420" s="158"/>
      <c r="B420" s="159"/>
      <c r="C420" s="184" t="s">
        <v>621</v>
      </c>
      <c r="D420" s="185"/>
      <c r="E420" s="186">
        <v>1.9967999999999999</v>
      </c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51"/>
      <c r="Z420" s="151"/>
      <c r="AA420" s="151"/>
      <c r="AB420" s="151"/>
      <c r="AC420" s="151"/>
      <c r="AD420" s="151"/>
      <c r="AE420" s="151"/>
      <c r="AF420" s="151"/>
      <c r="AG420" s="151" t="s">
        <v>247</v>
      </c>
      <c r="AH420" s="151">
        <v>0</v>
      </c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</row>
    <row r="421" spans="1:60" outlineLevel="1" x14ac:dyDescent="0.25">
      <c r="A421" s="158"/>
      <c r="B421" s="159"/>
      <c r="C421" s="184" t="s">
        <v>622</v>
      </c>
      <c r="D421" s="185"/>
      <c r="E421" s="186">
        <v>2.2464</v>
      </c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51"/>
      <c r="Z421" s="151"/>
      <c r="AA421" s="151"/>
      <c r="AB421" s="151"/>
      <c r="AC421" s="151"/>
      <c r="AD421" s="151"/>
      <c r="AE421" s="151"/>
      <c r="AF421" s="151"/>
      <c r="AG421" s="151" t="s">
        <v>247</v>
      </c>
      <c r="AH421" s="151">
        <v>0</v>
      </c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</row>
    <row r="422" spans="1:60" outlineLevel="1" x14ac:dyDescent="0.25">
      <c r="A422" s="158"/>
      <c r="B422" s="159"/>
      <c r="C422" s="184" t="s">
        <v>623</v>
      </c>
      <c r="D422" s="185"/>
      <c r="E422" s="186">
        <v>0.5</v>
      </c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51"/>
      <c r="Z422" s="151"/>
      <c r="AA422" s="151"/>
      <c r="AB422" s="151"/>
      <c r="AC422" s="151"/>
      <c r="AD422" s="151"/>
      <c r="AE422" s="151"/>
      <c r="AF422" s="151"/>
      <c r="AG422" s="151" t="s">
        <v>247</v>
      </c>
      <c r="AH422" s="151">
        <v>0</v>
      </c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</row>
    <row r="423" spans="1:60" outlineLevel="1" x14ac:dyDescent="0.25">
      <c r="A423" s="158"/>
      <c r="B423" s="159"/>
      <c r="C423" s="247"/>
      <c r="D423" s="248"/>
      <c r="E423" s="248"/>
      <c r="F423" s="248"/>
      <c r="G423" s="248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51"/>
      <c r="Z423" s="151"/>
      <c r="AA423" s="151"/>
      <c r="AB423" s="151"/>
      <c r="AC423" s="151"/>
      <c r="AD423" s="151"/>
      <c r="AE423" s="151"/>
      <c r="AF423" s="151"/>
      <c r="AG423" s="151" t="s">
        <v>212</v>
      </c>
      <c r="AH423" s="151"/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</row>
    <row r="424" spans="1:60" outlineLevel="1" x14ac:dyDescent="0.25">
      <c r="A424" s="158">
        <v>88</v>
      </c>
      <c r="B424" s="159" t="s">
        <v>624</v>
      </c>
      <c r="C424" s="187" t="s">
        <v>625</v>
      </c>
      <c r="D424" s="188" t="s">
        <v>0</v>
      </c>
      <c r="E424" s="161"/>
      <c r="F424" s="161"/>
      <c r="G424" s="160">
        <f>ROUND(E424*F424,2)</f>
        <v>0</v>
      </c>
      <c r="H424" s="161"/>
      <c r="I424" s="160">
        <f>ROUND(E424*H424,2)</f>
        <v>0</v>
      </c>
      <c r="J424" s="161"/>
      <c r="K424" s="160">
        <f>ROUND(E424*J424,2)</f>
        <v>0</v>
      </c>
      <c r="L424" s="160">
        <v>21</v>
      </c>
      <c r="M424" s="160">
        <f>G424*(1+L424/100)</f>
        <v>0</v>
      </c>
      <c r="N424" s="160">
        <v>0</v>
      </c>
      <c r="O424" s="160">
        <f>ROUND(E424*N424,2)</f>
        <v>0</v>
      </c>
      <c r="P424" s="160">
        <v>0</v>
      </c>
      <c r="Q424" s="160">
        <f>ROUND(E424*P424,2)</f>
        <v>0</v>
      </c>
      <c r="R424" s="160" t="s">
        <v>595</v>
      </c>
      <c r="S424" s="160" t="s">
        <v>206</v>
      </c>
      <c r="T424" s="160" t="s">
        <v>240</v>
      </c>
      <c r="U424" s="160">
        <v>0</v>
      </c>
      <c r="V424" s="160">
        <f>ROUND(E424*U424,2)</f>
        <v>0</v>
      </c>
      <c r="W424" s="160"/>
      <c r="X424" s="160" t="s">
        <v>626</v>
      </c>
      <c r="Y424" s="151"/>
      <c r="Z424" s="151"/>
      <c r="AA424" s="151"/>
      <c r="AB424" s="151"/>
      <c r="AC424" s="151"/>
      <c r="AD424" s="151"/>
      <c r="AE424" s="151"/>
      <c r="AF424" s="151"/>
      <c r="AG424" s="151" t="s">
        <v>627</v>
      </c>
      <c r="AH424" s="151"/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</row>
    <row r="425" spans="1:60" outlineLevel="1" x14ac:dyDescent="0.25">
      <c r="A425" s="158"/>
      <c r="B425" s="159"/>
      <c r="C425" s="262" t="s">
        <v>628</v>
      </c>
      <c r="D425" s="263"/>
      <c r="E425" s="263"/>
      <c r="F425" s="263"/>
      <c r="G425" s="263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51"/>
      <c r="Z425" s="151"/>
      <c r="AA425" s="151"/>
      <c r="AB425" s="151"/>
      <c r="AC425" s="151"/>
      <c r="AD425" s="151"/>
      <c r="AE425" s="151"/>
      <c r="AF425" s="151"/>
      <c r="AG425" s="151" t="s">
        <v>244</v>
      </c>
      <c r="AH425" s="151"/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</row>
    <row r="426" spans="1:60" outlineLevel="1" x14ac:dyDescent="0.25">
      <c r="A426" s="158"/>
      <c r="B426" s="159"/>
      <c r="C426" s="247"/>
      <c r="D426" s="248"/>
      <c r="E426" s="248"/>
      <c r="F426" s="248"/>
      <c r="G426" s="248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51"/>
      <c r="Z426" s="151"/>
      <c r="AA426" s="151"/>
      <c r="AB426" s="151"/>
      <c r="AC426" s="151"/>
      <c r="AD426" s="151"/>
      <c r="AE426" s="151"/>
      <c r="AF426" s="151"/>
      <c r="AG426" s="151" t="s">
        <v>212</v>
      </c>
      <c r="AH426" s="151"/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</row>
    <row r="427" spans="1:60" x14ac:dyDescent="0.25">
      <c r="A427" s="163" t="s">
        <v>201</v>
      </c>
      <c r="B427" s="164" t="s">
        <v>147</v>
      </c>
      <c r="C427" s="180" t="s">
        <v>148</v>
      </c>
      <c r="D427" s="181"/>
      <c r="E427" s="167"/>
      <c r="F427" s="167"/>
      <c r="G427" s="167">
        <f>SUMIF(AG428:AG514,"&lt;&gt;NOR",G428:G514)</f>
        <v>0</v>
      </c>
      <c r="H427" s="167"/>
      <c r="I427" s="167">
        <f>SUM(I428:I514)</f>
        <v>0</v>
      </c>
      <c r="J427" s="167"/>
      <c r="K427" s="167">
        <f>SUM(K428:K514)</f>
        <v>0</v>
      </c>
      <c r="L427" s="167"/>
      <c r="M427" s="167">
        <f>SUM(M428:M514)</f>
        <v>0</v>
      </c>
      <c r="N427" s="167"/>
      <c r="O427" s="167">
        <f>SUM(O428:O514)</f>
        <v>1.25</v>
      </c>
      <c r="P427" s="167"/>
      <c r="Q427" s="167">
        <f>SUM(Q428:Q514)</f>
        <v>3.28</v>
      </c>
      <c r="R427" s="167"/>
      <c r="S427" s="167"/>
      <c r="T427" s="168"/>
      <c r="U427" s="162"/>
      <c r="V427" s="162">
        <f>SUM(V428:V514)</f>
        <v>73.91</v>
      </c>
      <c r="W427" s="162"/>
      <c r="X427" s="162"/>
      <c r="AG427" t="s">
        <v>202</v>
      </c>
    </row>
    <row r="428" spans="1:60" ht="20.399999999999999" outlineLevel="1" x14ac:dyDescent="0.25">
      <c r="A428" s="169">
        <v>89</v>
      </c>
      <c r="B428" s="170" t="s">
        <v>629</v>
      </c>
      <c r="C428" s="182" t="s">
        <v>630</v>
      </c>
      <c r="D428" s="183" t="s">
        <v>266</v>
      </c>
      <c r="E428" s="172">
        <v>7</v>
      </c>
      <c r="F428" s="171"/>
      <c r="G428" s="172">
        <f>ROUND(E428*F428,2)</f>
        <v>0</v>
      </c>
      <c r="H428" s="171"/>
      <c r="I428" s="172">
        <f>ROUND(E428*H428,2)</f>
        <v>0</v>
      </c>
      <c r="J428" s="171"/>
      <c r="K428" s="172">
        <f>ROUND(E428*J428,2)</f>
        <v>0</v>
      </c>
      <c r="L428" s="172">
        <v>21</v>
      </c>
      <c r="M428" s="172">
        <f>G428*(1+L428/100)</f>
        <v>0</v>
      </c>
      <c r="N428" s="172">
        <v>4.8000000000000001E-4</v>
      </c>
      <c r="O428" s="172">
        <f>ROUND(E428*N428,2)</f>
        <v>0</v>
      </c>
      <c r="P428" s="172">
        <v>0</v>
      </c>
      <c r="Q428" s="172">
        <f>ROUND(E428*P428,2)</f>
        <v>0</v>
      </c>
      <c r="R428" s="172" t="s">
        <v>631</v>
      </c>
      <c r="S428" s="172" t="s">
        <v>206</v>
      </c>
      <c r="T428" s="173" t="s">
        <v>401</v>
      </c>
      <c r="U428" s="160">
        <v>0.23799999999999999</v>
      </c>
      <c r="V428" s="160">
        <f>ROUND(E428*U428,2)</f>
        <v>1.67</v>
      </c>
      <c r="W428" s="160"/>
      <c r="X428" s="160" t="s">
        <v>241</v>
      </c>
      <c r="Y428" s="151"/>
      <c r="Z428" s="151"/>
      <c r="AA428" s="151"/>
      <c r="AB428" s="151"/>
      <c r="AC428" s="151"/>
      <c r="AD428" s="151"/>
      <c r="AE428" s="151"/>
      <c r="AF428" s="151"/>
      <c r="AG428" s="151" t="s">
        <v>242</v>
      </c>
      <c r="AH428" s="151"/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</row>
    <row r="429" spans="1:60" outlineLevel="1" x14ac:dyDescent="0.25">
      <c r="A429" s="158"/>
      <c r="B429" s="159"/>
      <c r="C429" s="256"/>
      <c r="D429" s="257"/>
      <c r="E429" s="257"/>
      <c r="F429" s="257"/>
      <c r="G429" s="257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51"/>
      <c r="Z429" s="151"/>
      <c r="AA429" s="151"/>
      <c r="AB429" s="151"/>
      <c r="AC429" s="151"/>
      <c r="AD429" s="151"/>
      <c r="AE429" s="151"/>
      <c r="AF429" s="151"/>
      <c r="AG429" s="151" t="s">
        <v>212</v>
      </c>
      <c r="AH429" s="151"/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</row>
    <row r="430" spans="1:60" ht="30.6" outlineLevel="1" x14ac:dyDescent="0.25">
      <c r="A430" s="169">
        <v>90</v>
      </c>
      <c r="B430" s="170" t="s">
        <v>632</v>
      </c>
      <c r="C430" s="182" t="s">
        <v>633</v>
      </c>
      <c r="D430" s="183" t="s">
        <v>253</v>
      </c>
      <c r="E430" s="172">
        <v>53.645000000000003</v>
      </c>
      <c r="F430" s="171"/>
      <c r="G430" s="172">
        <f>ROUND(E430*F430,2)</f>
        <v>0</v>
      </c>
      <c r="H430" s="171"/>
      <c r="I430" s="172">
        <f>ROUND(E430*H430,2)</f>
        <v>0</v>
      </c>
      <c r="J430" s="171"/>
      <c r="K430" s="172">
        <f>ROUND(E430*J430,2)</f>
        <v>0</v>
      </c>
      <c r="L430" s="172">
        <v>21</v>
      </c>
      <c r="M430" s="172">
        <f>G430*(1+L430/100)</f>
        <v>0</v>
      </c>
      <c r="N430" s="172">
        <v>4.3699999999999998E-3</v>
      </c>
      <c r="O430" s="172">
        <f>ROUND(E430*N430,2)</f>
        <v>0.23</v>
      </c>
      <c r="P430" s="172">
        <v>0</v>
      </c>
      <c r="Q430" s="172">
        <f>ROUND(E430*P430,2)</f>
        <v>0</v>
      </c>
      <c r="R430" s="172" t="s">
        <v>631</v>
      </c>
      <c r="S430" s="172" t="s">
        <v>206</v>
      </c>
      <c r="T430" s="173" t="s">
        <v>240</v>
      </c>
      <c r="U430" s="160">
        <v>0.59</v>
      </c>
      <c r="V430" s="160">
        <f>ROUND(E430*U430,2)</f>
        <v>31.65</v>
      </c>
      <c r="W430" s="160"/>
      <c r="X430" s="160" t="s">
        <v>241</v>
      </c>
      <c r="Y430" s="151"/>
      <c r="Z430" s="151"/>
      <c r="AA430" s="151"/>
      <c r="AB430" s="151"/>
      <c r="AC430" s="151"/>
      <c r="AD430" s="151"/>
      <c r="AE430" s="151"/>
      <c r="AF430" s="151"/>
      <c r="AG430" s="151" t="s">
        <v>242</v>
      </c>
      <c r="AH430" s="151"/>
      <c r="AI430" s="151"/>
      <c r="AJ430" s="151"/>
      <c r="AK430" s="151"/>
      <c r="AL430" s="151"/>
      <c r="AM430" s="151"/>
      <c r="AN430" s="151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151"/>
      <c r="BH430" s="151"/>
    </row>
    <row r="431" spans="1:60" outlineLevel="1" x14ac:dyDescent="0.25">
      <c r="A431" s="158"/>
      <c r="B431" s="159"/>
      <c r="C431" s="245" t="s">
        <v>634</v>
      </c>
      <c r="D431" s="246"/>
      <c r="E431" s="246"/>
      <c r="F431" s="246"/>
      <c r="G431" s="246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51"/>
      <c r="Z431" s="151"/>
      <c r="AA431" s="151"/>
      <c r="AB431" s="151"/>
      <c r="AC431" s="151"/>
      <c r="AD431" s="151"/>
      <c r="AE431" s="151"/>
      <c r="AF431" s="151"/>
      <c r="AG431" s="151" t="s">
        <v>211</v>
      </c>
      <c r="AH431" s="151"/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</row>
    <row r="432" spans="1:60" ht="24" customHeight="1" outlineLevel="1" x14ac:dyDescent="0.25">
      <c r="A432" s="158"/>
      <c r="B432" s="159"/>
      <c r="C432" s="184" t="s">
        <v>635</v>
      </c>
      <c r="D432" s="185"/>
      <c r="E432" s="186">
        <v>53.645000000000003</v>
      </c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51"/>
      <c r="Z432" s="151"/>
      <c r="AA432" s="151"/>
      <c r="AB432" s="151"/>
      <c r="AC432" s="151"/>
      <c r="AD432" s="151"/>
      <c r="AE432" s="151"/>
      <c r="AF432" s="151"/>
      <c r="AG432" s="151" t="s">
        <v>247</v>
      </c>
      <c r="AH432" s="151">
        <v>0</v>
      </c>
      <c r="AI432" s="151"/>
      <c r="AJ432" s="151"/>
      <c r="AK432" s="151"/>
      <c r="AL432" s="151"/>
      <c r="AM432" s="151"/>
      <c r="AN432" s="151"/>
      <c r="AO432" s="151"/>
      <c r="AP432" s="151"/>
      <c r="AQ432" s="151"/>
      <c r="AR432" s="151"/>
      <c r="AS432" s="151"/>
      <c r="AT432" s="151"/>
      <c r="AU432" s="151"/>
      <c r="AV432" s="151"/>
      <c r="AW432" s="151"/>
      <c r="AX432" s="151"/>
      <c r="AY432" s="151"/>
      <c r="AZ432" s="151"/>
      <c r="BA432" s="151"/>
      <c r="BB432" s="151"/>
      <c r="BC432" s="151"/>
      <c r="BD432" s="151"/>
      <c r="BE432" s="151"/>
      <c r="BF432" s="151"/>
      <c r="BG432" s="151"/>
      <c r="BH432" s="151"/>
    </row>
    <row r="433" spans="1:60" outlineLevel="1" x14ac:dyDescent="0.25">
      <c r="A433" s="158"/>
      <c r="B433" s="159"/>
      <c r="C433" s="247"/>
      <c r="D433" s="248"/>
      <c r="E433" s="248"/>
      <c r="F433" s="248"/>
      <c r="G433" s="248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51"/>
      <c r="Z433" s="151"/>
      <c r="AA433" s="151"/>
      <c r="AB433" s="151"/>
      <c r="AC433" s="151"/>
      <c r="AD433" s="151"/>
      <c r="AE433" s="151"/>
      <c r="AF433" s="151"/>
      <c r="AG433" s="151" t="s">
        <v>212</v>
      </c>
      <c r="AH433" s="151"/>
      <c r="AI433" s="151"/>
      <c r="AJ433" s="151"/>
      <c r="AK433" s="151"/>
      <c r="AL433" s="151"/>
      <c r="AM433" s="151"/>
      <c r="AN433" s="151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</row>
    <row r="434" spans="1:60" ht="20.399999999999999" outlineLevel="1" x14ac:dyDescent="0.25">
      <c r="A434" s="169">
        <v>91</v>
      </c>
      <c r="B434" s="170" t="s">
        <v>636</v>
      </c>
      <c r="C434" s="182" t="s">
        <v>637</v>
      </c>
      <c r="D434" s="183" t="s">
        <v>253</v>
      </c>
      <c r="E434" s="172">
        <v>50</v>
      </c>
      <c r="F434" s="171"/>
      <c r="G434" s="172">
        <f>ROUND(E434*F434,2)</f>
        <v>0</v>
      </c>
      <c r="H434" s="171"/>
      <c r="I434" s="172">
        <f>ROUND(E434*H434,2)</f>
        <v>0</v>
      </c>
      <c r="J434" s="171"/>
      <c r="K434" s="172">
        <f>ROUND(E434*J434,2)</f>
        <v>0</v>
      </c>
      <c r="L434" s="172">
        <v>21</v>
      </c>
      <c r="M434" s="172">
        <f>G434*(1+L434/100)</f>
        <v>0</v>
      </c>
      <c r="N434" s="172">
        <v>2.4499999999999999E-3</v>
      </c>
      <c r="O434" s="172">
        <f>ROUND(E434*N434,2)</f>
        <v>0.12</v>
      </c>
      <c r="P434" s="172">
        <v>0</v>
      </c>
      <c r="Q434" s="172">
        <f>ROUND(E434*P434,2)</f>
        <v>0</v>
      </c>
      <c r="R434" s="172" t="s">
        <v>631</v>
      </c>
      <c r="S434" s="172" t="s">
        <v>206</v>
      </c>
      <c r="T434" s="173" t="s">
        <v>401</v>
      </c>
      <c r="U434" s="160">
        <v>0.52</v>
      </c>
      <c r="V434" s="160">
        <f>ROUND(E434*U434,2)</f>
        <v>26</v>
      </c>
      <c r="W434" s="160"/>
      <c r="X434" s="160" t="s">
        <v>241</v>
      </c>
      <c r="Y434" s="151"/>
      <c r="Z434" s="151"/>
      <c r="AA434" s="151"/>
      <c r="AB434" s="151"/>
      <c r="AC434" s="151"/>
      <c r="AD434" s="151"/>
      <c r="AE434" s="151"/>
      <c r="AF434" s="151"/>
      <c r="AG434" s="151" t="s">
        <v>242</v>
      </c>
      <c r="AH434" s="151"/>
      <c r="AI434" s="151"/>
      <c r="AJ434" s="151"/>
      <c r="AK434" s="151"/>
      <c r="AL434" s="151"/>
      <c r="AM434" s="151"/>
      <c r="AN434" s="151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151"/>
      <c r="BH434" s="151"/>
    </row>
    <row r="435" spans="1:60" outlineLevel="1" x14ac:dyDescent="0.25">
      <c r="A435" s="158"/>
      <c r="B435" s="159"/>
      <c r="C435" s="245" t="s">
        <v>638</v>
      </c>
      <c r="D435" s="246"/>
      <c r="E435" s="246"/>
      <c r="F435" s="246"/>
      <c r="G435" s="246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51"/>
      <c r="Z435" s="151"/>
      <c r="AA435" s="151"/>
      <c r="AB435" s="151"/>
      <c r="AC435" s="151"/>
      <c r="AD435" s="151"/>
      <c r="AE435" s="151"/>
      <c r="AF435" s="151"/>
      <c r="AG435" s="151" t="s">
        <v>211</v>
      </c>
      <c r="AH435" s="151"/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</row>
    <row r="436" spans="1:60" outlineLevel="1" x14ac:dyDescent="0.25">
      <c r="A436" s="158"/>
      <c r="B436" s="159"/>
      <c r="C436" s="247"/>
      <c r="D436" s="248"/>
      <c r="E436" s="248"/>
      <c r="F436" s="248"/>
      <c r="G436" s="248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51"/>
      <c r="Z436" s="151"/>
      <c r="AA436" s="151"/>
      <c r="AB436" s="151"/>
      <c r="AC436" s="151"/>
      <c r="AD436" s="151"/>
      <c r="AE436" s="151"/>
      <c r="AF436" s="151"/>
      <c r="AG436" s="151" t="s">
        <v>212</v>
      </c>
      <c r="AH436" s="151"/>
      <c r="AI436" s="151"/>
      <c r="AJ436" s="151"/>
      <c r="AK436" s="151"/>
      <c r="AL436" s="151"/>
      <c r="AM436" s="151"/>
      <c r="AN436" s="151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151"/>
      <c r="BD436" s="151"/>
      <c r="BE436" s="151"/>
      <c r="BF436" s="151"/>
      <c r="BG436" s="151"/>
      <c r="BH436" s="151"/>
    </row>
    <row r="437" spans="1:60" ht="20.399999999999999" outlineLevel="1" x14ac:dyDescent="0.25">
      <c r="A437" s="169">
        <v>92</v>
      </c>
      <c r="B437" s="170" t="s">
        <v>639</v>
      </c>
      <c r="C437" s="182" t="s">
        <v>640</v>
      </c>
      <c r="D437" s="183" t="s">
        <v>641</v>
      </c>
      <c r="E437" s="172">
        <v>3</v>
      </c>
      <c r="F437" s="171"/>
      <c r="G437" s="172">
        <f>ROUND(E437*F437,2)</f>
        <v>0</v>
      </c>
      <c r="H437" s="171"/>
      <c r="I437" s="172">
        <f>ROUND(E437*H437,2)</f>
        <v>0</v>
      </c>
      <c r="J437" s="171"/>
      <c r="K437" s="172">
        <f>ROUND(E437*J437,2)</f>
        <v>0</v>
      </c>
      <c r="L437" s="172">
        <v>21</v>
      </c>
      <c r="M437" s="172">
        <f>G437*(1+L437/100)</f>
        <v>0</v>
      </c>
      <c r="N437" s="172">
        <v>8.2000000000000007E-3</v>
      </c>
      <c r="O437" s="172">
        <f>ROUND(E437*N437,2)</f>
        <v>0.02</v>
      </c>
      <c r="P437" s="172">
        <v>0</v>
      </c>
      <c r="Q437" s="172">
        <f>ROUND(E437*P437,2)</f>
        <v>0</v>
      </c>
      <c r="R437" s="172" t="s">
        <v>631</v>
      </c>
      <c r="S437" s="172" t="s">
        <v>206</v>
      </c>
      <c r="T437" s="173" t="s">
        <v>240</v>
      </c>
      <c r="U437" s="160">
        <v>1.4950000000000001</v>
      </c>
      <c r="V437" s="160">
        <f>ROUND(E437*U437,2)</f>
        <v>4.49</v>
      </c>
      <c r="W437" s="160"/>
      <c r="X437" s="160" t="s">
        <v>241</v>
      </c>
      <c r="Y437" s="151"/>
      <c r="Z437" s="151"/>
      <c r="AA437" s="151"/>
      <c r="AB437" s="151"/>
      <c r="AC437" s="151"/>
      <c r="AD437" s="151"/>
      <c r="AE437" s="151"/>
      <c r="AF437" s="151"/>
      <c r="AG437" s="151" t="s">
        <v>242</v>
      </c>
      <c r="AH437" s="151"/>
      <c r="AI437" s="151"/>
      <c r="AJ437" s="151"/>
      <c r="AK437" s="151"/>
      <c r="AL437" s="151"/>
      <c r="AM437" s="151"/>
      <c r="AN437" s="151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151"/>
      <c r="BH437" s="151"/>
    </row>
    <row r="438" spans="1:60" outlineLevel="1" x14ac:dyDescent="0.25">
      <c r="A438" s="158"/>
      <c r="B438" s="159"/>
      <c r="C438" s="256"/>
      <c r="D438" s="257"/>
      <c r="E438" s="257"/>
      <c r="F438" s="257"/>
      <c r="G438" s="257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51"/>
      <c r="Z438" s="151"/>
      <c r="AA438" s="151"/>
      <c r="AB438" s="151"/>
      <c r="AC438" s="151"/>
      <c r="AD438" s="151"/>
      <c r="AE438" s="151"/>
      <c r="AF438" s="151"/>
      <c r="AG438" s="151" t="s">
        <v>212</v>
      </c>
      <c r="AH438" s="151"/>
      <c r="AI438" s="151"/>
      <c r="AJ438" s="151"/>
      <c r="AK438" s="151"/>
      <c r="AL438" s="151"/>
      <c r="AM438" s="151"/>
      <c r="AN438" s="151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151"/>
      <c r="BH438" s="151"/>
    </row>
    <row r="439" spans="1:60" outlineLevel="1" x14ac:dyDescent="0.25">
      <c r="A439" s="169">
        <v>93</v>
      </c>
      <c r="B439" s="170" t="s">
        <v>642</v>
      </c>
      <c r="C439" s="182" t="s">
        <v>643</v>
      </c>
      <c r="D439" s="183" t="s">
        <v>238</v>
      </c>
      <c r="E439" s="172">
        <v>312</v>
      </c>
      <c r="F439" s="171"/>
      <c r="G439" s="172">
        <f>ROUND(E439*F439,2)</f>
        <v>0</v>
      </c>
      <c r="H439" s="171"/>
      <c r="I439" s="172">
        <f>ROUND(E439*H439,2)</f>
        <v>0</v>
      </c>
      <c r="J439" s="171"/>
      <c r="K439" s="172">
        <f>ROUND(E439*J439,2)</f>
        <v>0</v>
      </c>
      <c r="L439" s="172">
        <v>21</v>
      </c>
      <c r="M439" s="172">
        <f>G439*(1+L439/100)</f>
        <v>0</v>
      </c>
      <c r="N439" s="172">
        <v>0</v>
      </c>
      <c r="O439" s="172">
        <f>ROUND(E439*N439,2)</f>
        <v>0</v>
      </c>
      <c r="P439" s="172">
        <v>0</v>
      </c>
      <c r="Q439" s="172">
        <f>ROUND(E439*P439,2)</f>
        <v>0</v>
      </c>
      <c r="R439" s="172" t="s">
        <v>585</v>
      </c>
      <c r="S439" s="172" t="s">
        <v>206</v>
      </c>
      <c r="T439" s="173" t="s">
        <v>207</v>
      </c>
      <c r="U439" s="160">
        <v>0</v>
      </c>
      <c r="V439" s="160">
        <f>ROUND(E439*U439,2)</f>
        <v>0</v>
      </c>
      <c r="W439" s="160"/>
      <c r="X439" s="160" t="s">
        <v>255</v>
      </c>
      <c r="Y439" s="151"/>
      <c r="Z439" s="151"/>
      <c r="AA439" s="151"/>
      <c r="AB439" s="151"/>
      <c r="AC439" s="151"/>
      <c r="AD439" s="151"/>
      <c r="AE439" s="151"/>
      <c r="AF439" s="151"/>
      <c r="AG439" s="151" t="s">
        <v>256</v>
      </c>
      <c r="AH439" s="151"/>
      <c r="AI439" s="151"/>
      <c r="AJ439" s="151"/>
      <c r="AK439" s="151"/>
      <c r="AL439" s="151"/>
      <c r="AM439" s="151"/>
      <c r="AN439" s="151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51"/>
      <c r="BB439" s="151"/>
      <c r="BC439" s="151"/>
      <c r="BD439" s="151"/>
      <c r="BE439" s="151"/>
      <c r="BF439" s="151"/>
      <c r="BG439" s="151"/>
      <c r="BH439" s="151"/>
    </row>
    <row r="440" spans="1:60" outlineLevel="1" x14ac:dyDescent="0.25">
      <c r="A440" s="158"/>
      <c r="B440" s="159"/>
      <c r="C440" s="258" t="s">
        <v>644</v>
      </c>
      <c r="D440" s="259"/>
      <c r="E440" s="259"/>
      <c r="F440" s="259"/>
      <c r="G440" s="259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51"/>
      <c r="Z440" s="151"/>
      <c r="AA440" s="151"/>
      <c r="AB440" s="151"/>
      <c r="AC440" s="151"/>
      <c r="AD440" s="151"/>
      <c r="AE440" s="151"/>
      <c r="AF440" s="151"/>
      <c r="AG440" s="151" t="s">
        <v>244</v>
      </c>
      <c r="AH440" s="151"/>
      <c r="AI440" s="151"/>
      <c r="AJ440" s="151"/>
      <c r="AK440" s="151"/>
      <c r="AL440" s="151"/>
      <c r="AM440" s="151"/>
      <c r="AN440" s="151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151"/>
      <c r="BD440" s="151"/>
      <c r="BE440" s="151"/>
      <c r="BF440" s="151"/>
      <c r="BG440" s="151"/>
      <c r="BH440" s="151"/>
    </row>
    <row r="441" spans="1:60" outlineLevel="1" x14ac:dyDescent="0.25">
      <c r="A441" s="158"/>
      <c r="B441" s="159"/>
      <c r="C441" s="184" t="s">
        <v>645</v>
      </c>
      <c r="D441" s="185"/>
      <c r="E441" s="186">
        <v>312</v>
      </c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51"/>
      <c r="Z441" s="151"/>
      <c r="AA441" s="151"/>
      <c r="AB441" s="151"/>
      <c r="AC441" s="151"/>
      <c r="AD441" s="151"/>
      <c r="AE441" s="151"/>
      <c r="AF441" s="151"/>
      <c r="AG441" s="151" t="s">
        <v>247</v>
      </c>
      <c r="AH441" s="151">
        <v>0</v>
      </c>
      <c r="AI441" s="151"/>
      <c r="AJ441" s="151"/>
      <c r="AK441" s="151"/>
      <c r="AL441" s="151"/>
      <c r="AM441" s="151"/>
      <c r="AN441" s="151"/>
      <c r="AO441" s="151"/>
      <c r="AP441" s="151"/>
      <c r="AQ441" s="151"/>
      <c r="AR441" s="151"/>
      <c r="AS441" s="151"/>
      <c r="AT441" s="151"/>
      <c r="AU441" s="151"/>
      <c r="AV441" s="151"/>
      <c r="AW441" s="151"/>
      <c r="AX441" s="151"/>
      <c r="AY441" s="151"/>
      <c r="AZ441" s="151"/>
      <c r="BA441" s="151"/>
      <c r="BB441" s="151"/>
      <c r="BC441" s="151"/>
      <c r="BD441" s="151"/>
      <c r="BE441" s="151"/>
      <c r="BF441" s="151"/>
      <c r="BG441" s="151"/>
      <c r="BH441" s="151"/>
    </row>
    <row r="442" spans="1:60" outlineLevel="1" x14ac:dyDescent="0.25">
      <c r="A442" s="158"/>
      <c r="B442" s="159"/>
      <c r="C442" s="247"/>
      <c r="D442" s="248"/>
      <c r="E442" s="248"/>
      <c r="F442" s="248"/>
      <c r="G442" s="248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51"/>
      <c r="Z442" s="151"/>
      <c r="AA442" s="151"/>
      <c r="AB442" s="151"/>
      <c r="AC442" s="151"/>
      <c r="AD442" s="151"/>
      <c r="AE442" s="151"/>
      <c r="AF442" s="151"/>
      <c r="AG442" s="151" t="s">
        <v>212</v>
      </c>
      <c r="AH442" s="151"/>
      <c r="AI442" s="151"/>
      <c r="AJ442" s="151"/>
      <c r="AK442" s="151"/>
      <c r="AL442" s="151"/>
      <c r="AM442" s="151"/>
      <c r="AN442" s="151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151"/>
      <c r="BD442" s="151"/>
      <c r="BE442" s="151"/>
      <c r="BF442" s="151"/>
      <c r="BG442" s="151"/>
      <c r="BH442" s="151"/>
    </row>
    <row r="443" spans="1:60" outlineLevel="1" x14ac:dyDescent="0.25">
      <c r="A443" s="169">
        <v>94</v>
      </c>
      <c r="B443" s="170" t="s">
        <v>646</v>
      </c>
      <c r="C443" s="182" t="s">
        <v>647</v>
      </c>
      <c r="D443" s="183" t="s">
        <v>253</v>
      </c>
      <c r="E443" s="172">
        <v>60.86</v>
      </c>
      <c r="F443" s="171"/>
      <c r="G443" s="172">
        <f>ROUND(E443*F443,2)</f>
        <v>0</v>
      </c>
      <c r="H443" s="171"/>
      <c r="I443" s="172">
        <f>ROUND(E443*H443,2)</f>
        <v>0</v>
      </c>
      <c r="J443" s="171"/>
      <c r="K443" s="172">
        <f>ROUND(E443*J443,2)</f>
        <v>0</v>
      </c>
      <c r="L443" s="172">
        <v>21</v>
      </c>
      <c r="M443" s="172">
        <f>G443*(1+L443/100)</f>
        <v>0</v>
      </c>
      <c r="N443" s="172">
        <v>3.6700000000000001E-3</v>
      </c>
      <c r="O443" s="172">
        <f>ROUND(E443*N443,2)</f>
        <v>0.22</v>
      </c>
      <c r="P443" s="172">
        <v>0</v>
      </c>
      <c r="Q443" s="172">
        <f>ROUND(E443*P443,2)</f>
        <v>0</v>
      </c>
      <c r="R443" s="172" t="s">
        <v>585</v>
      </c>
      <c r="S443" s="172" t="s">
        <v>206</v>
      </c>
      <c r="T443" s="173" t="s">
        <v>240</v>
      </c>
      <c r="U443" s="160">
        <v>0</v>
      </c>
      <c r="V443" s="160">
        <f>ROUND(E443*U443,2)</f>
        <v>0</v>
      </c>
      <c r="W443" s="160"/>
      <c r="X443" s="160" t="s">
        <v>255</v>
      </c>
      <c r="Y443" s="151"/>
      <c r="Z443" s="151"/>
      <c r="AA443" s="151"/>
      <c r="AB443" s="151"/>
      <c r="AC443" s="151"/>
      <c r="AD443" s="151"/>
      <c r="AE443" s="151"/>
      <c r="AF443" s="151"/>
      <c r="AG443" s="151" t="s">
        <v>256</v>
      </c>
      <c r="AH443" s="151"/>
      <c r="AI443" s="151"/>
      <c r="AJ443" s="151"/>
      <c r="AK443" s="151"/>
      <c r="AL443" s="151"/>
      <c r="AM443" s="151"/>
      <c r="AN443" s="151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151"/>
      <c r="BD443" s="151"/>
      <c r="BE443" s="151"/>
      <c r="BF443" s="151"/>
      <c r="BG443" s="151"/>
      <c r="BH443" s="151"/>
    </row>
    <row r="444" spans="1:60" outlineLevel="1" x14ac:dyDescent="0.25">
      <c r="A444" s="158"/>
      <c r="B444" s="159"/>
      <c r="C444" s="258" t="s">
        <v>648</v>
      </c>
      <c r="D444" s="259"/>
      <c r="E444" s="259"/>
      <c r="F444" s="259"/>
      <c r="G444" s="259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51"/>
      <c r="Z444" s="151"/>
      <c r="AA444" s="151"/>
      <c r="AB444" s="151"/>
      <c r="AC444" s="151"/>
      <c r="AD444" s="151"/>
      <c r="AE444" s="151"/>
      <c r="AF444" s="151"/>
      <c r="AG444" s="151" t="s">
        <v>244</v>
      </c>
      <c r="AH444" s="151"/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</row>
    <row r="445" spans="1:60" outlineLevel="1" x14ac:dyDescent="0.25">
      <c r="A445" s="158"/>
      <c r="B445" s="159"/>
      <c r="C445" s="247"/>
      <c r="D445" s="248"/>
      <c r="E445" s="248"/>
      <c r="F445" s="248"/>
      <c r="G445" s="248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51"/>
      <c r="Z445" s="151"/>
      <c r="AA445" s="151"/>
      <c r="AB445" s="151"/>
      <c r="AC445" s="151"/>
      <c r="AD445" s="151"/>
      <c r="AE445" s="151"/>
      <c r="AF445" s="151"/>
      <c r="AG445" s="151" t="s">
        <v>212</v>
      </c>
      <c r="AH445" s="151"/>
      <c r="AI445" s="151"/>
      <c r="AJ445" s="151"/>
      <c r="AK445" s="151"/>
      <c r="AL445" s="151"/>
      <c r="AM445" s="151"/>
      <c r="AN445" s="151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151"/>
      <c r="BD445" s="151"/>
      <c r="BE445" s="151"/>
      <c r="BF445" s="151"/>
      <c r="BG445" s="151"/>
      <c r="BH445" s="151"/>
    </row>
    <row r="446" spans="1:60" ht="20.399999999999999" outlineLevel="1" x14ac:dyDescent="0.25">
      <c r="A446" s="169">
        <v>95</v>
      </c>
      <c r="B446" s="170" t="s">
        <v>649</v>
      </c>
      <c r="C446" s="182" t="s">
        <v>650</v>
      </c>
      <c r="D446" s="183" t="s">
        <v>253</v>
      </c>
      <c r="E446" s="172">
        <v>5.5650000000000004</v>
      </c>
      <c r="F446" s="171"/>
      <c r="G446" s="172">
        <f>ROUND(E446*F446,2)</f>
        <v>0</v>
      </c>
      <c r="H446" s="171"/>
      <c r="I446" s="172">
        <f>ROUND(E446*H446,2)</f>
        <v>0</v>
      </c>
      <c r="J446" s="171"/>
      <c r="K446" s="172">
        <f>ROUND(E446*J446,2)</f>
        <v>0</v>
      </c>
      <c r="L446" s="172">
        <v>21</v>
      </c>
      <c r="M446" s="172">
        <f>G446*(1+L446/100)</f>
        <v>0</v>
      </c>
      <c r="N446" s="172">
        <v>2.66E-3</v>
      </c>
      <c r="O446" s="172">
        <f>ROUND(E446*N446,2)</f>
        <v>0.01</v>
      </c>
      <c r="P446" s="172">
        <v>0</v>
      </c>
      <c r="Q446" s="172">
        <f>ROUND(E446*P446,2)</f>
        <v>0</v>
      </c>
      <c r="R446" s="172" t="s">
        <v>585</v>
      </c>
      <c r="S446" s="172" t="s">
        <v>206</v>
      </c>
      <c r="T446" s="173" t="s">
        <v>240</v>
      </c>
      <c r="U446" s="160">
        <v>0</v>
      </c>
      <c r="V446" s="160">
        <f>ROUND(E446*U446,2)</f>
        <v>0</v>
      </c>
      <c r="W446" s="160"/>
      <c r="X446" s="160" t="s">
        <v>255</v>
      </c>
      <c r="Y446" s="151"/>
      <c r="Z446" s="151"/>
      <c r="AA446" s="151"/>
      <c r="AB446" s="151"/>
      <c r="AC446" s="151"/>
      <c r="AD446" s="151"/>
      <c r="AE446" s="151"/>
      <c r="AF446" s="151"/>
      <c r="AG446" s="151" t="s">
        <v>256</v>
      </c>
      <c r="AH446" s="151"/>
      <c r="AI446" s="151"/>
      <c r="AJ446" s="151"/>
      <c r="AK446" s="151"/>
      <c r="AL446" s="151"/>
      <c r="AM446" s="151"/>
      <c r="AN446" s="151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151"/>
      <c r="BH446" s="151"/>
    </row>
    <row r="447" spans="1:60" outlineLevel="1" x14ac:dyDescent="0.25">
      <c r="A447" s="158"/>
      <c r="B447" s="159"/>
      <c r="C447" s="258" t="s">
        <v>651</v>
      </c>
      <c r="D447" s="259"/>
      <c r="E447" s="259"/>
      <c r="F447" s="259"/>
      <c r="G447" s="259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51"/>
      <c r="Z447" s="151"/>
      <c r="AA447" s="151"/>
      <c r="AB447" s="151"/>
      <c r="AC447" s="151"/>
      <c r="AD447" s="151"/>
      <c r="AE447" s="151"/>
      <c r="AF447" s="151"/>
      <c r="AG447" s="151" t="s">
        <v>244</v>
      </c>
      <c r="AH447" s="151"/>
      <c r="AI447" s="151"/>
      <c r="AJ447" s="151"/>
      <c r="AK447" s="151"/>
      <c r="AL447" s="151"/>
      <c r="AM447" s="151"/>
      <c r="AN447" s="151"/>
      <c r="AO447" s="151"/>
      <c r="AP447" s="151"/>
      <c r="AQ447" s="151"/>
      <c r="AR447" s="151"/>
      <c r="AS447" s="151"/>
      <c r="AT447" s="151"/>
      <c r="AU447" s="151"/>
      <c r="AV447" s="151"/>
      <c r="AW447" s="151"/>
      <c r="AX447" s="151"/>
      <c r="AY447" s="151"/>
      <c r="AZ447" s="151"/>
      <c r="BA447" s="151"/>
      <c r="BB447" s="151"/>
      <c r="BC447" s="151"/>
      <c r="BD447" s="151"/>
      <c r="BE447" s="151"/>
      <c r="BF447" s="151"/>
      <c r="BG447" s="151"/>
      <c r="BH447" s="151"/>
    </row>
    <row r="448" spans="1:60" outlineLevel="1" x14ac:dyDescent="0.25">
      <c r="A448" s="158"/>
      <c r="B448" s="159"/>
      <c r="C448" s="184" t="s">
        <v>652</v>
      </c>
      <c r="D448" s="185"/>
      <c r="E448" s="186">
        <v>5.5650000000000004</v>
      </c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51"/>
      <c r="Z448" s="151"/>
      <c r="AA448" s="151"/>
      <c r="AB448" s="151"/>
      <c r="AC448" s="151"/>
      <c r="AD448" s="151"/>
      <c r="AE448" s="151"/>
      <c r="AF448" s="151"/>
      <c r="AG448" s="151" t="s">
        <v>247</v>
      </c>
      <c r="AH448" s="151">
        <v>0</v>
      </c>
      <c r="AI448" s="151"/>
      <c r="AJ448" s="151"/>
      <c r="AK448" s="151"/>
      <c r="AL448" s="151"/>
      <c r="AM448" s="151"/>
      <c r="AN448" s="151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151"/>
      <c r="BD448" s="151"/>
      <c r="BE448" s="151"/>
      <c r="BF448" s="151"/>
      <c r="BG448" s="151"/>
      <c r="BH448" s="151"/>
    </row>
    <row r="449" spans="1:60" outlineLevel="1" x14ac:dyDescent="0.25">
      <c r="A449" s="158"/>
      <c r="B449" s="159"/>
      <c r="C449" s="247"/>
      <c r="D449" s="248"/>
      <c r="E449" s="248"/>
      <c r="F449" s="248"/>
      <c r="G449" s="248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51"/>
      <c r="Z449" s="151"/>
      <c r="AA449" s="151"/>
      <c r="AB449" s="151"/>
      <c r="AC449" s="151"/>
      <c r="AD449" s="151"/>
      <c r="AE449" s="151"/>
      <c r="AF449" s="151"/>
      <c r="AG449" s="151" t="s">
        <v>212</v>
      </c>
      <c r="AH449" s="151"/>
      <c r="AI449" s="151"/>
      <c r="AJ449" s="151"/>
      <c r="AK449" s="151"/>
      <c r="AL449" s="151"/>
      <c r="AM449" s="151"/>
      <c r="AN449" s="151"/>
      <c r="AO449" s="151"/>
      <c r="AP449" s="151"/>
      <c r="AQ449" s="151"/>
      <c r="AR449" s="151"/>
      <c r="AS449" s="151"/>
      <c r="AT449" s="151"/>
      <c r="AU449" s="151"/>
      <c r="AV449" s="151"/>
      <c r="AW449" s="151"/>
      <c r="AX449" s="151"/>
      <c r="AY449" s="151"/>
      <c r="AZ449" s="151"/>
      <c r="BA449" s="151"/>
      <c r="BB449" s="151"/>
      <c r="BC449" s="151"/>
      <c r="BD449" s="151"/>
      <c r="BE449" s="151"/>
      <c r="BF449" s="151"/>
      <c r="BG449" s="151"/>
      <c r="BH449" s="151"/>
    </row>
    <row r="450" spans="1:60" ht="20.399999999999999" outlineLevel="1" x14ac:dyDescent="0.25">
      <c r="A450" s="169">
        <v>96</v>
      </c>
      <c r="B450" s="170" t="s">
        <v>653</v>
      </c>
      <c r="C450" s="182" t="s">
        <v>654</v>
      </c>
      <c r="D450" s="183" t="s">
        <v>253</v>
      </c>
      <c r="E450" s="172">
        <v>88</v>
      </c>
      <c r="F450" s="171"/>
      <c r="G450" s="172">
        <f>ROUND(E450*F450,2)</f>
        <v>0</v>
      </c>
      <c r="H450" s="171"/>
      <c r="I450" s="172">
        <f>ROUND(E450*H450,2)</f>
        <v>0</v>
      </c>
      <c r="J450" s="171"/>
      <c r="K450" s="172">
        <f>ROUND(E450*J450,2)</f>
        <v>0</v>
      </c>
      <c r="L450" s="172">
        <v>21</v>
      </c>
      <c r="M450" s="172">
        <f>G450*(1+L450/100)</f>
        <v>0</v>
      </c>
      <c r="N450" s="172">
        <v>1.5900000000000001E-3</v>
      </c>
      <c r="O450" s="172">
        <f>ROUND(E450*N450,2)</f>
        <v>0.14000000000000001</v>
      </c>
      <c r="P450" s="172">
        <v>0</v>
      </c>
      <c r="Q450" s="172">
        <f>ROUND(E450*P450,2)</f>
        <v>0</v>
      </c>
      <c r="R450" s="172" t="s">
        <v>585</v>
      </c>
      <c r="S450" s="172" t="s">
        <v>206</v>
      </c>
      <c r="T450" s="173" t="s">
        <v>240</v>
      </c>
      <c r="U450" s="160">
        <v>0</v>
      </c>
      <c r="V450" s="160">
        <f>ROUND(E450*U450,2)</f>
        <v>0</v>
      </c>
      <c r="W450" s="160"/>
      <c r="X450" s="160" t="s">
        <v>255</v>
      </c>
      <c r="Y450" s="151"/>
      <c r="Z450" s="151"/>
      <c r="AA450" s="151"/>
      <c r="AB450" s="151"/>
      <c r="AC450" s="151"/>
      <c r="AD450" s="151"/>
      <c r="AE450" s="151"/>
      <c r="AF450" s="151"/>
      <c r="AG450" s="151" t="s">
        <v>256</v>
      </c>
      <c r="AH450" s="151"/>
      <c r="AI450" s="151"/>
      <c r="AJ450" s="151"/>
      <c r="AK450" s="151"/>
      <c r="AL450" s="151"/>
      <c r="AM450" s="151"/>
      <c r="AN450" s="151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151"/>
      <c r="BD450" s="151"/>
      <c r="BE450" s="151"/>
      <c r="BF450" s="151"/>
      <c r="BG450" s="151"/>
      <c r="BH450" s="151"/>
    </row>
    <row r="451" spans="1:60" outlineLevel="1" x14ac:dyDescent="0.25">
      <c r="A451" s="158"/>
      <c r="B451" s="159"/>
      <c r="C451" s="258" t="s">
        <v>655</v>
      </c>
      <c r="D451" s="259"/>
      <c r="E451" s="259"/>
      <c r="F451" s="259"/>
      <c r="G451" s="259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51"/>
      <c r="Z451" s="151"/>
      <c r="AA451" s="151"/>
      <c r="AB451" s="151"/>
      <c r="AC451" s="151"/>
      <c r="AD451" s="151"/>
      <c r="AE451" s="151"/>
      <c r="AF451" s="151"/>
      <c r="AG451" s="151" t="s">
        <v>244</v>
      </c>
      <c r="AH451" s="151"/>
      <c r="AI451" s="151"/>
      <c r="AJ451" s="151"/>
      <c r="AK451" s="151"/>
      <c r="AL451" s="151"/>
      <c r="AM451" s="151"/>
      <c r="AN451" s="151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151"/>
      <c r="BD451" s="151"/>
      <c r="BE451" s="151"/>
      <c r="BF451" s="151"/>
      <c r="BG451" s="151"/>
      <c r="BH451" s="151"/>
    </row>
    <row r="452" spans="1:60" outlineLevel="1" x14ac:dyDescent="0.25">
      <c r="A452" s="158"/>
      <c r="B452" s="159"/>
      <c r="C452" s="184" t="s">
        <v>656</v>
      </c>
      <c r="D452" s="185"/>
      <c r="E452" s="186">
        <v>22</v>
      </c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51"/>
      <c r="Z452" s="151"/>
      <c r="AA452" s="151"/>
      <c r="AB452" s="151"/>
      <c r="AC452" s="151"/>
      <c r="AD452" s="151"/>
      <c r="AE452" s="151"/>
      <c r="AF452" s="151"/>
      <c r="AG452" s="151" t="s">
        <v>247</v>
      </c>
      <c r="AH452" s="151">
        <v>0</v>
      </c>
      <c r="AI452" s="151"/>
      <c r="AJ452" s="151"/>
      <c r="AK452" s="151"/>
      <c r="AL452" s="151"/>
      <c r="AM452" s="151"/>
      <c r="AN452" s="151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151"/>
      <c r="BD452" s="151"/>
      <c r="BE452" s="151"/>
      <c r="BF452" s="151"/>
      <c r="BG452" s="151"/>
      <c r="BH452" s="151"/>
    </row>
    <row r="453" spans="1:60" outlineLevel="1" x14ac:dyDescent="0.25">
      <c r="A453" s="158"/>
      <c r="B453" s="159"/>
      <c r="C453" s="184" t="s">
        <v>657</v>
      </c>
      <c r="D453" s="185"/>
      <c r="E453" s="186">
        <v>22</v>
      </c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51"/>
      <c r="Z453" s="151"/>
      <c r="AA453" s="151"/>
      <c r="AB453" s="151"/>
      <c r="AC453" s="151"/>
      <c r="AD453" s="151"/>
      <c r="AE453" s="151"/>
      <c r="AF453" s="151"/>
      <c r="AG453" s="151" t="s">
        <v>247</v>
      </c>
      <c r="AH453" s="151">
        <v>0</v>
      </c>
      <c r="AI453" s="151"/>
      <c r="AJ453" s="151"/>
      <c r="AK453" s="151"/>
      <c r="AL453" s="151"/>
      <c r="AM453" s="151"/>
      <c r="AN453" s="151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151"/>
      <c r="BD453" s="151"/>
      <c r="BE453" s="151"/>
      <c r="BF453" s="151"/>
      <c r="BG453" s="151"/>
      <c r="BH453" s="151"/>
    </row>
    <row r="454" spans="1:60" outlineLevel="1" x14ac:dyDescent="0.25">
      <c r="A454" s="158"/>
      <c r="B454" s="159"/>
      <c r="C454" s="184" t="s">
        <v>658</v>
      </c>
      <c r="D454" s="185"/>
      <c r="E454" s="186">
        <v>22</v>
      </c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51"/>
      <c r="Z454" s="151"/>
      <c r="AA454" s="151"/>
      <c r="AB454" s="151"/>
      <c r="AC454" s="151"/>
      <c r="AD454" s="151"/>
      <c r="AE454" s="151"/>
      <c r="AF454" s="151"/>
      <c r="AG454" s="151" t="s">
        <v>247</v>
      </c>
      <c r="AH454" s="151">
        <v>0</v>
      </c>
      <c r="AI454" s="151"/>
      <c r="AJ454" s="151"/>
      <c r="AK454" s="151"/>
      <c r="AL454" s="151"/>
      <c r="AM454" s="151"/>
      <c r="AN454" s="151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151"/>
      <c r="BD454" s="151"/>
      <c r="BE454" s="151"/>
      <c r="BF454" s="151"/>
      <c r="BG454" s="151"/>
      <c r="BH454" s="151"/>
    </row>
    <row r="455" spans="1:60" outlineLevel="1" x14ac:dyDescent="0.25">
      <c r="A455" s="158"/>
      <c r="B455" s="159"/>
      <c r="C455" s="184" t="s">
        <v>656</v>
      </c>
      <c r="D455" s="185"/>
      <c r="E455" s="186">
        <v>22</v>
      </c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51"/>
      <c r="Z455" s="151"/>
      <c r="AA455" s="151"/>
      <c r="AB455" s="151"/>
      <c r="AC455" s="151"/>
      <c r="AD455" s="151"/>
      <c r="AE455" s="151"/>
      <c r="AF455" s="151"/>
      <c r="AG455" s="151" t="s">
        <v>247</v>
      </c>
      <c r="AH455" s="151">
        <v>0</v>
      </c>
      <c r="AI455" s="151"/>
      <c r="AJ455" s="151"/>
      <c r="AK455" s="151"/>
      <c r="AL455" s="151"/>
      <c r="AM455" s="151"/>
      <c r="AN455" s="151"/>
      <c r="AO455" s="151"/>
      <c r="AP455" s="151"/>
      <c r="AQ455" s="151"/>
      <c r="AR455" s="151"/>
      <c r="AS455" s="151"/>
      <c r="AT455" s="151"/>
      <c r="AU455" s="151"/>
      <c r="AV455" s="151"/>
      <c r="AW455" s="151"/>
      <c r="AX455" s="151"/>
      <c r="AY455" s="151"/>
      <c r="AZ455" s="151"/>
      <c r="BA455" s="151"/>
      <c r="BB455" s="151"/>
      <c r="BC455" s="151"/>
      <c r="BD455" s="151"/>
      <c r="BE455" s="151"/>
      <c r="BF455" s="151"/>
      <c r="BG455" s="151"/>
      <c r="BH455" s="151"/>
    </row>
    <row r="456" spans="1:60" outlineLevel="1" x14ac:dyDescent="0.25">
      <c r="A456" s="158"/>
      <c r="B456" s="159"/>
      <c r="C456" s="247"/>
      <c r="D456" s="248"/>
      <c r="E456" s="248"/>
      <c r="F456" s="248"/>
      <c r="G456" s="248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51"/>
      <c r="Z456" s="151"/>
      <c r="AA456" s="151"/>
      <c r="AB456" s="151"/>
      <c r="AC456" s="151"/>
      <c r="AD456" s="151"/>
      <c r="AE456" s="151"/>
      <c r="AF456" s="151"/>
      <c r="AG456" s="151" t="s">
        <v>212</v>
      </c>
      <c r="AH456" s="151"/>
      <c r="AI456" s="151"/>
      <c r="AJ456" s="151"/>
      <c r="AK456" s="151"/>
      <c r="AL456" s="151"/>
      <c r="AM456" s="151"/>
      <c r="AN456" s="151"/>
      <c r="AO456" s="151"/>
      <c r="AP456" s="151"/>
      <c r="AQ456" s="151"/>
      <c r="AR456" s="151"/>
      <c r="AS456" s="151"/>
      <c r="AT456" s="151"/>
      <c r="AU456" s="151"/>
      <c r="AV456" s="151"/>
      <c r="AW456" s="151"/>
      <c r="AX456" s="151"/>
      <c r="AY456" s="151"/>
      <c r="AZ456" s="151"/>
      <c r="BA456" s="151"/>
      <c r="BB456" s="151"/>
      <c r="BC456" s="151"/>
      <c r="BD456" s="151"/>
      <c r="BE456" s="151"/>
      <c r="BF456" s="151"/>
      <c r="BG456" s="151"/>
      <c r="BH456" s="151"/>
    </row>
    <row r="457" spans="1:60" outlineLevel="1" x14ac:dyDescent="0.25">
      <c r="A457" s="169">
        <v>97</v>
      </c>
      <c r="B457" s="170" t="s">
        <v>659</v>
      </c>
      <c r="C457" s="182" t="s">
        <v>660</v>
      </c>
      <c r="D457" s="183" t="s">
        <v>238</v>
      </c>
      <c r="E457" s="172">
        <v>312</v>
      </c>
      <c r="F457" s="171"/>
      <c r="G457" s="172">
        <f>ROUND(E457*F457,2)</f>
        <v>0</v>
      </c>
      <c r="H457" s="171"/>
      <c r="I457" s="172">
        <f>ROUND(E457*H457,2)</f>
        <v>0</v>
      </c>
      <c r="J457" s="171"/>
      <c r="K457" s="172">
        <f>ROUND(E457*J457,2)</f>
        <v>0</v>
      </c>
      <c r="L457" s="172">
        <v>21</v>
      </c>
      <c r="M457" s="172">
        <f>G457*(1+L457/100)</f>
        <v>0</v>
      </c>
      <c r="N457" s="172">
        <v>0</v>
      </c>
      <c r="O457" s="172">
        <f>ROUND(E457*N457,2)</f>
        <v>0</v>
      </c>
      <c r="P457" s="172">
        <v>7.3200000000000001E-3</v>
      </c>
      <c r="Q457" s="172">
        <f>ROUND(E457*P457,2)</f>
        <v>2.2799999999999998</v>
      </c>
      <c r="R457" s="172" t="s">
        <v>585</v>
      </c>
      <c r="S457" s="172" t="s">
        <v>206</v>
      </c>
      <c r="T457" s="173" t="s">
        <v>475</v>
      </c>
      <c r="U457" s="160">
        <v>0</v>
      </c>
      <c r="V457" s="160">
        <f>ROUND(E457*U457,2)</f>
        <v>0</v>
      </c>
      <c r="W457" s="160"/>
      <c r="X457" s="160" t="s">
        <v>255</v>
      </c>
      <c r="Y457" s="151"/>
      <c r="Z457" s="151"/>
      <c r="AA457" s="151"/>
      <c r="AB457" s="151"/>
      <c r="AC457" s="151"/>
      <c r="AD457" s="151"/>
      <c r="AE457" s="151"/>
      <c r="AF457" s="151"/>
      <c r="AG457" s="151" t="s">
        <v>256</v>
      </c>
      <c r="AH457" s="151"/>
      <c r="AI457" s="151"/>
      <c r="AJ457" s="151"/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151"/>
      <c r="BD457" s="151"/>
      <c r="BE457" s="151"/>
      <c r="BF457" s="151"/>
      <c r="BG457" s="151"/>
      <c r="BH457" s="151"/>
    </row>
    <row r="458" spans="1:60" outlineLevel="1" x14ac:dyDescent="0.25">
      <c r="A458" s="158"/>
      <c r="B458" s="159"/>
      <c r="C458" s="258" t="s">
        <v>661</v>
      </c>
      <c r="D458" s="259"/>
      <c r="E458" s="259"/>
      <c r="F458" s="259"/>
      <c r="G458" s="259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51"/>
      <c r="Z458" s="151"/>
      <c r="AA458" s="151"/>
      <c r="AB458" s="151"/>
      <c r="AC458" s="151"/>
      <c r="AD458" s="151"/>
      <c r="AE458" s="151"/>
      <c r="AF458" s="151"/>
      <c r="AG458" s="151" t="s">
        <v>244</v>
      </c>
      <c r="AH458" s="151"/>
      <c r="AI458" s="151"/>
      <c r="AJ458" s="151"/>
      <c r="AK458" s="151"/>
      <c r="AL458" s="151"/>
      <c r="AM458" s="151"/>
      <c r="AN458" s="151"/>
      <c r="AO458" s="151"/>
      <c r="AP458" s="151"/>
      <c r="AQ458" s="151"/>
      <c r="AR458" s="151"/>
      <c r="AS458" s="151"/>
      <c r="AT458" s="151"/>
      <c r="AU458" s="151"/>
      <c r="AV458" s="151"/>
      <c r="AW458" s="151"/>
      <c r="AX458" s="151"/>
      <c r="AY458" s="151"/>
      <c r="AZ458" s="151"/>
      <c r="BA458" s="151"/>
      <c r="BB458" s="151"/>
      <c r="BC458" s="151"/>
      <c r="BD458" s="151"/>
      <c r="BE458" s="151"/>
      <c r="BF458" s="151"/>
      <c r="BG458" s="151"/>
      <c r="BH458" s="151"/>
    </row>
    <row r="459" spans="1:60" ht="24" customHeight="1" outlineLevel="1" x14ac:dyDescent="0.25">
      <c r="A459" s="158"/>
      <c r="B459" s="159"/>
      <c r="C459" s="260" t="s">
        <v>608</v>
      </c>
      <c r="D459" s="261"/>
      <c r="E459" s="261"/>
      <c r="F459" s="261"/>
      <c r="G459" s="261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51"/>
      <c r="Z459" s="151"/>
      <c r="AA459" s="151"/>
      <c r="AB459" s="151"/>
      <c r="AC459" s="151"/>
      <c r="AD459" s="151"/>
      <c r="AE459" s="151"/>
      <c r="AF459" s="151"/>
      <c r="AG459" s="151" t="s">
        <v>211</v>
      </c>
      <c r="AH459" s="151"/>
      <c r="AI459" s="151"/>
      <c r="AJ459" s="151"/>
      <c r="AK459" s="151"/>
      <c r="AL459" s="151"/>
      <c r="AM459" s="151"/>
      <c r="AN459" s="151"/>
      <c r="AO459" s="151"/>
      <c r="AP459" s="151"/>
      <c r="AQ459" s="151"/>
      <c r="AR459" s="151"/>
      <c r="AS459" s="151"/>
      <c r="AT459" s="151"/>
      <c r="AU459" s="151"/>
      <c r="AV459" s="151"/>
      <c r="AW459" s="151"/>
      <c r="AX459" s="151"/>
      <c r="AY459" s="151"/>
      <c r="AZ459" s="151"/>
      <c r="BA459" s="174" t="str">
        <f>C459</f>
        <v>Svislé přemístění ze 2. NP, nebo 1. PP, vodorovné vnitrostaveništní přemístění do 30 m, odvoz na skládku do 10 km. Bez poplatku za skládku.</v>
      </c>
      <c r="BB459" s="151"/>
      <c r="BC459" s="151"/>
      <c r="BD459" s="151"/>
      <c r="BE459" s="151"/>
      <c r="BF459" s="151"/>
      <c r="BG459" s="151"/>
      <c r="BH459" s="151"/>
    </row>
    <row r="460" spans="1:60" outlineLevel="1" x14ac:dyDescent="0.25">
      <c r="A460" s="158"/>
      <c r="B460" s="159"/>
      <c r="C460" s="247"/>
      <c r="D460" s="248"/>
      <c r="E460" s="248"/>
      <c r="F460" s="248"/>
      <c r="G460" s="248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51"/>
      <c r="Z460" s="151"/>
      <c r="AA460" s="151"/>
      <c r="AB460" s="151"/>
      <c r="AC460" s="151"/>
      <c r="AD460" s="151"/>
      <c r="AE460" s="151"/>
      <c r="AF460" s="151"/>
      <c r="AG460" s="151" t="s">
        <v>212</v>
      </c>
      <c r="AH460" s="151"/>
      <c r="AI460" s="151"/>
      <c r="AJ460" s="151"/>
      <c r="AK460" s="151"/>
      <c r="AL460" s="151"/>
      <c r="AM460" s="151"/>
      <c r="AN460" s="151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151"/>
      <c r="BH460" s="151"/>
    </row>
    <row r="461" spans="1:60" outlineLevel="1" x14ac:dyDescent="0.25">
      <c r="A461" s="169">
        <v>98</v>
      </c>
      <c r="B461" s="170" t="s">
        <v>662</v>
      </c>
      <c r="C461" s="182" t="s">
        <v>663</v>
      </c>
      <c r="D461" s="183" t="s">
        <v>253</v>
      </c>
      <c r="E461" s="172">
        <v>5.57</v>
      </c>
      <c r="F461" s="171"/>
      <c r="G461" s="172">
        <f>ROUND(E461*F461,2)</f>
        <v>0</v>
      </c>
      <c r="H461" s="171"/>
      <c r="I461" s="172">
        <f>ROUND(E461*H461,2)</f>
        <v>0</v>
      </c>
      <c r="J461" s="171"/>
      <c r="K461" s="172">
        <f>ROUND(E461*J461,2)</f>
        <v>0</v>
      </c>
      <c r="L461" s="172">
        <v>21</v>
      </c>
      <c r="M461" s="172">
        <f>G461*(1+L461/100)</f>
        <v>0</v>
      </c>
      <c r="N461" s="172">
        <v>0</v>
      </c>
      <c r="O461" s="172">
        <f>ROUND(E461*N461,2)</f>
        <v>0</v>
      </c>
      <c r="P461" s="172">
        <v>4.64E-3</v>
      </c>
      <c r="Q461" s="172">
        <f>ROUND(E461*P461,2)</f>
        <v>0.03</v>
      </c>
      <c r="R461" s="172" t="s">
        <v>585</v>
      </c>
      <c r="S461" s="172" t="s">
        <v>206</v>
      </c>
      <c r="T461" s="173" t="s">
        <v>475</v>
      </c>
      <c r="U461" s="160">
        <v>0</v>
      </c>
      <c r="V461" s="160">
        <f>ROUND(E461*U461,2)</f>
        <v>0</v>
      </c>
      <c r="W461" s="160"/>
      <c r="X461" s="160" t="s">
        <v>255</v>
      </c>
      <c r="Y461" s="151"/>
      <c r="Z461" s="151"/>
      <c r="AA461" s="151"/>
      <c r="AB461" s="151"/>
      <c r="AC461" s="151"/>
      <c r="AD461" s="151"/>
      <c r="AE461" s="151"/>
      <c r="AF461" s="151"/>
      <c r="AG461" s="151" t="s">
        <v>256</v>
      </c>
      <c r="AH461" s="151"/>
      <c r="AI461" s="151"/>
      <c r="AJ461" s="151"/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51"/>
      <c r="BD461" s="151"/>
      <c r="BE461" s="151"/>
      <c r="BF461" s="151"/>
      <c r="BG461" s="151"/>
      <c r="BH461" s="151"/>
    </row>
    <row r="462" spans="1:60" outlineLevel="1" x14ac:dyDescent="0.25">
      <c r="A462" s="158"/>
      <c r="B462" s="159"/>
      <c r="C462" s="258" t="s">
        <v>664</v>
      </c>
      <c r="D462" s="259"/>
      <c r="E462" s="259"/>
      <c r="F462" s="259"/>
      <c r="G462" s="259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51"/>
      <c r="Z462" s="151"/>
      <c r="AA462" s="151"/>
      <c r="AB462" s="151"/>
      <c r="AC462" s="151"/>
      <c r="AD462" s="151"/>
      <c r="AE462" s="151"/>
      <c r="AF462" s="151"/>
      <c r="AG462" s="151" t="s">
        <v>244</v>
      </c>
      <c r="AH462" s="151"/>
      <c r="AI462" s="151"/>
      <c r="AJ462" s="151"/>
      <c r="AK462" s="151"/>
      <c r="AL462" s="151"/>
      <c r="AM462" s="151"/>
      <c r="AN462" s="151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151"/>
      <c r="BH462" s="151"/>
    </row>
    <row r="463" spans="1:60" ht="24" customHeight="1" outlineLevel="1" x14ac:dyDescent="0.25">
      <c r="A463" s="158"/>
      <c r="B463" s="159"/>
      <c r="C463" s="260" t="s">
        <v>608</v>
      </c>
      <c r="D463" s="261"/>
      <c r="E463" s="261"/>
      <c r="F463" s="261"/>
      <c r="G463" s="261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51"/>
      <c r="Z463" s="151"/>
      <c r="AA463" s="151"/>
      <c r="AB463" s="151"/>
      <c r="AC463" s="151"/>
      <c r="AD463" s="151"/>
      <c r="AE463" s="151"/>
      <c r="AF463" s="151"/>
      <c r="AG463" s="151" t="s">
        <v>211</v>
      </c>
      <c r="AH463" s="151"/>
      <c r="AI463" s="151"/>
      <c r="AJ463" s="151"/>
      <c r="AK463" s="151"/>
      <c r="AL463" s="151"/>
      <c r="AM463" s="151"/>
      <c r="AN463" s="151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74" t="str">
        <f>C463</f>
        <v>Svislé přemístění ze 2. NP, nebo 1. PP, vodorovné vnitrostaveništní přemístění do 30 m, odvoz na skládku do 10 km. Bez poplatku za skládku.</v>
      </c>
      <c r="BB463" s="151"/>
      <c r="BC463" s="151"/>
      <c r="BD463" s="151"/>
      <c r="BE463" s="151"/>
      <c r="BF463" s="151"/>
      <c r="BG463" s="151"/>
      <c r="BH463" s="151"/>
    </row>
    <row r="464" spans="1:60" outlineLevel="1" x14ac:dyDescent="0.25">
      <c r="A464" s="158"/>
      <c r="B464" s="159"/>
      <c r="C464" s="247"/>
      <c r="D464" s="248"/>
      <c r="E464" s="248"/>
      <c r="F464" s="248"/>
      <c r="G464" s="248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51"/>
      <c r="Z464" s="151"/>
      <c r="AA464" s="151"/>
      <c r="AB464" s="151"/>
      <c r="AC464" s="151"/>
      <c r="AD464" s="151"/>
      <c r="AE464" s="151"/>
      <c r="AF464" s="151"/>
      <c r="AG464" s="151" t="s">
        <v>212</v>
      </c>
      <c r="AH464" s="151"/>
      <c r="AI464" s="151"/>
      <c r="AJ464" s="151"/>
      <c r="AK464" s="151"/>
      <c r="AL464" s="151"/>
      <c r="AM464" s="151"/>
      <c r="AN464" s="151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151"/>
      <c r="BD464" s="151"/>
      <c r="BE464" s="151"/>
      <c r="BF464" s="151"/>
      <c r="BG464" s="151"/>
      <c r="BH464" s="151"/>
    </row>
    <row r="465" spans="1:60" outlineLevel="1" x14ac:dyDescent="0.25">
      <c r="A465" s="169">
        <v>99</v>
      </c>
      <c r="B465" s="170" t="s">
        <v>665</v>
      </c>
      <c r="C465" s="182" t="s">
        <v>666</v>
      </c>
      <c r="D465" s="183" t="s">
        <v>253</v>
      </c>
      <c r="E465" s="172">
        <v>121.2</v>
      </c>
      <c r="F465" s="171"/>
      <c r="G465" s="172">
        <f>ROUND(E465*F465,2)</f>
        <v>0</v>
      </c>
      <c r="H465" s="171"/>
      <c r="I465" s="172">
        <f>ROUND(E465*H465,2)</f>
        <v>0</v>
      </c>
      <c r="J465" s="171"/>
      <c r="K465" s="172">
        <f>ROUND(E465*J465,2)</f>
        <v>0</v>
      </c>
      <c r="L465" s="172">
        <v>21</v>
      </c>
      <c r="M465" s="172">
        <f>G465*(1+L465/100)</f>
        <v>0</v>
      </c>
      <c r="N465" s="172">
        <v>0</v>
      </c>
      <c r="O465" s="172">
        <f>ROUND(E465*N465,2)</f>
        <v>0</v>
      </c>
      <c r="P465" s="172">
        <v>3.3600000000000001E-3</v>
      </c>
      <c r="Q465" s="172">
        <f>ROUND(E465*P465,2)</f>
        <v>0.41</v>
      </c>
      <c r="R465" s="172" t="s">
        <v>585</v>
      </c>
      <c r="S465" s="172" t="s">
        <v>206</v>
      </c>
      <c r="T465" s="173" t="s">
        <v>240</v>
      </c>
      <c r="U465" s="160">
        <v>0</v>
      </c>
      <c r="V465" s="160">
        <f>ROUND(E465*U465,2)</f>
        <v>0</v>
      </c>
      <c r="W465" s="160"/>
      <c r="X465" s="160" t="s">
        <v>255</v>
      </c>
      <c r="Y465" s="151"/>
      <c r="Z465" s="151"/>
      <c r="AA465" s="151"/>
      <c r="AB465" s="151"/>
      <c r="AC465" s="151"/>
      <c r="AD465" s="151"/>
      <c r="AE465" s="151"/>
      <c r="AF465" s="151"/>
      <c r="AG465" s="151" t="s">
        <v>256</v>
      </c>
      <c r="AH465" s="151"/>
      <c r="AI465" s="151"/>
      <c r="AJ465" s="151"/>
      <c r="AK465" s="151"/>
      <c r="AL465" s="151"/>
      <c r="AM465" s="151"/>
      <c r="AN465" s="151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151"/>
      <c r="BD465" s="151"/>
      <c r="BE465" s="151"/>
      <c r="BF465" s="151"/>
      <c r="BG465" s="151"/>
      <c r="BH465" s="151"/>
    </row>
    <row r="466" spans="1:60" outlineLevel="1" x14ac:dyDescent="0.25">
      <c r="A466" s="158"/>
      <c r="B466" s="159"/>
      <c r="C466" s="258" t="s">
        <v>667</v>
      </c>
      <c r="D466" s="259"/>
      <c r="E466" s="259"/>
      <c r="F466" s="259"/>
      <c r="G466" s="259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51"/>
      <c r="Z466" s="151"/>
      <c r="AA466" s="151"/>
      <c r="AB466" s="151"/>
      <c r="AC466" s="151"/>
      <c r="AD466" s="151"/>
      <c r="AE466" s="151"/>
      <c r="AF466" s="151"/>
      <c r="AG466" s="151" t="s">
        <v>244</v>
      </c>
      <c r="AH466" s="151"/>
      <c r="AI466" s="151"/>
      <c r="AJ466" s="151"/>
      <c r="AK466" s="151"/>
      <c r="AL466" s="151"/>
      <c r="AM466" s="151"/>
      <c r="AN466" s="151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151"/>
      <c r="BD466" s="151"/>
      <c r="BE466" s="151"/>
      <c r="BF466" s="151"/>
      <c r="BG466" s="151"/>
      <c r="BH466" s="151"/>
    </row>
    <row r="467" spans="1:60" ht="23.4" customHeight="1" outlineLevel="1" x14ac:dyDescent="0.25">
      <c r="A467" s="158"/>
      <c r="B467" s="159"/>
      <c r="C467" s="260" t="s">
        <v>608</v>
      </c>
      <c r="D467" s="261"/>
      <c r="E467" s="261"/>
      <c r="F467" s="261"/>
      <c r="G467" s="261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51"/>
      <c r="Z467" s="151"/>
      <c r="AA467" s="151"/>
      <c r="AB467" s="151"/>
      <c r="AC467" s="151"/>
      <c r="AD467" s="151"/>
      <c r="AE467" s="151"/>
      <c r="AF467" s="151"/>
      <c r="AG467" s="151" t="s">
        <v>211</v>
      </c>
      <c r="AH467" s="151"/>
      <c r="AI467" s="151"/>
      <c r="AJ467" s="151"/>
      <c r="AK467" s="151"/>
      <c r="AL467" s="151"/>
      <c r="AM467" s="151"/>
      <c r="AN467" s="151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74" t="str">
        <f>C467</f>
        <v>Svislé přemístění ze 2. NP, nebo 1. PP, vodorovné vnitrostaveništní přemístění do 30 m, odvoz na skládku do 10 km. Bez poplatku za skládku.</v>
      </c>
      <c r="BB467" s="151"/>
      <c r="BC467" s="151"/>
      <c r="BD467" s="151"/>
      <c r="BE467" s="151"/>
      <c r="BF467" s="151"/>
      <c r="BG467" s="151"/>
      <c r="BH467" s="151"/>
    </row>
    <row r="468" spans="1:60" outlineLevel="1" x14ac:dyDescent="0.25">
      <c r="A468" s="158"/>
      <c r="B468" s="159"/>
      <c r="C468" s="184" t="s">
        <v>668</v>
      </c>
      <c r="D468" s="185"/>
      <c r="E468" s="186">
        <v>15.7</v>
      </c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51"/>
      <c r="Z468" s="151"/>
      <c r="AA468" s="151"/>
      <c r="AB468" s="151"/>
      <c r="AC468" s="151"/>
      <c r="AD468" s="151"/>
      <c r="AE468" s="151"/>
      <c r="AF468" s="151"/>
      <c r="AG468" s="151" t="s">
        <v>247</v>
      </c>
      <c r="AH468" s="151">
        <v>0</v>
      </c>
      <c r="AI468" s="151"/>
      <c r="AJ468" s="151"/>
      <c r="AK468" s="151"/>
      <c r="AL468" s="151"/>
      <c r="AM468" s="151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151"/>
      <c r="BD468" s="151"/>
      <c r="BE468" s="151"/>
      <c r="BF468" s="151"/>
      <c r="BG468" s="151"/>
      <c r="BH468" s="151"/>
    </row>
    <row r="469" spans="1:60" outlineLevel="1" x14ac:dyDescent="0.25">
      <c r="A469" s="158"/>
      <c r="B469" s="159"/>
      <c r="C469" s="184" t="s">
        <v>669</v>
      </c>
      <c r="D469" s="185"/>
      <c r="E469" s="186">
        <v>37.700000000000003</v>
      </c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51"/>
      <c r="Z469" s="151"/>
      <c r="AA469" s="151"/>
      <c r="AB469" s="151"/>
      <c r="AC469" s="151"/>
      <c r="AD469" s="151"/>
      <c r="AE469" s="151"/>
      <c r="AF469" s="151"/>
      <c r="AG469" s="151" t="s">
        <v>247</v>
      </c>
      <c r="AH469" s="151">
        <v>0</v>
      </c>
      <c r="AI469" s="151"/>
      <c r="AJ469" s="151"/>
      <c r="AK469" s="151"/>
      <c r="AL469" s="151"/>
      <c r="AM469" s="151"/>
      <c r="AN469" s="151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151"/>
      <c r="BD469" s="151"/>
      <c r="BE469" s="151"/>
      <c r="BF469" s="151"/>
      <c r="BG469" s="151"/>
      <c r="BH469" s="151"/>
    </row>
    <row r="470" spans="1:60" outlineLevel="1" x14ac:dyDescent="0.25">
      <c r="A470" s="158"/>
      <c r="B470" s="159"/>
      <c r="C470" s="184" t="s">
        <v>670</v>
      </c>
      <c r="D470" s="185"/>
      <c r="E470" s="186">
        <v>40</v>
      </c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51"/>
      <c r="Z470" s="151"/>
      <c r="AA470" s="151"/>
      <c r="AB470" s="151"/>
      <c r="AC470" s="151"/>
      <c r="AD470" s="151"/>
      <c r="AE470" s="151"/>
      <c r="AF470" s="151"/>
      <c r="AG470" s="151" t="s">
        <v>247</v>
      </c>
      <c r="AH470" s="151">
        <v>0</v>
      </c>
      <c r="AI470" s="151"/>
      <c r="AJ470" s="151"/>
      <c r="AK470" s="151"/>
      <c r="AL470" s="151"/>
      <c r="AM470" s="151"/>
      <c r="AN470" s="151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151"/>
      <c r="BH470" s="151"/>
    </row>
    <row r="471" spans="1:60" outlineLevel="1" x14ac:dyDescent="0.25">
      <c r="A471" s="158"/>
      <c r="B471" s="159"/>
      <c r="C471" s="184" t="s">
        <v>671</v>
      </c>
      <c r="D471" s="185"/>
      <c r="E471" s="186">
        <v>27.8</v>
      </c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51"/>
      <c r="Z471" s="151"/>
      <c r="AA471" s="151"/>
      <c r="AB471" s="151"/>
      <c r="AC471" s="151"/>
      <c r="AD471" s="151"/>
      <c r="AE471" s="151"/>
      <c r="AF471" s="151"/>
      <c r="AG471" s="151" t="s">
        <v>247</v>
      </c>
      <c r="AH471" s="151">
        <v>0</v>
      </c>
      <c r="AI471" s="151"/>
      <c r="AJ471" s="151"/>
      <c r="AK471" s="151"/>
      <c r="AL471" s="151"/>
      <c r="AM471" s="151"/>
      <c r="AN471" s="151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151"/>
      <c r="BD471" s="151"/>
      <c r="BE471" s="151"/>
      <c r="BF471" s="151"/>
      <c r="BG471" s="151"/>
      <c r="BH471" s="151"/>
    </row>
    <row r="472" spans="1:60" outlineLevel="1" x14ac:dyDescent="0.25">
      <c r="A472" s="158"/>
      <c r="B472" s="159"/>
      <c r="C472" s="247"/>
      <c r="D472" s="248"/>
      <c r="E472" s="248"/>
      <c r="F472" s="248"/>
      <c r="G472" s="248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51"/>
      <c r="Z472" s="151"/>
      <c r="AA472" s="151"/>
      <c r="AB472" s="151"/>
      <c r="AC472" s="151"/>
      <c r="AD472" s="151"/>
      <c r="AE472" s="151"/>
      <c r="AF472" s="151"/>
      <c r="AG472" s="151" t="s">
        <v>212</v>
      </c>
      <c r="AH472" s="151"/>
      <c r="AI472" s="151"/>
      <c r="AJ472" s="151"/>
      <c r="AK472" s="151"/>
      <c r="AL472" s="151"/>
      <c r="AM472" s="151"/>
      <c r="AN472" s="151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151"/>
      <c r="BD472" s="151"/>
      <c r="BE472" s="151"/>
      <c r="BF472" s="151"/>
      <c r="BG472" s="151"/>
      <c r="BH472" s="151"/>
    </row>
    <row r="473" spans="1:60" outlineLevel="1" x14ac:dyDescent="0.25">
      <c r="A473" s="169">
        <v>100</v>
      </c>
      <c r="B473" s="170" t="s">
        <v>672</v>
      </c>
      <c r="C473" s="182" t="s">
        <v>673</v>
      </c>
      <c r="D473" s="183" t="s">
        <v>253</v>
      </c>
      <c r="E473" s="172">
        <v>86.81</v>
      </c>
      <c r="F473" s="171"/>
      <c r="G473" s="172">
        <f>ROUND(E473*F473,2)</f>
        <v>0</v>
      </c>
      <c r="H473" s="171"/>
      <c r="I473" s="172">
        <f>ROUND(E473*H473,2)</f>
        <v>0</v>
      </c>
      <c r="J473" s="171"/>
      <c r="K473" s="172">
        <f>ROUND(E473*J473,2)</f>
        <v>0</v>
      </c>
      <c r="L473" s="172">
        <v>21</v>
      </c>
      <c r="M473" s="172">
        <f>G473*(1+L473/100)</f>
        <v>0</v>
      </c>
      <c r="N473" s="172">
        <v>0</v>
      </c>
      <c r="O473" s="172">
        <f>ROUND(E473*N473,2)</f>
        <v>0</v>
      </c>
      <c r="P473" s="172">
        <v>1.81E-3</v>
      </c>
      <c r="Q473" s="172">
        <f>ROUND(E473*P473,2)</f>
        <v>0.16</v>
      </c>
      <c r="R473" s="172" t="s">
        <v>585</v>
      </c>
      <c r="S473" s="172" t="s">
        <v>206</v>
      </c>
      <c r="T473" s="173" t="s">
        <v>240</v>
      </c>
      <c r="U473" s="160">
        <v>0</v>
      </c>
      <c r="V473" s="160">
        <f>ROUND(E473*U473,2)</f>
        <v>0</v>
      </c>
      <c r="W473" s="160"/>
      <c r="X473" s="160" t="s">
        <v>255</v>
      </c>
      <c r="Y473" s="151"/>
      <c r="Z473" s="151"/>
      <c r="AA473" s="151"/>
      <c r="AB473" s="151"/>
      <c r="AC473" s="151"/>
      <c r="AD473" s="151"/>
      <c r="AE473" s="151"/>
      <c r="AF473" s="151"/>
      <c r="AG473" s="151" t="s">
        <v>256</v>
      </c>
      <c r="AH473" s="151"/>
      <c r="AI473" s="151"/>
      <c r="AJ473" s="151"/>
      <c r="AK473" s="151"/>
      <c r="AL473" s="151"/>
      <c r="AM473" s="151"/>
      <c r="AN473" s="151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151"/>
      <c r="BD473" s="151"/>
      <c r="BE473" s="151"/>
      <c r="BF473" s="151"/>
      <c r="BG473" s="151"/>
      <c r="BH473" s="151"/>
    </row>
    <row r="474" spans="1:60" ht="20.399999999999999" customHeight="1" outlineLevel="1" x14ac:dyDescent="0.25">
      <c r="A474" s="158"/>
      <c r="B474" s="159"/>
      <c r="C474" s="245" t="s">
        <v>608</v>
      </c>
      <c r="D474" s="246"/>
      <c r="E474" s="246"/>
      <c r="F474" s="246"/>
      <c r="G474" s="246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51"/>
      <c r="Z474" s="151"/>
      <c r="AA474" s="151"/>
      <c r="AB474" s="151"/>
      <c r="AC474" s="151"/>
      <c r="AD474" s="151"/>
      <c r="AE474" s="151"/>
      <c r="AF474" s="151"/>
      <c r="AG474" s="151" t="s">
        <v>211</v>
      </c>
      <c r="AH474" s="151"/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74" t="str">
        <f>C474</f>
        <v>Svislé přemístění ze 2. NP, nebo 1. PP, vodorovné vnitrostaveništní přemístění do 30 m, odvoz na skládku do 10 km. Bez poplatku za skládku.</v>
      </c>
      <c r="BB474" s="151"/>
      <c r="BC474" s="151"/>
      <c r="BD474" s="151"/>
      <c r="BE474" s="151"/>
      <c r="BF474" s="151"/>
      <c r="BG474" s="151"/>
      <c r="BH474" s="151"/>
    </row>
    <row r="475" spans="1:60" ht="16.8" customHeight="1" outlineLevel="1" x14ac:dyDescent="0.25">
      <c r="A475" s="158"/>
      <c r="B475" s="159"/>
      <c r="C475" s="184" t="s">
        <v>674</v>
      </c>
      <c r="D475" s="185"/>
      <c r="E475" s="186">
        <v>4.6100000000000003</v>
      </c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51"/>
      <c r="Z475" s="151"/>
      <c r="AA475" s="151"/>
      <c r="AB475" s="151"/>
      <c r="AC475" s="151"/>
      <c r="AD475" s="151"/>
      <c r="AE475" s="151"/>
      <c r="AF475" s="151"/>
      <c r="AG475" s="151" t="s">
        <v>247</v>
      </c>
      <c r="AH475" s="151">
        <v>0</v>
      </c>
      <c r="AI475" s="151"/>
      <c r="AJ475" s="151"/>
      <c r="AK475" s="151"/>
      <c r="AL475" s="151"/>
      <c r="AM475" s="151"/>
      <c r="AN475" s="151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151"/>
      <c r="BD475" s="151"/>
      <c r="BE475" s="151"/>
      <c r="BF475" s="151"/>
      <c r="BG475" s="151"/>
      <c r="BH475" s="151"/>
    </row>
    <row r="476" spans="1:60" outlineLevel="1" x14ac:dyDescent="0.25">
      <c r="A476" s="158"/>
      <c r="B476" s="159"/>
      <c r="C476" s="184" t="s">
        <v>675</v>
      </c>
      <c r="D476" s="185"/>
      <c r="E476" s="186">
        <v>16.3</v>
      </c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51"/>
      <c r="Z476" s="151"/>
      <c r="AA476" s="151"/>
      <c r="AB476" s="151"/>
      <c r="AC476" s="151"/>
      <c r="AD476" s="151"/>
      <c r="AE476" s="151"/>
      <c r="AF476" s="151"/>
      <c r="AG476" s="151" t="s">
        <v>247</v>
      </c>
      <c r="AH476" s="151">
        <v>0</v>
      </c>
      <c r="AI476" s="151"/>
      <c r="AJ476" s="151"/>
      <c r="AK476" s="151"/>
      <c r="AL476" s="151"/>
      <c r="AM476" s="151"/>
      <c r="AN476" s="151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151"/>
      <c r="BH476" s="151"/>
    </row>
    <row r="477" spans="1:60" outlineLevel="1" x14ac:dyDescent="0.25">
      <c r="A477" s="158"/>
      <c r="B477" s="159"/>
      <c r="C477" s="184" t="s">
        <v>676</v>
      </c>
      <c r="D477" s="185"/>
      <c r="E477" s="186">
        <v>32.950000000000003</v>
      </c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51"/>
      <c r="Z477" s="151"/>
      <c r="AA477" s="151"/>
      <c r="AB477" s="151"/>
      <c r="AC477" s="151"/>
      <c r="AD477" s="151"/>
      <c r="AE477" s="151"/>
      <c r="AF477" s="151"/>
      <c r="AG477" s="151" t="s">
        <v>247</v>
      </c>
      <c r="AH477" s="151">
        <v>0</v>
      </c>
      <c r="AI477" s="151"/>
      <c r="AJ477" s="151"/>
      <c r="AK477" s="151"/>
      <c r="AL477" s="151"/>
      <c r="AM477" s="151"/>
      <c r="AN477" s="151"/>
      <c r="AO477" s="151"/>
      <c r="AP477" s="151"/>
      <c r="AQ477" s="151"/>
      <c r="AR477" s="151"/>
      <c r="AS477" s="151"/>
      <c r="AT477" s="151"/>
      <c r="AU477" s="151"/>
      <c r="AV477" s="151"/>
      <c r="AW477" s="151"/>
      <c r="AX477" s="151"/>
      <c r="AY477" s="151"/>
      <c r="AZ477" s="151"/>
      <c r="BA477" s="151"/>
      <c r="BB477" s="151"/>
      <c r="BC477" s="151"/>
      <c r="BD477" s="151"/>
      <c r="BE477" s="151"/>
      <c r="BF477" s="151"/>
      <c r="BG477" s="151"/>
      <c r="BH477" s="151"/>
    </row>
    <row r="478" spans="1:60" outlineLevel="1" x14ac:dyDescent="0.25">
      <c r="A478" s="158"/>
      <c r="B478" s="159"/>
      <c r="C478" s="184" t="s">
        <v>677</v>
      </c>
      <c r="D478" s="185"/>
      <c r="E478" s="186">
        <v>32.950000000000003</v>
      </c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51"/>
      <c r="Z478" s="151"/>
      <c r="AA478" s="151"/>
      <c r="AB478" s="151"/>
      <c r="AC478" s="151"/>
      <c r="AD478" s="151"/>
      <c r="AE478" s="151"/>
      <c r="AF478" s="151"/>
      <c r="AG478" s="151" t="s">
        <v>247</v>
      </c>
      <c r="AH478" s="151">
        <v>0</v>
      </c>
      <c r="AI478" s="151"/>
      <c r="AJ478" s="151"/>
      <c r="AK478" s="151"/>
      <c r="AL478" s="151"/>
      <c r="AM478" s="151"/>
      <c r="AN478" s="151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151"/>
      <c r="BD478" s="151"/>
      <c r="BE478" s="151"/>
      <c r="BF478" s="151"/>
      <c r="BG478" s="151"/>
      <c r="BH478" s="151"/>
    </row>
    <row r="479" spans="1:60" outlineLevel="1" x14ac:dyDescent="0.25">
      <c r="A479" s="158"/>
      <c r="B479" s="159"/>
      <c r="C479" s="247"/>
      <c r="D479" s="248"/>
      <c r="E479" s="248"/>
      <c r="F479" s="248"/>
      <c r="G479" s="248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51"/>
      <c r="Z479" s="151"/>
      <c r="AA479" s="151"/>
      <c r="AB479" s="151"/>
      <c r="AC479" s="151"/>
      <c r="AD479" s="151"/>
      <c r="AE479" s="151"/>
      <c r="AF479" s="151"/>
      <c r="AG479" s="151" t="s">
        <v>212</v>
      </c>
      <c r="AH479" s="151"/>
      <c r="AI479" s="151"/>
      <c r="AJ479" s="151"/>
      <c r="AK479" s="151"/>
      <c r="AL479" s="151"/>
      <c r="AM479" s="151"/>
      <c r="AN479" s="151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151"/>
      <c r="BD479" s="151"/>
      <c r="BE479" s="151"/>
      <c r="BF479" s="151"/>
      <c r="BG479" s="151"/>
      <c r="BH479" s="151"/>
    </row>
    <row r="480" spans="1:60" outlineLevel="1" x14ac:dyDescent="0.25">
      <c r="A480" s="169">
        <v>101</v>
      </c>
      <c r="B480" s="170" t="s">
        <v>678</v>
      </c>
      <c r="C480" s="182" t="s">
        <v>679</v>
      </c>
      <c r="D480" s="183" t="s">
        <v>253</v>
      </c>
      <c r="E480" s="172">
        <v>59.744999999999997</v>
      </c>
      <c r="F480" s="171"/>
      <c r="G480" s="172">
        <f>ROUND(E480*F480,2)</f>
        <v>0</v>
      </c>
      <c r="H480" s="171"/>
      <c r="I480" s="172">
        <f>ROUND(E480*H480,2)</f>
        <v>0</v>
      </c>
      <c r="J480" s="171"/>
      <c r="K480" s="172">
        <f>ROUND(E480*J480,2)</f>
        <v>0</v>
      </c>
      <c r="L480" s="172">
        <v>21</v>
      </c>
      <c r="M480" s="172">
        <f>G480*(1+L480/100)</f>
        <v>0</v>
      </c>
      <c r="N480" s="172">
        <v>0</v>
      </c>
      <c r="O480" s="172">
        <f>ROUND(E480*N480,2)</f>
        <v>0</v>
      </c>
      <c r="P480" s="172">
        <v>2.4299999999999999E-3</v>
      </c>
      <c r="Q480" s="172">
        <f>ROUND(E480*P480,2)</f>
        <v>0.15</v>
      </c>
      <c r="R480" s="172" t="s">
        <v>585</v>
      </c>
      <c r="S480" s="172" t="s">
        <v>206</v>
      </c>
      <c r="T480" s="173" t="s">
        <v>240</v>
      </c>
      <c r="U480" s="160">
        <v>0</v>
      </c>
      <c r="V480" s="160">
        <f>ROUND(E480*U480,2)</f>
        <v>0</v>
      </c>
      <c r="W480" s="160"/>
      <c r="X480" s="160" t="s">
        <v>255</v>
      </c>
      <c r="Y480" s="151"/>
      <c r="Z480" s="151"/>
      <c r="AA480" s="151"/>
      <c r="AB480" s="151"/>
      <c r="AC480" s="151"/>
      <c r="AD480" s="151"/>
      <c r="AE480" s="151"/>
      <c r="AF480" s="151"/>
      <c r="AG480" s="151" t="s">
        <v>256</v>
      </c>
      <c r="AH480" s="151"/>
      <c r="AI480" s="151"/>
      <c r="AJ480" s="151"/>
      <c r="AK480" s="151"/>
      <c r="AL480" s="151"/>
      <c r="AM480" s="151"/>
      <c r="AN480" s="151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151"/>
      <c r="BD480" s="151"/>
      <c r="BE480" s="151"/>
      <c r="BF480" s="151"/>
      <c r="BG480" s="151"/>
      <c r="BH480" s="151"/>
    </row>
    <row r="481" spans="1:60" ht="26.4" customHeight="1" outlineLevel="1" x14ac:dyDescent="0.25">
      <c r="A481" s="158"/>
      <c r="B481" s="159"/>
      <c r="C481" s="245" t="s">
        <v>608</v>
      </c>
      <c r="D481" s="246"/>
      <c r="E481" s="246"/>
      <c r="F481" s="246"/>
      <c r="G481" s="246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51"/>
      <c r="Z481" s="151"/>
      <c r="AA481" s="151"/>
      <c r="AB481" s="151"/>
      <c r="AC481" s="151"/>
      <c r="AD481" s="151"/>
      <c r="AE481" s="151"/>
      <c r="AF481" s="151"/>
      <c r="AG481" s="151" t="s">
        <v>211</v>
      </c>
      <c r="AH481" s="151"/>
      <c r="AI481" s="151"/>
      <c r="AJ481" s="151"/>
      <c r="AK481" s="151"/>
      <c r="AL481" s="151"/>
      <c r="AM481" s="151"/>
      <c r="AN481" s="151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74" t="str">
        <f>C481</f>
        <v>Svislé přemístění ze 2. NP, nebo 1. PP, vodorovné vnitrostaveništní přemístění do 30 m, odvoz na skládku do 10 km. Bez poplatku za skládku.</v>
      </c>
      <c r="BB481" s="151"/>
      <c r="BC481" s="151"/>
      <c r="BD481" s="151"/>
      <c r="BE481" s="151"/>
      <c r="BF481" s="151"/>
      <c r="BG481" s="151"/>
      <c r="BH481" s="151"/>
    </row>
    <row r="482" spans="1:60" ht="32.4" customHeight="1" outlineLevel="1" x14ac:dyDescent="0.25">
      <c r="A482" s="158"/>
      <c r="B482" s="159"/>
      <c r="C482" s="184" t="s">
        <v>680</v>
      </c>
      <c r="D482" s="185"/>
      <c r="E482" s="186">
        <v>59.744999999999997</v>
      </c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51"/>
      <c r="Z482" s="151"/>
      <c r="AA482" s="151"/>
      <c r="AB482" s="151"/>
      <c r="AC482" s="151"/>
      <c r="AD482" s="151"/>
      <c r="AE482" s="151"/>
      <c r="AF482" s="151"/>
      <c r="AG482" s="151" t="s">
        <v>247</v>
      </c>
      <c r="AH482" s="151">
        <v>0</v>
      </c>
      <c r="AI482" s="151"/>
      <c r="AJ482" s="151"/>
      <c r="AK482" s="151"/>
      <c r="AL482" s="151"/>
      <c r="AM482" s="151"/>
      <c r="AN482" s="151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151"/>
      <c r="BD482" s="151"/>
      <c r="BE482" s="151"/>
      <c r="BF482" s="151"/>
      <c r="BG482" s="151"/>
      <c r="BH482" s="151"/>
    </row>
    <row r="483" spans="1:60" outlineLevel="1" x14ac:dyDescent="0.25">
      <c r="A483" s="158"/>
      <c r="B483" s="159"/>
      <c r="C483" s="247"/>
      <c r="D483" s="248"/>
      <c r="E483" s="248"/>
      <c r="F483" s="248"/>
      <c r="G483" s="248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51"/>
      <c r="Z483" s="151"/>
      <c r="AA483" s="151"/>
      <c r="AB483" s="151"/>
      <c r="AC483" s="151"/>
      <c r="AD483" s="151"/>
      <c r="AE483" s="151"/>
      <c r="AF483" s="151"/>
      <c r="AG483" s="151" t="s">
        <v>212</v>
      </c>
      <c r="AH483" s="151"/>
      <c r="AI483" s="151"/>
      <c r="AJ483" s="151"/>
      <c r="AK483" s="151"/>
      <c r="AL483" s="151"/>
      <c r="AM483" s="151"/>
      <c r="AN483" s="151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151"/>
      <c r="BD483" s="151"/>
      <c r="BE483" s="151"/>
      <c r="BF483" s="151"/>
      <c r="BG483" s="151"/>
      <c r="BH483" s="151"/>
    </row>
    <row r="484" spans="1:60" outlineLevel="1" x14ac:dyDescent="0.25">
      <c r="A484" s="169">
        <v>102</v>
      </c>
      <c r="B484" s="170" t="s">
        <v>681</v>
      </c>
      <c r="C484" s="182" t="s">
        <v>682</v>
      </c>
      <c r="D484" s="183" t="s">
        <v>253</v>
      </c>
      <c r="E484" s="172">
        <v>66.61</v>
      </c>
      <c r="F484" s="171"/>
      <c r="G484" s="172">
        <f>ROUND(E484*F484,2)</f>
        <v>0</v>
      </c>
      <c r="H484" s="171"/>
      <c r="I484" s="172">
        <f>ROUND(E484*H484,2)</f>
        <v>0</v>
      </c>
      <c r="J484" s="171"/>
      <c r="K484" s="172">
        <f>ROUND(E484*J484,2)</f>
        <v>0</v>
      </c>
      <c r="L484" s="172">
        <v>21</v>
      </c>
      <c r="M484" s="172">
        <f>G484*(1+L484/100)</f>
        <v>0</v>
      </c>
      <c r="N484" s="172">
        <v>3.96E-3</v>
      </c>
      <c r="O484" s="172">
        <f>ROUND(E484*N484,2)</f>
        <v>0.26</v>
      </c>
      <c r="P484" s="172">
        <v>0</v>
      </c>
      <c r="Q484" s="172">
        <f>ROUND(E484*P484,2)</f>
        <v>0</v>
      </c>
      <c r="R484" s="172"/>
      <c r="S484" s="172" t="s">
        <v>299</v>
      </c>
      <c r="T484" s="173" t="s">
        <v>207</v>
      </c>
      <c r="U484" s="160">
        <v>0</v>
      </c>
      <c r="V484" s="160">
        <f>ROUND(E484*U484,2)</f>
        <v>0</v>
      </c>
      <c r="W484" s="160"/>
      <c r="X484" s="160" t="s">
        <v>255</v>
      </c>
      <c r="Y484" s="151"/>
      <c r="Z484" s="151"/>
      <c r="AA484" s="151"/>
      <c r="AB484" s="151"/>
      <c r="AC484" s="151"/>
      <c r="AD484" s="151"/>
      <c r="AE484" s="151"/>
      <c r="AF484" s="151"/>
      <c r="AG484" s="151" t="s">
        <v>256</v>
      </c>
      <c r="AH484" s="151"/>
      <c r="AI484" s="151"/>
      <c r="AJ484" s="151"/>
      <c r="AK484" s="151"/>
      <c r="AL484" s="151"/>
      <c r="AM484" s="151"/>
      <c r="AN484" s="151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151"/>
      <c r="BD484" s="151"/>
      <c r="BE484" s="151"/>
      <c r="BF484" s="151"/>
      <c r="BG484" s="151"/>
      <c r="BH484" s="151"/>
    </row>
    <row r="485" spans="1:60" outlineLevel="1" x14ac:dyDescent="0.25">
      <c r="A485" s="158"/>
      <c r="B485" s="159"/>
      <c r="C485" s="184" t="s">
        <v>683</v>
      </c>
      <c r="D485" s="185"/>
      <c r="E485" s="186">
        <v>9</v>
      </c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51"/>
      <c r="Z485" s="151"/>
      <c r="AA485" s="151"/>
      <c r="AB485" s="151"/>
      <c r="AC485" s="151"/>
      <c r="AD485" s="151"/>
      <c r="AE485" s="151"/>
      <c r="AF485" s="151"/>
      <c r="AG485" s="151" t="s">
        <v>247</v>
      </c>
      <c r="AH485" s="151">
        <v>0</v>
      </c>
      <c r="AI485" s="151"/>
      <c r="AJ485" s="151"/>
      <c r="AK485" s="151"/>
      <c r="AL485" s="151"/>
      <c r="AM485" s="151"/>
      <c r="AN485" s="151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151"/>
      <c r="BD485" s="151"/>
      <c r="BE485" s="151"/>
      <c r="BF485" s="151"/>
      <c r="BG485" s="151"/>
      <c r="BH485" s="151"/>
    </row>
    <row r="486" spans="1:60" outlineLevel="1" x14ac:dyDescent="0.25">
      <c r="A486" s="158"/>
      <c r="B486" s="159"/>
      <c r="C486" s="184" t="s">
        <v>684</v>
      </c>
      <c r="D486" s="185"/>
      <c r="E486" s="186">
        <v>57.61</v>
      </c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51"/>
      <c r="Z486" s="151"/>
      <c r="AA486" s="151"/>
      <c r="AB486" s="151"/>
      <c r="AC486" s="151"/>
      <c r="AD486" s="151"/>
      <c r="AE486" s="151"/>
      <c r="AF486" s="151"/>
      <c r="AG486" s="151" t="s">
        <v>247</v>
      </c>
      <c r="AH486" s="151">
        <v>0</v>
      </c>
      <c r="AI486" s="151"/>
      <c r="AJ486" s="151"/>
      <c r="AK486" s="151"/>
      <c r="AL486" s="151"/>
      <c r="AM486" s="151"/>
      <c r="AN486" s="151"/>
      <c r="AO486" s="151"/>
      <c r="AP486" s="151"/>
      <c r="AQ486" s="151"/>
      <c r="AR486" s="151"/>
      <c r="AS486" s="151"/>
      <c r="AT486" s="151"/>
      <c r="AU486" s="151"/>
      <c r="AV486" s="151"/>
      <c r="AW486" s="151"/>
      <c r="AX486" s="151"/>
      <c r="AY486" s="151"/>
      <c r="AZ486" s="151"/>
      <c r="BA486" s="151"/>
      <c r="BB486" s="151"/>
      <c r="BC486" s="151"/>
      <c r="BD486" s="151"/>
      <c r="BE486" s="151"/>
      <c r="BF486" s="151"/>
      <c r="BG486" s="151"/>
      <c r="BH486" s="151"/>
    </row>
    <row r="487" spans="1:60" outlineLevel="1" x14ac:dyDescent="0.25">
      <c r="A487" s="158"/>
      <c r="B487" s="159"/>
      <c r="C487" s="247"/>
      <c r="D487" s="248"/>
      <c r="E487" s="248"/>
      <c r="F487" s="248"/>
      <c r="G487" s="248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51"/>
      <c r="Z487" s="151"/>
      <c r="AA487" s="151"/>
      <c r="AB487" s="151"/>
      <c r="AC487" s="151"/>
      <c r="AD487" s="151"/>
      <c r="AE487" s="151"/>
      <c r="AF487" s="151"/>
      <c r="AG487" s="151" t="s">
        <v>212</v>
      </c>
      <c r="AH487" s="151"/>
      <c r="AI487" s="151"/>
      <c r="AJ487" s="151"/>
      <c r="AK487" s="151"/>
      <c r="AL487" s="151"/>
      <c r="AM487" s="151"/>
      <c r="AN487" s="151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151"/>
      <c r="BD487" s="151"/>
      <c r="BE487" s="151"/>
      <c r="BF487" s="151"/>
      <c r="BG487" s="151"/>
      <c r="BH487" s="151"/>
    </row>
    <row r="488" spans="1:60" outlineLevel="1" x14ac:dyDescent="0.25">
      <c r="A488" s="169">
        <v>103</v>
      </c>
      <c r="B488" s="170" t="s">
        <v>685</v>
      </c>
      <c r="C488" s="182" t="s">
        <v>686</v>
      </c>
      <c r="D488" s="183" t="s">
        <v>253</v>
      </c>
      <c r="E488" s="172">
        <v>20.2</v>
      </c>
      <c r="F488" s="171"/>
      <c r="G488" s="172">
        <f>ROUND(E488*F488,2)</f>
        <v>0</v>
      </c>
      <c r="H488" s="171"/>
      <c r="I488" s="172">
        <f>ROUND(E488*H488,2)</f>
        <v>0</v>
      </c>
      <c r="J488" s="171"/>
      <c r="K488" s="172">
        <f>ROUND(E488*J488,2)</f>
        <v>0</v>
      </c>
      <c r="L488" s="172">
        <v>21</v>
      </c>
      <c r="M488" s="172">
        <f>G488*(1+L488/100)</f>
        <v>0</v>
      </c>
      <c r="N488" s="172">
        <v>3.96E-3</v>
      </c>
      <c r="O488" s="172">
        <f>ROUND(E488*N488,2)</f>
        <v>0.08</v>
      </c>
      <c r="P488" s="172">
        <v>0</v>
      </c>
      <c r="Q488" s="172">
        <f>ROUND(E488*P488,2)</f>
        <v>0</v>
      </c>
      <c r="R488" s="172"/>
      <c r="S488" s="172" t="s">
        <v>299</v>
      </c>
      <c r="T488" s="173" t="s">
        <v>240</v>
      </c>
      <c r="U488" s="160">
        <v>0</v>
      </c>
      <c r="V488" s="160">
        <f>ROUND(E488*U488,2)</f>
        <v>0</v>
      </c>
      <c r="W488" s="160"/>
      <c r="X488" s="160" t="s">
        <v>255</v>
      </c>
      <c r="Y488" s="151"/>
      <c r="Z488" s="151"/>
      <c r="AA488" s="151"/>
      <c r="AB488" s="151"/>
      <c r="AC488" s="151"/>
      <c r="AD488" s="151"/>
      <c r="AE488" s="151"/>
      <c r="AF488" s="151"/>
      <c r="AG488" s="151" t="s">
        <v>256</v>
      </c>
      <c r="AH488" s="151"/>
      <c r="AI488" s="151"/>
      <c r="AJ488" s="151"/>
      <c r="AK488" s="151"/>
      <c r="AL488" s="151"/>
      <c r="AM488" s="151"/>
      <c r="AN488" s="151"/>
      <c r="AO488" s="151"/>
      <c r="AP488" s="151"/>
      <c r="AQ488" s="151"/>
      <c r="AR488" s="151"/>
      <c r="AS488" s="151"/>
      <c r="AT488" s="151"/>
      <c r="AU488" s="151"/>
      <c r="AV488" s="151"/>
      <c r="AW488" s="151"/>
      <c r="AX488" s="151"/>
      <c r="AY488" s="151"/>
      <c r="AZ488" s="151"/>
      <c r="BA488" s="151"/>
      <c r="BB488" s="151"/>
      <c r="BC488" s="151"/>
      <c r="BD488" s="151"/>
      <c r="BE488" s="151"/>
      <c r="BF488" s="151"/>
      <c r="BG488" s="151"/>
      <c r="BH488" s="151"/>
    </row>
    <row r="489" spans="1:60" outlineLevel="1" x14ac:dyDescent="0.25">
      <c r="A489" s="158"/>
      <c r="B489" s="159"/>
      <c r="C489" s="184" t="s">
        <v>687</v>
      </c>
      <c r="D489" s="185"/>
      <c r="E489" s="186">
        <v>2.7</v>
      </c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51"/>
      <c r="Z489" s="151"/>
      <c r="AA489" s="151"/>
      <c r="AB489" s="151"/>
      <c r="AC489" s="151"/>
      <c r="AD489" s="151"/>
      <c r="AE489" s="151"/>
      <c r="AF489" s="151"/>
      <c r="AG489" s="151" t="s">
        <v>247</v>
      </c>
      <c r="AH489" s="151">
        <v>0</v>
      </c>
      <c r="AI489" s="151"/>
      <c r="AJ489" s="151"/>
      <c r="AK489" s="151"/>
      <c r="AL489" s="151"/>
      <c r="AM489" s="151"/>
      <c r="AN489" s="151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151"/>
      <c r="BD489" s="151"/>
      <c r="BE489" s="151"/>
      <c r="BF489" s="151"/>
      <c r="BG489" s="151"/>
      <c r="BH489" s="151"/>
    </row>
    <row r="490" spans="1:60" outlineLevel="1" x14ac:dyDescent="0.25">
      <c r="A490" s="158"/>
      <c r="B490" s="159"/>
      <c r="C490" s="184" t="s">
        <v>688</v>
      </c>
      <c r="D490" s="185"/>
      <c r="E490" s="186">
        <v>3.6</v>
      </c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51"/>
      <c r="Z490" s="151"/>
      <c r="AA490" s="151"/>
      <c r="AB490" s="151"/>
      <c r="AC490" s="151"/>
      <c r="AD490" s="151"/>
      <c r="AE490" s="151"/>
      <c r="AF490" s="151"/>
      <c r="AG490" s="151" t="s">
        <v>247</v>
      </c>
      <c r="AH490" s="151">
        <v>0</v>
      </c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151"/>
      <c r="BD490" s="151"/>
      <c r="BE490" s="151"/>
      <c r="BF490" s="151"/>
      <c r="BG490" s="151"/>
      <c r="BH490" s="151"/>
    </row>
    <row r="491" spans="1:60" outlineLevel="1" x14ac:dyDescent="0.25">
      <c r="A491" s="158"/>
      <c r="B491" s="159"/>
      <c r="C491" s="184" t="s">
        <v>689</v>
      </c>
      <c r="D491" s="185"/>
      <c r="E491" s="186">
        <v>1.8</v>
      </c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51"/>
      <c r="Z491" s="151"/>
      <c r="AA491" s="151"/>
      <c r="AB491" s="151"/>
      <c r="AC491" s="151"/>
      <c r="AD491" s="151"/>
      <c r="AE491" s="151"/>
      <c r="AF491" s="151"/>
      <c r="AG491" s="151" t="s">
        <v>247</v>
      </c>
      <c r="AH491" s="151">
        <v>0</v>
      </c>
      <c r="AI491" s="151"/>
      <c r="AJ491" s="151"/>
      <c r="AK491" s="151"/>
      <c r="AL491" s="151"/>
      <c r="AM491" s="151"/>
      <c r="AN491" s="151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151"/>
      <c r="BD491" s="151"/>
      <c r="BE491" s="151"/>
      <c r="BF491" s="151"/>
      <c r="BG491" s="151"/>
      <c r="BH491" s="151"/>
    </row>
    <row r="492" spans="1:60" outlineLevel="1" x14ac:dyDescent="0.25">
      <c r="A492" s="158"/>
      <c r="B492" s="159"/>
      <c r="C492" s="184" t="s">
        <v>690</v>
      </c>
      <c r="D492" s="185"/>
      <c r="E492" s="186">
        <v>9</v>
      </c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51"/>
      <c r="Z492" s="151"/>
      <c r="AA492" s="151"/>
      <c r="AB492" s="151"/>
      <c r="AC492" s="151"/>
      <c r="AD492" s="151"/>
      <c r="AE492" s="151"/>
      <c r="AF492" s="151"/>
      <c r="AG492" s="151" t="s">
        <v>247</v>
      </c>
      <c r="AH492" s="151">
        <v>0</v>
      </c>
      <c r="AI492" s="151"/>
      <c r="AJ492" s="151"/>
      <c r="AK492" s="151"/>
      <c r="AL492" s="151"/>
      <c r="AM492" s="151"/>
      <c r="AN492" s="151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151"/>
      <c r="BD492" s="151"/>
      <c r="BE492" s="151"/>
      <c r="BF492" s="151"/>
      <c r="BG492" s="151"/>
      <c r="BH492" s="151"/>
    </row>
    <row r="493" spans="1:60" outlineLevel="1" x14ac:dyDescent="0.25">
      <c r="A493" s="158"/>
      <c r="B493" s="159"/>
      <c r="C493" s="184" t="s">
        <v>691</v>
      </c>
      <c r="D493" s="185"/>
      <c r="E493" s="186">
        <v>0.95</v>
      </c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51"/>
      <c r="Z493" s="151"/>
      <c r="AA493" s="151"/>
      <c r="AB493" s="151"/>
      <c r="AC493" s="151"/>
      <c r="AD493" s="151"/>
      <c r="AE493" s="151"/>
      <c r="AF493" s="151"/>
      <c r="AG493" s="151" t="s">
        <v>247</v>
      </c>
      <c r="AH493" s="151">
        <v>0</v>
      </c>
      <c r="AI493" s="151"/>
      <c r="AJ493" s="151"/>
      <c r="AK493" s="151"/>
      <c r="AL493" s="151"/>
      <c r="AM493" s="151"/>
      <c r="AN493" s="151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1"/>
      <c r="AZ493" s="151"/>
      <c r="BA493" s="151"/>
      <c r="BB493" s="151"/>
      <c r="BC493" s="151"/>
      <c r="BD493" s="151"/>
      <c r="BE493" s="151"/>
      <c r="BF493" s="151"/>
      <c r="BG493" s="151"/>
      <c r="BH493" s="151"/>
    </row>
    <row r="494" spans="1:60" outlineLevel="1" x14ac:dyDescent="0.25">
      <c r="A494" s="158"/>
      <c r="B494" s="159"/>
      <c r="C494" s="184" t="s">
        <v>692</v>
      </c>
      <c r="D494" s="185"/>
      <c r="E494" s="186">
        <v>2.15</v>
      </c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51"/>
      <c r="Z494" s="151"/>
      <c r="AA494" s="151"/>
      <c r="AB494" s="151"/>
      <c r="AC494" s="151"/>
      <c r="AD494" s="151"/>
      <c r="AE494" s="151"/>
      <c r="AF494" s="151"/>
      <c r="AG494" s="151" t="s">
        <v>247</v>
      </c>
      <c r="AH494" s="151">
        <v>0</v>
      </c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151"/>
      <c r="BD494" s="151"/>
      <c r="BE494" s="151"/>
      <c r="BF494" s="151"/>
      <c r="BG494" s="151"/>
      <c r="BH494" s="151"/>
    </row>
    <row r="495" spans="1:60" outlineLevel="1" x14ac:dyDescent="0.25">
      <c r="A495" s="158"/>
      <c r="B495" s="159"/>
      <c r="C495" s="247"/>
      <c r="D495" s="248"/>
      <c r="E495" s="248"/>
      <c r="F495" s="248"/>
      <c r="G495" s="248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51"/>
      <c r="Z495" s="151"/>
      <c r="AA495" s="151"/>
      <c r="AB495" s="151"/>
      <c r="AC495" s="151"/>
      <c r="AD495" s="151"/>
      <c r="AE495" s="151"/>
      <c r="AF495" s="151"/>
      <c r="AG495" s="151" t="s">
        <v>212</v>
      </c>
      <c r="AH495" s="151"/>
      <c r="AI495" s="151"/>
      <c r="AJ495" s="151"/>
      <c r="AK495" s="151"/>
      <c r="AL495" s="151"/>
      <c r="AM495" s="151"/>
      <c r="AN495" s="151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151"/>
      <c r="BD495" s="151"/>
      <c r="BE495" s="151"/>
      <c r="BF495" s="151"/>
      <c r="BG495" s="151"/>
      <c r="BH495" s="151"/>
    </row>
    <row r="496" spans="1:60" outlineLevel="1" x14ac:dyDescent="0.25">
      <c r="A496" s="169">
        <v>104</v>
      </c>
      <c r="B496" s="170" t="s">
        <v>693</v>
      </c>
      <c r="C496" s="182" t="s">
        <v>694</v>
      </c>
      <c r="D496" s="183" t="s">
        <v>253</v>
      </c>
      <c r="E496" s="172">
        <v>6.1</v>
      </c>
      <c r="F496" s="171"/>
      <c r="G496" s="172">
        <f>ROUND(E496*F496,2)</f>
        <v>0</v>
      </c>
      <c r="H496" s="171"/>
      <c r="I496" s="172">
        <f>ROUND(E496*H496,2)</f>
        <v>0</v>
      </c>
      <c r="J496" s="171"/>
      <c r="K496" s="172">
        <f>ROUND(E496*J496,2)</f>
        <v>0</v>
      </c>
      <c r="L496" s="172">
        <v>21</v>
      </c>
      <c r="M496" s="172">
        <f>G496*(1+L496/100)</f>
        <v>0</v>
      </c>
      <c r="N496" s="172">
        <v>3.96E-3</v>
      </c>
      <c r="O496" s="172">
        <f>ROUND(E496*N496,2)</f>
        <v>0.02</v>
      </c>
      <c r="P496" s="172">
        <v>0</v>
      </c>
      <c r="Q496" s="172">
        <f>ROUND(E496*P496,2)</f>
        <v>0</v>
      </c>
      <c r="R496" s="172"/>
      <c r="S496" s="172" t="s">
        <v>299</v>
      </c>
      <c r="T496" s="173" t="s">
        <v>207</v>
      </c>
      <c r="U496" s="160">
        <v>0</v>
      </c>
      <c r="V496" s="160">
        <f>ROUND(E496*U496,2)</f>
        <v>0</v>
      </c>
      <c r="W496" s="160"/>
      <c r="X496" s="160" t="s">
        <v>255</v>
      </c>
      <c r="Y496" s="151"/>
      <c r="Z496" s="151"/>
      <c r="AA496" s="151"/>
      <c r="AB496" s="151"/>
      <c r="AC496" s="151"/>
      <c r="AD496" s="151"/>
      <c r="AE496" s="151"/>
      <c r="AF496" s="151"/>
      <c r="AG496" s="151" t="s">
        <v>256</v>
      </c>
      <c r="AH496" s="151"/>
      <c r="AI496" s="151"/>
      <c r="AJ496" s="151"/>
      <c r="AK496" s="151"/>
      <c r="AL496" s="151"/>
      <c r="AM496" s="151"/>
      <c r="AN496" s="151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151"/>
      <c r="BC496" s="151"/>
      <c r="BD496" s="151"/>
      <c r="BE496" s="151"/>
      <c r="BF496" s="151"/>
      <c r="BG496" s="151"/>
      <c r="BH496" s="151"/>
    </row>
    <row r="497" spans="1:60" outlineLevel="1" x14ac:dyDescent="0.25">
      <c r="A497" s="158"/>
      <c r="B497" s="159"/>
      <c r="C497" s="184" t="s">
        <v>695</v>
      </c>
      <c r="D497" s="185"/>
      <c r="E497" s="186">
        <v>6.1</v>
      </c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51"/>
      <c r="Z497" s="151"/>
      <c r="AA497" s="151"/>
      <c r="AB497" s="151"/>
      <c r="AC497" s="151"/>
      <c r="AD497" s="151"/>
      <c r="AE497" s="151"/>
      <c r="AF497" s="151"/>
      <c r="AG497" s="151" t="s">
        <v>247</v>
      </c>
      <c r="AH497" s="151">
        <v>0</v>
      </c>
      <c r="AI497" s="151"/>
      <c r="AJ497" s="151"/>
      <c r="AK497" s="151"/>
      <c r="AL497" s="151"/>
      <c r="AM497" s="151"/>
      <c r="AN497" s="151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151"/>
      <c r="BD497" s="151"/>
      <c r="BE497" s="151"/>
      <c r="BF497" s="151"/>
      <c r="BG497" s="151"/>
      <c r="BH497" s="151"/>
    </row>
    <row r="498" spans="1:60" outlineLevel="1" x14ac:dyDescent="0.25">
      <c r="A498" s="158"/>
      <c r="B498" s="159"/>
      <c r="C498" s="247"/>
      <c r="D498" s="248"/>
      <c r="E498" s="248"/>
      <c r="F498" s="248"/>
      <c r="G498" s="248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51"/>
      <c r="Z498" s="151"/>
      <c r="AA498" s="151"/>
      <c r="AB498" s="151"/>
      <c r="AC498" s="151"/>
      <c r="AD498" s="151"/>
      <c r="AE498" s="151"/>
      <c r="AF498" s="151"/>
      <c r="AG498" s="151" t="s">
        <v>212</v>
      </c>
      <c r="AH498" s="151"/>
      <c r="AI498" s="151"/>
      <c r="AJ498" s="151"/>
      <c r="AK498" s="151"/>
      <c r="AL498" s="151"/>
      <c r="AM498" s="151"/>
      <c r="AN498" s="151"/>
      <c r="AO498" s="151"/>
      <c r="AP498" s="151"/>
      <c r="AQ498" s="151"/>
      <c r="AR498" s="151"/>
      <c r="AS498" s="151"/>
      <c r="AT498" s="151"/>
      <c r="AU498" s="151"/>
      <c r="AV498" s="151"/>
      <c r="AW498" s="151"/>
      <c r="AX498" s="151"/>
      <c r="AY498" s="151"/>
      <c r="AZ498" s="151"/>
      <c r="BA498" s="151"/>
      <c r="BB498" s="151"/>
      <c r="BC498" s="151"/>
      <c r="BD498" s="151"/>
      <c r="BE498" s="151"/>
      <c r="BF498" s="151"/>
      <c r="BG498" s="151"/>
      <c r="BH498" s="151"/>
    </row>
    <row r="499" spans="1:60" outlineLevel="1" x14ac:dyDescent="0.25">
      <c r="A499" s="169">
        <v>105</v>
      </c>
      <c r="B499" s="170" t="s">
        <v>696</v>
      </c>
      <c r="C499" s="182" t="s">
        <v>697</v>
      </c>
      <c r="D499" s="183" t="s">
        <v>238</v>
      </c>
      <c r="E499" s="172">
        <v>312</v>
      </c>
      <c r="F499" s="171"/>
      <c r="G499" s="172">
        <f>ROUND(E499*F499,2)</f>
        <v>0</v>
      </c>
      <c r="H499" s="171"/>
      <c r="I499" s="172">
        <f>ROUND(E499*H499,2)</f>
        <v>0</v>
      </c>
      <c r="J499" s="171"/>
      <c r="K499" s="172">
        <f>ROUND(E499*J499,2)</f>
        <v>0</v>
      </c>
      <c r="L499" s="172">
        <v>21</v>
      </c>
      <c r="M499" s="172">
        <f>G499*(1+L499/100)</f>
        <v>0</v>
      </c>
      <c r="N499" s="172">
        <v>0</v>
      </c>
      <c r="O499" s="172">
        <f>ROUND(E499*N499,2)</f>
        <v>0</v>
      </c>
      <c r="P499" s="172">
        <v>0</v>
      </c>
      <c r="Q499" s="172">
        <f>ROUND(E499*P499,2)</f>
        <v>0</v>
      </c>
      <c r="R499" s="172"/>
      <c r="S499" s="172" t="s">
        <v>299</v>
      </c>
      <c r="T499" s="173" t="s">
        <v>207</v>
      </c>
      <c r="U499" s="160">
        <v>0</v>
      </c>
      <c r="V499" s="160">
        <f>ROUND(E499*U499,2)</f>
        <v>0</v>
      </c>
      <c r="W499" s="160"/>
      <c r="X499" s="160" t="s">
        <v>255</v>
      </c>
      <c r="Y499" s="151"/>
      <c r="Z499" s="151"/>
      <c r="AA499" s="151"/>
      <c r="AB499" s="151"/>
      <c r="AC499" s="151"/>
      <c r="AD499" s="151"/>
      <c r="AE499" s="151"/>
      <c r="AF499" s="151"/>
      <c r="AG499" s="151" t="s">
        <v>256</v>
      </c>
      <c r="AH499" s="151"/>
      <c r="AI499" s="151"/>
      <c r="AJ499" s="151"/>
      <c r="AK499" s="151"/>
      <c r="AL499" s="151"/>
      <c r="AM499" s="151"/>
      <c r="AN499" s="151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151"/>
      <c r="BD499" s="151"/>
      <c r="BE499" s="151"/>
      <c r="BF499" s="151"/>
      <c r="BG499" s="151"/>
      <c r="BH499" s="151"/>
    </row>
    <row r="500" spans="1:60" outlineLevel="1" x14ac:dyDescent="0.25">
      <c r="A500" s="158"/>
      <c r="B500" s="159"/>
      <c r="C500" s="256"/>
      <c r="D500" s="257"/>
      <c r="E500" s="257"/>
      <c r="F500" s="257"/>
      <c r="G500" s="257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51"/>
      <c r="Z500" s="151"/>
      <c r="AA500" s="151"/>
      <c r="AB500" s="151"/>
      <c r="AC500" s="151"/>
      <c r="AD500" s="151"/>
      <c r="AE500" s="151"/>
      <c r="AF500" s="151"/>
      <c r="AG500" s="151" t="s">
        <v>212</v>
      </c>
      <c r="AH500" s="151"/>
      <c r="AI500" s="151"/>
      <c r="AJ500" s="151"/>
      <c r="AK500" s="151"/>
      <c r="AL500" s="151"/>
      <c r="AM500" s="151"/>
      <c r="AN500" s="151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151"/>
      <c r="BH500" s="151"/>
    </row>
    <row r="501" spans="1:60" outlineLevel="1" x14ac:dyDescent="0.25">
      <c r="A501" s="169">
        <v>106</v>
      </c>
      <c r="B501" s="170" t="s">
        <v>698</v>
      </c>
      <c r="C501" s="182" t="s">
        <v>699</v>
      </c>
      <c r="D501" s="183" t="s">
        <v>253</v>
      </c>
      <c r="E501" s="172">
        <v>101.04</v>
      </c>
      <c r="F501" s="171"/>
      <c r="G501" s="172">
        <f>ROUND(E501*F501,2)</f>
        <v>0</v>
      </c>
      <c r="H501" s="171"/>
      <c r="I501" s="172">
        <f>ROUND(E501*H501,2)</f>
        <v>0</v>
      </c>
      <c r="J501" s="171"/>
      <c r="K501" s="172">
        <f>ROUND(E501*J501,2)</f>
        <v>0</v>
      </c>
      <c r="L501" s="172">
        <v>21</v>
      </c>
      <c r="M501" s="172">
        <f>G501*(1+L501/100)</f>
        <v>0</v>
      </c>
      <c r="N501" s="172">
        <v>1.1E-4</v>
      </c>
      <c r="O501" s="172">
        <f>ROUND(E501*N501,2)</f>
        <v>0.01</v>
      </c>
      <c r="P501" s="172">
        <v>0</v>
      </c>
      <c r="Q501" s="172">
        <f>ROUND(E501*P501,2)</f>
        <v>0</v>
      </c>
      <c r="R501" s="172"/>
      <c r="S501" s="172" t="s">
        <v>299</v>
      </c>
      <c r="T501" s="173" t="s">
        <v>207</v>
      </c>
      <c r="U501" s="160">
        <v>0.1</v>
      </c>
      <c r="V501" s="160">
        <f>ROUND(E501*U501,2)</f>
        <v>10.1</v>
      </c>
      <c r="W501" s="160"/>
      <c r="X501" s="160" t="s">
        <v>255</v>
      </c>
      <c r="Y501" s="151"/>
      <c r="Z501" s="151"/>
      <c r="AA501" s="151"/>
      <c r="AB501" s="151"/>
      <c r="AC501" s="151"/>
      <c r="AD501" s="151"/>
      <c r="AE501" s="151"/>
      <c r="AF501" s="151"/>
      <c r="AG501" s="151" t="s">
        <v>256</v>
      </c>
      <c r="AH501" s="151"/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151"/>
      <c r="BD501" s="151"/>
      <c r="BE501" s="151"/>
      <c r="BF501" s="151"/>
      <c r="BG501" s="151"/>
      <c r="BH501" s="151"/>
    </row>
    <row r="502" spans="1:60" outlineLevel="1" x14ac:dyDescent="0.25">
      <c r="A502" s="158"/>
      <c r="B502" s="159"/>
      <c r="C502" s="245" t="s">
        <v>634</v>
      </c>
      <c r="D502" s="246"/>
      <c r="E502" s="246"/>
      <c r="F502" s="246"/>
      <c r="G502" s="246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51"/>
      <c r="Z502" s="151"/>
      <c r="AA502" s="151"/>
      <c r="AB502" s="151"/>
      <c r="AC502" s="151"/>
      <c r="AD502" s="151"/>
      <c r="AE502" s="151"/>
      <c r="AF502" s="151"/>
      <c r="AG502" s="151" t="s">
        <v>211</v>
      </c>
      <c r="AH502" s="151"/>
      <c r="AI502" s="151"/>
      <c r="AJ502" s="151"/>
      <c r="AK502" s="151"/>
      <c r="AL502" s="151"/>
      <c r="AM502" s="151"/>
      <c r="AN502" s="151"/>
      <c r="AO502" s="151"/>
      <c r="AP502" s="151"/>
      <c r="AQ502" s="151"/>
      <c r="AR502" s="151"/>
      <c r="AS502" s="151"/>
      <c r="AT502" s="151"/>
      <c r="AU502" s="151"/>
      <c r="AV502" s="151"/>
      <c r="AW502" s="151"/>
      <c r="AX502" s="151"/>
      <c r="AY502" s="151"/>
      <c r="AZ502" s="151"/>
      <c r="BA502" s="151"/>
      <c r="BB502" s="151"/>
      <c r="BC502" s="151"/>
      <c r="BD502" s="151"/>
      <c r="BE502" s="151"/>
      <c r="BF502" s="151"/>
      <c r="BG502" s="151"/>
      <c r="BH502" s="151"/>
    </row>
    <row r="503" spans="1:60" outlineLevel="1" x14ac:dyDescent="0.25">
      <c r="A503" s="158"/>
      <c r="B503" s="159"/>
      <c r="C503" s="184" t="s">
        <v>700</v>
      </c>
      <c r="D503" s="185"/>
      <c r="E503" s="186">
        <v>101.04</v>
      </c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51"/>
      <c r="Z503" s="151"/>
      <c r="AA503" s="151"/>
      <c r="AB503" s="151"/>
      <c r="AC503" s="151"/>
      <c r="AD503" s="151"/>
      <c r="AE503" s="151"/>
      <c r="AF503" s="151"/>
      <c r="AG503" s="151" t="s">
        <v>247</v>
      </c>
      <c r="AH503" s="151">
        <v>0</v>
      </c>
      <c r="AI503" s="151"/>
      <c r="AJ503" s="151"/>
      <c r="AK503" s="151"/>
      <c r="AL503" s="151"/>
      <c r="AM503" s="151"/>
      <c r="AN503" s="151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151"/>
      <c r="BD503" s="151"/>
      <c r="BE503" s="151"/>
      <c r="BF503" s="151"/>
      <c r="BG503" s="151"/>
      <c r="BH503" s="151"/>
    </row>
    <row r="504" spans="1:60" outlineLevel="1" x14ac:dyDescent="0.25">
      <c r="A504" s="158"/>
      <c r="B504" s="159"/>
      <c r="C504" s="247"/>
      <c r="D504" s="248"/>
      <c r="E504" s="248"/>
      <c r="F504" s="248"/>
      <c r="G504" s="248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51"/>
      <c r="Z504" s="151"/>
      <c r="AA504" s="151"/>
      <c r="AB504" s="151"/>
      <c r="AC504" s="151"/>
      <c r="AD504" s="151"/>
      <c r="AE504" s="151"/>
      <c r="AF504" s="151"/>
      <c r="AG504" s="151" t="s">
        <v>212</v>
      </c>
      <c r="AH504" s="151"/>
      <c r="AI504" s="151"/>
      <c r="AJ504" s="151"/>
      <c r="AK504" s="151"/>
      <c r="AL504" s="151"/>
      <c r="AM504" s="151"/>
      <c r="AN504" s="151"/>
      <c r="AO504" s="151"/>
      <c r="AP504" s="151"/>
      <c r="AQ504" s="151"/>
      <c r="AR504" s="151"/>
      <c r="AS504" s="151"/>
      <c r="AT504" s="151"/>
      <c r="AU504" s="151"/>
      <c r="AV504" s="151"/>
      <c r="AW504" s="151"/>
      <c r="AX504" s="151"/>
      <c r="AY504" s="151"/>
      <c r="AZ504" s="151"/>
      <c r="BA504" s="151"/>
      <c r="BB504" s="151"/>
      <c r="BC504" s="151"/>
      <c r="BD504" s="151"/>
      <c r="BE504" s="151"/>
      <c r="BF504" s="151"/>
      <c r="BG504" s="151"/>
      <c r="BH504" s="151"/>
    </row>
    <row r="505" spans="1:60" outlineLevel="1" x14ac:dyDescent="0.25">
      <c r="A505" s="169">
        <v>107</v>
      </c>
      <c r="B505" s="170" t="s">
        <v>701</v>
      </c>
      <c r="C505" s="182" t="s">
        <v>702</v>
      </c>
      <c r="D505" s="183" t="s">
        <v>253</v>
      </c>
      <c r="E505" s="172">
        <v>53.645000000000003</v>
      </c>
      <c r="F505" s="171"/>
      <c r="G505" s="172">
        <f>ROUND(E505*F505,2)</f>
        <v>0</v>
      </c>
      <c r="H505" s="171"/>
      <c r="I505" s="172">
        <f>ROUND(E505*H505,2)</f>
        <v>0</v>
      </c>
      <c r="J505" s="171"/>
      <c r="K505" s="172">
        <f>ROUND(E505*J505,2)</f>
        <v>0</v>
      </c>
      <c r="L505" s="172">
        <v>21</v>
      </c>
      <c r="M505" s="172">
        <f>G505*(1+L505/100)</f>
        <v>0</v>
      </c>
      <c r="N505" s="172">
        <v>0</v>
      </c>
      <c r="O505" s="172">
        <f>ROUND(E505*N505,2)</f>
        <v>0</v>
      </c>
      <c r="P505" s="172">
        <v>4.64E-3</v>
      </c>
      <c r="Q505" s="172">
        <f>ROUND(E505*P505,2)</f>
        <v>0.25</v>
      </c>
      <c r="R505" s="172"/>
      <c r="S505" s="172" t="s">
        <v>299</v>
      </c>
      <c r="T505" s="173" t="s">
        <v>240</v>
      </c>
      <c r="U505" s="160">
        <v>0</v>
      </c>
      <c r="V505" s="160">
        <f>ROUND(E505*U505,2)</f>
        <v>0</v>
      </c>
      <c r="W505" s="160"/>
      <c r="X505" s="160" t="s">
        <v>255</v>
      </c>
      <c r="Y505" s="151"/>
      <c r="Z505" s="151"/>
      <c r="AA505" s="151"/>
      <c r="AB505" s="151"/>
      <c r="AC505" s="151"/>
      <c r="AD505" s="151"/>
      <c r="AE505" s="151"/>
      <c r="AF505" s="151"/>
      <c r="AG505" s="151" t="s">
        <v>256</v>
      </c>
      <c r="AH505" s="151"/>
      <c r="AI505" s="151"/>
      <c r="AJ505" s="151"/>
      <c r="AK505" s="151"/>
      <c r="AL505" s="151"/>
      <c r="AM505" s="151"/>
      <c r="AN505" s="151"/>
      <c r="AO505" s="151"/>
      <c r="AP505" s="151"/>
      <c r="AQ505" s="151"/>
      <c r="AR505" s="151"/>
      <c r="AS505" s="151"/>
      <c r="AT505" s="151"/>
      <c r="AU505" s="151"/>
      <c r="AV505" s="151"/>
      <c r="AW505" s="151"/>
      <c r="AX505" s="151"/>
      <c r="AY505" s="151"/>
      <c r="AZ505" s="151"/>
      <c r="BA505" s="151"/>
      <c r="BB505" s="151"/>
      <c r="BC505" s="151"/>
      <c r="BD505" s="151"/>
      <c r="BE505" s="151"/>
      <c r="BF505" s="151"/>
      <c r="BG505" s="151"/>
      <c r="BH505" s="151"/>
    </row>
    <row r="506" spans="1:60" outlineLevel="1" x14ac:dyDescent="0.25">
      <c r="A506" s="158"/>
      <c r="B506" s="159"/>
      <c r="C506" s="245" t="s">
        <v>608</v>
      </c>
      <c r="D506" s="246"/>
      <c r="E506" s="246"/>
      <c r="F506" s="246"/>
      <c r="G506" s="246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51"/>
      <c r="Z506" s="151"/>
      <c r="AA506" s="151"/>
      <c r="AB506" s="151"/>
      <c r="AC506" s="151"/>
      <c r="AD506" s="151"/>
      <c r="AE506" s="151"/>
      <c r="AF506" s="151"/>
      <c r="AG506" s="151" t="s">
        <v>211</v>
      </c>
      <c r="AH506" s="151"/>
      <c r="AI506" s="151"/>
      <c r="AJ506" s="151"/>
      <c r="AK506" s="151"/>
      <c r="AL506" s="151"/>
      <c r="AM506" s="151"/>
      <c r="AN506" s="151"/>
      <c r="AO506" s="151"/>
      <c r="AP506" s="151"/>
      <c r="AQ506" s="151"/>
      <c r="AR506" s="151"/>
      <c r="AS506" s="151"/>
      <c r="AT506" s="151"/>
      <c r="AU506" s="151"/>
      <c r="AV506" s="151"/>
      <c r="AW506" s="151"/>
      <c r="AX506" s="151"/>
      <c r="AY506" s="151"/>
      <c r="AZ506" s="151"/>
      <c r="BA506" s="174" t="str">
        <f>C506</f>
        <v>Svislé přemístění ze 2. NP, nebo 1. PP, vodorovné vnitrostaveništní přemístění do 30 m, odvoz na skládku do 10 km. Bez poplatku za skládku.</v>
      </c>
      <c r="BB506" s="151"/>
      <c r="BC506" s="151"/>
      <c r="BD506" s="151"/>
      <c r="BE506" s="151"/>
      <c r="BF506" s="151"/>
      <c r="BG506" s="151"/>
      <c r="BH506" s="151"/>
    </row>
    <row r="507" spans="1:60" ht="24.6" customHeight="1" outlineLevel="1" x14ac:dyDescent="0.25">
      <c r="A507" s="158"/>
      <c r="B507" s="159"/>
      <c r="C507" s="184" t="s">
        <v>635</v>
      </c>
      <c r="D507" s="185"/>
      <c r="E507" s="186">
        <v>53.645000000000003</v>
      </c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51"/>
      <c r="Z507" s="151"/>
      <c r="AA507" s="151"/>
      <c r="AB507" s="151"/>
      <c r="AC507" s="151"/>
      <c r="AD507" s="151"/>
      <c r="AE507" s="151"/>
      <c r="AF507" s="151"/>
      <c r="AG507" s="151" t="s">
        <v>247</v>
      </c>
      <c r="AH507" s="151">
        <v>0</v>
      </c>
      <c r="AI507" s="151"/>
      <c r="AJ507" s="151"/>
      <c r="AK507" s="151"/>
      <c r="AL507" s="151"/>
      <c r="AM507" s="151"/>
      <c r="AN507" s="151"/>
      <c r="AO507" s="151"/>
      <c r="AP507" s="151"/>
      <c r="AQ507" s="151"/>
      <c r="AR507" s="151"/>
      <c r="AS507" s="151"/>
      <c r="AT507" s="151"/>
      <c r="AU507" s="151"/>
      <c r="AV507" s="151"/>
      <c r="AW507" s="151"/>
      <c r="AX507" s="151"/>
      <c r="AY507" s="151"/>
      <c r="AZ507" s="151"/>
      <c r="BA507" s="151"/>
      <c r="BB507" s="151"/>
      <c r="BC507" s="151"/>
      <c r="BD507" s="151"/>
      <c r="BE507" s="151"/>
      <c r="BF507" s="151"/>
      <c r="BG507" s="151"/>
      <c r="BH507" s="151"/>
    </row>
    <row r="508" spans="1:60" outlineLevel="1" x14ac:dyDescent="0.25">
      <c r="A508" s="158"/>
      <c r="B508" s="159"/>
      <c r="C508" s="247"/>
      <c r="D508" s="248"/>
      <c r="E508" s="248"/>
      <c r="F508" s="248"/>
      <c r="G508" s="248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51"/>
      <c r="Z508" s="151"/>
      <c r="AA508" s="151"/>
      <c r="AB508" s="151"/>
      <c r="AC508" s="151"/>
      <c r="AD508" s="151"/>
      <c r="AE508" s="151"/>
      <c r="AF508" s="151"/>
      <c r="AG508" s="151" t="s">
        <v>212</v>
      </c>
      <c r="AH508" s="151"/>
      <c r="AI508" s="151"/>
      <c r="AJ508" s="151"/>
      <c r="AK508" s="151"/>
      <c r="AL508" s="151"/>
      <c r="AM508" s="151"/>
      <c r="AN508" s="151"/>
      <c r="AO508" s="151"/>
      <c r="AP508" s="151"/>
      <c r="AQ508" s="151"/>
      <c r="AR508" s="151"/>
      <c r="AS508" s="151"/>
      <c r="AT508" s="151"/>
      <c r="AU508" s="151"/>
      <c r="AV508" s="151"/>
      <c r="AW508" s="151"/>
      <c r="AX508" s="151"/>
      <c r="AY508" s="151"/>
      <c r="AZ508" s="151"/>
      <c r="BA508" s="151"/>
      <c r="BB508" s="151"/>
      <c r="BC508" s="151"/>
      <c r="BD508" s="151"/>
      <c r="BE508" s="151"/>
      <c r="BF508" s="151"/>
      <c r="BG508" s="151"/>
      <c r="BH508" s="151"/>
    </row>
    <row r="509" spans="1:60" ht="20.399999999999999" outlineLevel="1" x14ac:dyDescent="0.25">
      <c r="A509" s="169">
        <v>108</v>
      </c>
      <c r="B509" s="170" t="s">
        <v>703</v>
      </c>
      <c r="C509" s="182" t="s">
        <v>704</v>
      </c>
      <c r="D509" s="183" t="s">
        <v>238</v>
      </c>
      <c r="E509" s="172">
        <v>338</v>
      </c>
      <c r="F509" s="171"/>
      <c r="G509" s="172">
        <f>ROUND(E509*F509,2)</f>
        <v>0</v>
      </c>
      <c r="H509" s="171"/>
      <c r="I509" s="172">
        <f>ROUND(E509*H509,2)</f>
        <v>0</v>
      </c>
      <c r="J509" s="171"/>
      <c r="K509" s="172">
        <f>ROUND(E509*J509,2)</f>
        <v>0</v>
      </c>
      <c r="L509" s="172">
        <v>21</v>
      </c>
      <c r="M509" s="172">
        <f>G509*(1+L509/100)</f>
        <v>0</v>
      </c>
      <c r="N509" s="172">
        <v>4.2000000000000002E-4</v>
      </c>
      <c r="O509" s="172">
        <f>ROUND(E509*N509,2)</f>
        <v>0.14000000000000001</v>
      </c>
      <c r="P509" s="172">
        <v>0</v>
      </c>
      <c r="Q509" s="172">
        <f>ROUND(E509*P509,2)</f>
        <v>0</v>
      </c>
      <c r="R509" s="172" t="s">
        <v>346</v>
      </c>
      <c r="S509" s="172" t="s">
        <v>206</v>
      </c>
      <c r="T509" s="173" t="s">
        <v>401</v>
      </c>
      <c r="U509" s="160">
        <v>0</v>
      </c>
      <c r="V509" s="160">
        <f>ROUND(E509*U509,2)</f>
        <v>0</v>
      </c>
      <c r="W509" s="160"/>
      <c r="X509" s="160" t="s">
        <v>347</v>
      </c>
      <c r="Y509" s="151"/>
      <c r="Z509" s="151"/>
      <c r="AA509" s="151"/>
      <c r="AB509" s="151"/>
      <c r="AC509" s="151"/>
      <c r="AD509" s="151"/>
      <c r="AE509" s="151"/>
      <c r="AF509" s="151"/>
      <c r="AG509" s="151" t="s">
        <v>348</v>
      </c>
      <c r="AH509" s="151"/>
      <c r="AI509" s="151"/>
      <c r="AJ509" s="151"/>
      <c r="AK509" s="151"/>
      <c r="AL509" s="151"/>
      <c r="AM509" s="151"/>
      <c r="AN509" s="151"/>
      <c r="AO509" s="151"/>
      <c r="AP509" s="151"/>
      <c r="AQ509" s="151"/>
      <c r="AR509" s="151"/>
      <c r="AS509" s="151"/>
      <c r="AT509" s="151"/>
      <c r="AU509" s="151"/>
      <c r="AV509" s="151"/>
      <c r="AW509" s="151"/>
      <c r="AX509" s="151"/>
      <c r="AY509" s="151"/>
      <c r="AZ509" s="151"/>
      <c r="BA509" s="151"/>
      <c r="BB509" s="151"/>
      <c r="BC509" s="151"/>
      <c r="BD509" s="151"/>
      <c r="BE509" s="151"/>
      <c r="BF509" s="151"/>
      <c r="BG509" s="151"/>
      <c r="BH509" s="151"/>
    </row>
    <row r="510" spans="1:60" outlineLevel="1" x14ac:dyDescent="0.25">
      <c r="A510" s="158"/>
      <c r="B510" s="159"/>
      <c r="C510" s="184" t="s">
        <v>705</v>
      </c>
      <c r="D510" s="185"/>
      <c r="E510" s="186">
        <v>338</v>
      </c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51"/>
      <c r="Z510" s="151"/>
      <c r="AA510" s="151"/>
      <c r="AB510" s="151"/>
      <c r="AC510" s="151"/>
      <c r="AD510" s="151"/>
      <c r="AE510" s="151"/>
      <c r="AF510" s="151"/>
      <c r="AG510" s="151" t="s">
        <v>247</v>
      </c>
      <c r="AH510" s="151">
        <v>0</v>
      </c>
      <c r="AI510" s="151"/>
      <c r="AJ510" s="151"/>
      <c r="AK510" s="151"/>
      <c r="AL510" s="151"/>
      <c r="AM510" s="151"/>
      <c r="AN510" s="151"/>
      <c r="AO510" s="151"/>
      <c r="AP510" s="151"/>
      <c r="AQ510" s="151"/>
      <c r="AR510" s="151"/>
      <c r="AS510" s="151"/>
      <c r="AT510" s="151"/>
      <c r="AU510" s="151"/>
      <c r="AV510" s="151"/>
      <c r="AW510" s="151"/>
      <c r="AX510" s="151"/>
      <c r="AY510" s="151"/>
      <c r="AZ510" s="151"/>
      <c r="BA510" s="151"/>
      <c r="BB510" s="151"/>
      <c r="BC510" s="151"/>
      <c r="BD510" s="151"/>
      <c r="BE510" s="151"/>
      <c r="BF510" s="151"/>
      <c r="BG510" s="151"/>
      <c r="BH510" s="151"/>
    </row>
    <row r="511" spans="1:60" outlineLevel="1" x14ac:dyDescent="0.25">
      <c r="A511" s="158"/>
      <c r="B511" s="159"/>
      <c r="C511" s="247"/>
      <c r="D511" s="248"/>
      <c r="E511" s="248"/>
      <c r="F511" s="248"/>
      <c r="G511" s="248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51"/>
      <c r="Z511" s="151"/>
      <c r="AA511" s="151"/>
      <c r="AB511" s="151"/>
      <c r="AC511" s="151"/>
      <c r="AD511" s="151"/>
      <c r="AE511" s="151"/>
      <c r="AF511" s="151"/>
      <c r="AG511" s="151" t="s">
        <v>212</v>
      </c>
      <c r="AH511" s="151"/>
      <c r="AI511" s="151"/>
      <c r="AJ511" s="151"/>
      <c r="AK511" s="151"/>
      <c r="AL511" s="151"/>
      <c r="AM511" s="151"/>
      <c r="AN511" s="151"/>
      <c r="AO511" s="151"/>
      <c r="AP511" s="151"/>
      <c r="AQ511" s="151"/>
      <c r="AR511" s="151"/>
      <c r="AS511" s="151"/>
      <c r="AT511" s="151"/>
      <c r="AU511" s="151"/>
      <c r="AV511" s="151"/>
      <c r="AW511" s="151"/>
      <c r="AX511" s="151"/>
      <c r="AY511" s="151"/>
      <c r="AZ511" s="151"/>
      <c r="BA511" s="151"/>
      <c r="BB511" s="151"/>
      <c r="BC511" s="151"/>
      <c r="BD511" s="151"/>
      <c r="BE511" s="151"/>
      <c r="BF511" s="151"/>
      <c r="BG511" s="151"/>
      <c r="BH511" s="151"/>
    </row>
    <row r="512" spans="1:60" outlineLevel="1" x14ac:dyDescent="0.25">
      <c r="A512" s="158">
        <v>109</v>
      </c>
      <c r="B512" s="159" t="s">
        <v>706</v>
      </c>
      <c r="C512" s="187" t="s">
        <v>707</v>
      </c>
      <c r="D512" s="188" t="s">
        <v>0</v>
      </c>
      <c r="E512" s="161"/>
      <c r="F512" s="161"/>
      <c r="G512" s="160">
        <f>ROUND(E512*F512,2)</f>
        <v>0</v>
      </c>
      <c r="H512" s="161"/>
      <c r="I512" s="160">
        <f>ROUND(E512*H512,2)</f>
        <v>0</v>
      </c>
      <c r="J512" s="161"/>
      <c r="K512" s="160">
        <f>ROUND(E512*J512,2)</f>
        <v>0</v>
      </c>
      <c r="L512" s="160">
        <v>21</v>
      </c>
      <c r="M512" s="160">
        <f>G512*(1+L512/100)</f>
        <v>0</v>
      </c>
      <c r="N512" s="160">
        <v>0</v>
      </c>
      <c r="O512" s="160">
        <f>ROUND(E512*N512,2)</f>
        <v>0</v>
      </c>
      <c r="P512" s="160">
        <v>0</v>
      </c>
      <c r="Q512" s="160">
        <f>ROUND(E512*P512,2)</f>
        <v>0</v>
      </c>
      <c r="R512" s="160" t="s">
        <v>631</v>
      </c>
      <c r="S512" s="160" t="s">
        <v>206</v>
      </c>
      <c r="T512" s="160" t="s">
        <v>240</v>
      </c>
      <c r="U512" s="160">
        <v>0</v>
      </c>
      <c r="V512" s="160">
        <f>ROUND(E512*U512,2)</f>
        <v>0</v>
      </c>
      <c r="W512" s="160"/>
      <c r="X512" s="160" t="s">
        <v>626</v>
      </c>
      <c r="Y512" s="151"/>
      <c r="Z512" s="151"/>
      <c r="AA512" s="151"/>
      <c r="AB512" s="151"/>
      <c r="AC512" s="151"/>
      <c r="AD512" s="151"/>
      <c r="AE512" s="151"/>
      <c r="AF512" s="151"/>
      <c r="AG512" s="151" t="s">
        <v>627</v>
      </c>
      <c r="AH512" s="151"/>
      <c r="AI512" s="151"/>
      <c r="AJ512" s="151"/>
      <c r="AK512" s="151"/>
      <c r="AL512" s="151"/>
      <c r="AM512" s="151"/>
      <c r="AN512" s="151"/>
      <c r="AO512" s="151"/>
      <c r="AP512" s="151"/>
      <c r="AQ512" s="151"/>
      <c r="AR512" s="151"/>
      <c r="AS512" s="151"/>
      <c r="AT512" s="151"/>
      <c r="AU512" s="151"/>
      <c r="AV512" s="151"/>
      <c r="AW512" s="151"/>
      <c r="AX512" s="151"/>
      <c r="AY512" s="151"/>
      <c r="AZ512" s="151"/>
      <c r="BA512" s="151"/>
      <c r="BB512" s="151"/>
      <c r="BC512" s="151"/>
      <c r="BD512" s="151"/>
      <c r="BE512" s="151"/>
      <c r="BF512" s="151"/>
      <c r="BG512" s="151"/>
      <c r="BH512" s="151"/>
    </row>
    <row r="513" spans="1:60" outlineLevel="1" x14ac:dyDescent="0.25">
      <c r="A513" s="158"/>
      <c r="B513" s="159"/>
      <c r="C513" s="262" t="s">
        <v>628</v>
      </c>
      <c r="D513" s="263"/>
      <c r="E513" s="263"/>
      <c r="F513" s="263"/>
      <c r="G513" s="263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51"/>
      <c r="Z513" s="151"/>
      <c r="AA513" s="151"/>
      <c r="AB513" s="151"/>
      <c r="AC513" s="151"/>
      <c r="AD513" s="151"/>
      <c r="AE513" s="151"/>
      <c r="AF513" s="151"/>
      <c r="AG513" s="151" t="s">
        <v>244</v>
      </c>
      <c r="AH513" s="151"/>
      <c r="AI513" s="151"/>
      <c r="AJ513" s="151"/>
      <c r="AK513" s="151"/>
      <c r="AL513" s="151"/>
      <c r="AM513" s="151"/>
      <c r="AN513" s="151"/>
      <c r="AO513" s="151"/>
      <c r="AP513" s="151"/>
      <c r="AQ513" s="151"/>
      <c r="AR513" s="151"/>
      <c r="AS513" s="151"/>
      <c r="AT513" s="151"/>
      <c r="AU513" s="151"/>
      <c r="AV513" s="151"/>
      <c r="AW513" s="151"/>
      <c r="AX513" s="151"/>
      <c r="AY513" s="151"/>
      <c r="AZ513" s="151"/>
      <c r="BA513" s="151"/>
      <c r="BB513" s="151"/>
      <c r="BC513" s="151"/>
      <c r="BD513" s="151"/>
      <c r="BE513" s="151"/>
      <c r="BF513" s="151"/>
      <c r="BG513" s="151"/>
      <c r="BH513" s="151"/>
    </row>
    <row r="514" spans="1:60" outlineLevel="1" x14ac:dyDescent="0.25">
      <c r="A514" s="158"/>
      <c r="B514" s="159"/>
      <c r="C514" s="247"/>
      <c r="D514" s="248"/>
      <c r="E514" s="248"/>
      <c r="F514" s="248"/>
      <c r="G514" s="248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51"/>
      <c r="Z514" s="151"/>
      <c r="AA514" s="151"/>
      <c r="AB514" s="151"/>
      <c r="AC514" s="151"/>
      <c r="AD514" s="151"/>
      <c r="AE514" s="151"/>
      <c r="AF514" s="151"/>
      <c r="AG514" s="151" t="s">
        <v>212</v>
      </c>
      <c r="AH514" s="151"/>
      <c r="AI514" s="151"/>
      <c r="AJ514" s="151"/>
      <c r="AK514" s="151"/>
      <c r="AL514" s="151"/>
      <c r="AM514" s="151"/>
      <c r="AN514" s="151"/>
      <c r="AO514" s="151"/>
      <c r="AP514" s="151"/>
      <c r="AQ514" s="151"/>
      <c r="AR514" s="151"/>
      <c r="AS514" s="151"/>
      <c r="AT514" s="151"/>
      <c r="AU514" s="151"/>
      <c r="AV514" s="151"/>
      <c r="AW514" s="151"/>
      <c r="AX514" s="151"/>
      <c r="AY514" s="151"/>
      <c r="AZ514" s="151"/>
      <c r="BA514" s="151"/>
      <c r="BB514" s="151"/>
      <c r="BC514" s="151"/>
      <c r="BD514" s="151"/>
      <c r="BE514" s="151"/>
      <c r="BF514" s="151"/>
      <c r="BG514" s="151"/>
      <c r="BH514" s="151"/>
    </row>
    <row r="515" spans="1:60" x14ac:dyDescent="0.25">
      <c r="A515" s="163" t="s">
        <v>201</v>
      </c>
      <c r="B515" s="164" t="s">
        <v>149</v>
      </c>
      <c r="C515" s="180" t="s">
        <v>150</v>
      </c>
      <c r="D515" s="181"/>
      <c r="E515" s="167"/>
      <c r="F515" s="167"/>
      <c r="G515" s="167">
        <f>SUMIF(AG516:AG598,"&lt;&gt;NOR",G516:G598)</f>
        <v>0</v>
      </c>
      <c r="H515" s="167"/>
      <c r="I515" s="167">
        <f>SUM(I516:I598)</f>
        <v>0</v>
      </c>
      <c r="J515" s="167"/>
      <c r="K515" s="167">
        <f>SUM(K516:K598)</f>
        <v>0</v>
      </c>
      <c r="L515" s="167"/>
      <c r="M515" s="167">
        <f>SUM(M516:M598)</f>
        <v>0</v>
      </c>
      <c r="N515" s="167"/>
      <c r="O515" s="167">
        <f>SUM(O516:O598)</f>
        <v>12.42</v>
      </c>
      <c r="P515" s="167"/>
      <c r="Q515" s="167">
        <f>SUM(Q516:Q598)</f>
        <v>0.52</v>
      </c>
      <c r="R515" s="167"/>
      <c r="S515" s="167"/>
      <c r="T515" s="168"/>
      <c r="U515" s="162"/>
      <c r="V515" s="162">
        <f>SUM(V516:V598)</f>
        <v>52.96</v>
      </c>
      <c r="W515" s="162"/>
      <c r="X515" s="162"/>
      <c r="AG515" t="s">
        <v>202</v>
      </c>
    </row>
    <row r="516" spans="1:60" ht="20.399999999999999" outlineLevel="1" x14ac:dyDescent="0.25">
      <c r="A516" s="169">
        <v>110</v>
      </c>
      <c r="B516" s="170" t="s">
        <v>708</v>
      </c>
      <c r="C516" s="182" t="s">
        <v>709</v>
      </c>
      <c r="D516" s="183" t="s">
        <v>266</v>
      </c>
      <c r="E516" s="172">
        <v>12</v>
      </c>
      <c r="F516" s="171"/>
      <c r="G516" s="172">
        <f>ROUND(E516*F516,2)</f>
        <v>0</v>
      </c>
      <c r="H516" s="171"/>
      <c r="I516" s="172">
        <f>ROUND(E516*H516,2)</f>
        <v>0</v>
      </c>
      <c r="J516" s="171"/>
      <c r="K516" s="172">
        <f>ROUND(E516*J516,2)</f>
        <v>0</v>
      </c>
      <c r="L516" s="172">
        <v>21</v>
      </c>
      <c r="M516" s="172">
        <f>G516*(1+L516/100)</f>
        <v>0</v>
      </c>
      <c r="N516" s="172">
        <v>0</v>
      </c>
      <c r="O516" s="172">
        <f>ROUND(E516*N516,2)</f>
        <v>0</v>
      </c>
      <c r="P516" s="172">
        <v>0</v>
      </c>
      <c r="Q516" s="172">
        <f>ROUND(E516*P516,2)</f>
        <v>0</v>
      </c>
      <c r="R516" s="172" t="s">
        <v>710</v>
      </c>
      <c r="S516" s="172" t="s">
        <v>206</v>
      </c>
      <c r="T516" s="173" t="s">
        <v>207</v>
      </c>
      <c r="U516" s="160">
        <v>1.63</v>
      </c>
      <c r="V516" s="160">
        <f>ROUND(E516*U516,2)</f>
        <v>19.559999999999999</v>
      </c>
      <c r="W516" s="160"/>
      <c r="X516" s="160" t="s">
        <v>241</v>
      </c>
      <c r="Y516" s="151"/>
      <c r="Z516" s="151"/>
      <c r="AA516" s="151"/>
      <c r="AB516" s="151"/>
      <c r="AC516" s="151"/>
      <c r="AD516" s="151"/>
      <c r="AE516" s="151"/>
      <c r="AF516" s="151"/>
      <c r="AG516" s="151" t="s">
        <v>242</v>
      </c>
      <c r="AH516" s="151"/>
      <c r="AI516" s="151"/>
      <c r="AJ516" s="151"/>
      <c r="AK516" s="151"/>
      <c r="AL516" s="151"/>
      <c r="AM516" s="151"/>
      <c r="AN516" s="151"/>
      <c r="AO516" s="151"/>
      <c r="AP516" s="151"/>
      <c r="AQ516" s="151"/>
      <c r="AR516" s="151"/>
      <c r="AS516" s="151"/>
      <c r="AT516" s="151"/>
      <c r="AU516" s="151"/>
      <c r="AV516" s="151"/>
      <c r="AW516" s="151"/>
      <c r="AX516" s="151"/>
      <c r="AY516" s="151"/>
      <c r="AZ516" s="151"/>
      <c r="BA516" s="151"/>
      <c r="BB516" s="151"/>
      <c r="BC516" s="151"/>
      <c r="BD516" s="151"/>
      <c r="BE516" s="151"/>
      <c r="BF516" s="151"/>
      <c r="BG516" s="151"/>
      <c r="BH516" s="151"/>
    </row>
    <row r="517" spans="1:60" outlineLevel="1" x14ac:dyDescent="0.25">
      <c r="A517" s="158"/>
      <c r="B517" s="159"/>
      <c r="C517" s="245" t="s">
        <v>711</v>
      </c>
      <c r="D517" s="246"/>
      <c r="E517" s="246"/>
      <c r="F517" s="246"/>
      <c r="G517" s="246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51"/>
      <c r="Z517" s="151"/>
      <c r="AA517" s="151"/>
      <c r="AB517" s="151"/>
      <c r="AC517" s="151"/>
      <c r="AD517" s="151"/>
      <c r="AE517" s="151"/>
      <c r="AF517" s="151"/>
      <c r="AG517" s="151" t="s">
        <v>211</v>
      </c>
      <c r="AH517" s="151"/>
      <c r="AI517" s="151"/>
      <c r="AJ517" s="151"/>
      <c r="AK517" s="151"/>
      <c r="AL517" s="151"/>
      <c r="AM517" s="151"/>
      <c r="AN517" s="151"/>
      <c r="AO517" s="151"/>
      <c r="AP517" s="151"/>
      <c r="AQ517" s="151"/>
      <c r="AR517" s="151"/>
      <c r="AS517" s="151"/>
      <c r="AT517" s="151"/>
      <c r="AU517" s="151"/>
      <c r="AV517" s="151"/>
      <c r="AW517" s="151"/>
      <c r="AX517" s="151"/>
      <c r="AY517" s="151"/>
      <c r="AZ517" s="151"/>
      <c r="BA517" s="151"/>
      <c r="BB517" s="151"/>
      <c r="BC517" s="151"/>
      <c r="BD517" s="151"/>
      <c r="BE517" s="151"/>
      <c r="BF517" s="151"/>
      <c r="BG517" s="151"/>
      <c r="BH517" s="151"/>
    </row>
    <row r="518" spans="1:60" outlineLevel="1" x14ac:dyDescent="0.25">
      <c r="A518" s="158"/>
      <c r="B518" s="159"/>
      <c r="C518" s="247"/>
      <c r="D518" s="248"/>
      <c r="E518" s="248"/>
      <c r="F518" s="248"/>
      <c r="G518" s="248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51"/>
      <c r="Z518" s="151"/>
      <c r="AA518" s="151"/>
      <c r="AB518" s="151"/>
      <c r="AC518" s="151"/>
      <c r="AD518" s="151"/>
      <c r="AE518" s="151"/>
      <c r="AF518" s="151"/>
      <c r="AG518" s="151" t="s">
        <v>212</v>
      </c>
      <c r="AH518" s="151"/>
      <c r="AI518" s="151"/>
      <c r="AJ518" s="151"/>
      <c r="AK518" s="151"/>
      <c r="AL518" s="151"/>
      <c r="AM518" s="151"/>
      <c r="AN518" s="151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1"/>
      <c r="AZ518" s="151"/>
      <c r="BA518" s="151"/>
      <c r="BB518" s="151"/>
      <c r="BC518" s="151"/>
      <c r="BD518" s="151"/>
      <c r="BE518" s="151"/>
      <c r="BF518" s="151"/>
      <c r="BG518" s="151"/>
      <c r="BH518" s="151"/>
    </row>
    <row r="519" spans="1:60" outlineLevel="1" x14ac:dyDescent="0.25">
      <c r="A519" s="169">
        <v>111</v>
      </c>
      <c r="B519" s="170" t="s">
        <v>712</v>
      </c>
      <c r="C519" s="182" t="s">
        <v>713</v>
      </c>
      <c r="D519" s="183" t="s">
        <v>266</v>
      </c>
      <c r="E519" s="172">
        <v>3</v>
      </c>
      <c r="F519" s="171"/>
      <c r="G519" s="172">
        <f>ROUND(E519*F519,2)</f>
        <v>0</v>
      </c>
      <c r="H519" s="171"/>
      <c r="I519" s="172">
        <f>ROUND(E519*H519,2)</f>
        <v>0</v>
      </c>
      <c r="J519" s="171"/>
      <c r="K519" s="172">
        <f>ROUND(E519*J519,2)</f>
        <v>0</v>
      </c>
      <c r="L519" s="172">
        <v>21</v>
      </c>
      <c r="M519" s="172">
        <f>G519*(1+L519/100)</f>
        <v>0</v>
      </c>
      <c r="N519" s="172">
        <v>0</v>
      </c>
      <c r="O519" s="172">
        <f>ROUND(E519*N519,2)</f>
        <v>0</v>
      </c>
      <c r="P519" s="172">
        <v>0.17399999999999999</v>
      </c>
      <c r="Q519" s="172">
        <f>ROUND(E519*P519,2)</f>
        <v>0.52</v>
      </c>
      <c r="R519" s="172" t="s">
        <v>710</v>
      </c>
      <c r="S519" s="172" t="s">
        <v>206</v>
      </c>
      <c r="T519" s="173" t="s">
        <v>240</v>
      </c>
      <c r="U519" s="160">
        <v>0.95</v>
      </c>
      <c r="V519" s="160">
        <f>ROUND(E519*U519,2)</f>
        <v>2.85</v>
      </c>
      <c r="W519" s="160"/>
      <c r="X519" s="160" t="s">
        <v>241</v>
      </c>
      <c r="Y519" s="151"/>
      <c r="Z519" s="151"/>
      <c r="AA519" s="151"/>
      <c r="AB519" s="151"/>
      <c r="AC519" s="151"/>
      <c r="AD519" s="151"/>
      <c r="AE519" s="151"/>
      <c r="AF519" s="151"/>
      <c r="AG519" s="151" t="s">
        <v>242</v>
      </c>
      <c r="AH519" s="151"/>
      <c r="AI519" s="151"/>
      <c r="AJ519" s="151"/>
      <c r="AK519" s="151"/>
      <c r="AL519" s="151"/>
      <c r="AM519" s="151"/>
      <c r="AN519" s="151"/>
      <c r="AO519" s="151"/>
      <c r="AP519" s="151"/>
      <c r="AQ519" s="151"/>
      <c r="AR519" s="151"/>
      <c r="AS519" s="151"/>
      <c r="AT519" s="151"/>
      <c r="AU519" s="151"/>
      <c r="AV519" s="151"/>
      <c r="AW519" s="151"/>
      <c r="AX519" s="151"/>
      <c r="AY519" s="151"/>
      <c r="AZ519" s="151"/>
      <c r="BA519" s="151"/>
      <c r="BB519" s="151"/>
      <c r="BC519" s="151"/>
      <c r="BD519" s="151"/>
      <c r="BE519" s="151"/>
      <c r="BF519" s="151"/>
      <c r="BG519" s="151"/>
      <c r="BH519" s="151"/>
    </row>
    <row r="520" spans="1:60" outlineLevel="1" x14ac:dyDescent="0.25">
      <c r="A520" s="158"/>
      <c r="B520" s="159"/>
      <c r="C520" s="184" t="s">
        <v>714</v>
      </c>
      <c r="D520" s="185"/>
      <c r="E520" s="186">
        <v>2</v>
      </c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51"/>
      <c r="Z520" s="151"/>
      <c r="AA520" s="151"/>
      <c r="AB520" s="151"/>
      <c r="AC520" s="151"/>
      <c r="AD520" s="151"/>
      <c r="AE520" s="151"/>
      <c r="AF520" s="151"/>
      <c r="AG520" s="151" t="s">
        <v>247</v>
      </c>
      <c r="AH520" s="151">
        <v>0</v>
      </c>
      <c r="AI520" s="151"/>
      <c r="AJ520" s="151"/>
      <c r="AK520" s="151"/>
      <c r="AL520" s="151"/>
      <c r="AM520" s="151"/>
      <c r="AN520" s="151"/>
      <c r="AO520" s="151"/>
      <c r="AP520" s="151"/>
      <c r="AQ520" s="151"/>
      <c r="AR520" s="151"/>
      <c r="AS520" s="151"/>
      <c r="AT520" s="151"/>
      <c r="AU520" s="151"/>
      <c r="AV520" s="151"/>
      <c r="AW520" s="151"/>
      <c r="AX520" s="151"/>
      <c r="AY520" s="151"/>
      <c r="AZ520" s="151"/>
      <c r="BA520" s="151"/>
      <c r="BB520" s="151"/>
      <c r="BC520" s="151"/>
      <c r="BD520" s="151"/>
      <c r="BE520" s="151"/>
      <c r="BF520" s="151"/>
      <c r="BG520" s="151"/>
      <c r="BH520" s="151"/>
    </row>
    <row r="521" spans="1:60" outlineLevel="1" x14ac:dyDescent="0.25">
      <c r="A521" s="158"/>
      <c r="B521" s="159"/>
      <c r="C521" s="184" t="s">
        <v>715</v>
      </c>
      <c r="D521" s="185"/>
      <c r="E521" s="186">
        <v>1</v>
      </c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51"/>
      <c r="Z521" s="151"/>
      <c r="AA521" s="151"/>
      <c r="AB521" s="151"/>
      <c r="AC521" s="151"/>
      <c r="AD521" s="151"/>
      <c r="AE521" s="151"/>
      <c r="AF521" s="151"/>
      <c r="AG521" s="151" t="s">
        <v>247</v>
      </c>
      <c r="AH521" s="151">
        <v>0</v>
      </c>
      <c r="AI521" s="151"/>
      <c r="AJ521" s="151"/>
      <c r="AK521" s="151"/>
      <c r="AL521" s="151"/>
      <c r="AM521" s="151"/>
      <c r="AN521" s="151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151"/>
      <c r="BD521" s="151"/>
      <c r="BE521" s="151"/>
      <c r="BF521" s="151"/>
      <c r="BG521" s="151"/>
      <c r="BH521" s="151"/>
    </row>
    <row r="522" spans="1:60" outlineLevel="1" x14ac:dyDescent="0.25">
      <c r="A522" s="158"/>
      <c r="B522" s="159"/>
      <c r="C522" s="247"/>
      <c r="D522" s="248"/>
      <c r="E522" s="248"/>
      <c r="F522" s="248"/>
      <c r="G522" s="248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51"/>
      <c r="Z522" s="151"/>
      <c r="AA522" s="151"/>
      <c r="AB522" s="151"/>
      <c r="AC522" s="151"/>
      <c r="AD522" s="151"/>
      <c r="AE522" s="151"/>
      <c r="AF522" s="151"/>
      <c r="AG522" s="151" t="s">
        <v>212</v>
      </c>
      <c r="AH522" s="151"/>
      <c r="AI522" s="151"/>
      <c r="AJ522" s="151"/>
      <c r="AK522" s="151"/>
      <c r="AL522" s="151"/>
      <c r="AM522" s="151"/>
      <c r="AN522" s="151"/>
      <c r="AO522" s="151"/>
      <c r="AP522" s="151"/>
      <c r="AQ522" s="151"/>
      <c r="AR522" s="151"/>
      <c r="AS522" s="151"/>
      <c r="AT522" s="151"/>
      <c r="AU522" s="151"/>
      <c r="AV522" s="151"/>
      <c r="AW522" s="151"/>
      <c r="AX522" s="151"/>
      <c r="AY522" s="151"/>
      <c r="AZ522" s="151"/>
      <c r="BA522" s="151"/>
      <c r="BB522" s="151"/>
      <c r="BC522" s="151"/>
      <c r="BD522" s="151"/>
      <c r="BE522" s="151"/>
      <c r="BF522" s="151"/>
      <c r="BG522" s="151"/>
      <c r="BH522" s="151"/>
    </row>
    <row r="523" spans="1:60" outlineLevel="1" x14ac:dyDescent="0.25">
      <c r="A523" s="169">
        <v>112</v>
      </c>
      <c r="B523" s="170" t="s">
        <v>716</v>
      </c>
      <c r="C523" s="182" t="s">
        <v>717</v>
      </c>
      <c r="D523" s="183" t="s">
        <v>266</v>
      </c>
      <c r="E523" s="172">
        <v>18</v>
      </c>
      <c r="F523" s="171"/>
      <c r="G523" s="172">
        <f>ROUND(E523*F523,2)</f>
        <v>0</v>
      </c>
      <c r="H523" s="171"/>
      <c r="I523" s="172">
        <f>ROUND(E523*H523,2)</f>
        <v>0</v>
      </c>
      <c r="J523" s="171"/>
      <c r="K523" s="172">
        <f>ROUND(E523*J523,2)</f>
        <v>0</v>
      </c>
      <c r="L523" s="172">
        <v>21</v>
      </c>
      <c r="M523" s="172">
        <f>G523*(1+L523/100)</f>
        <v>0</v>
      </c>
      <c r="N523" s="172">
        <v>1.9000000000000001E-4</v>
      </c>
      <c r="O523" s="172">
        <f>ROUND(E523*N523,2)</f>
        <v>0</v>
      </c>
      <c r="P523" s="172">
        <v>0</v>
      </c>
      <c r="Q523" s="172">
        <f>ROUND(E523*P523,2)</f>
        <v>0</v>
      </c>
      <c r="R523" s="172" t="s">
        <v>710</v>
      </c>
      <c r="S523" s="172" t="s">
        <v>206</v>
      </c>
      <c r="T523" s="173" t="s">
        <v>240</v>
      </c>
      <c r="U523" s="160">
        <v>1.6970000000000001</v>
      </c>
      <c r="V523" s="160">
        <f>ROUND(E523*U523,2)</f>
        <v>30.55</v>
      </c>
      <c r="W523" s="160"/>
      <c r="X523" s="160" t="s">
        <v>241</v>
      </c>
      <c r="Y523" s="151"/>
      <c r="Z523" s="151"/>
      <c r="AA523" s="151"/>
      <c r="AB523" s="151"/>
      <c r="AC523" s="151"/>
      <c r="AD523" s="151"/>
      <c r="AE523" s="151"/>
      <c r="AF523" s="151"/>
      <c r="AG523" s="151" t="s">
        <v>242</v>
      </c>
      <c r="AH523" s="151"/>
      <c r="AI523" s="151"/>
      <c r="AJ523" s="151"/>
      <c r="AK523" s="151"/>
      <c r="AL523" s="151"/>
      <c r="AM523" s="151"/>
      <c r="AN523" s="151"/>
      <c r="AO523" s="151"/>
      <c r="AP523" s="151"/>
      <c r="AQ523" s="151"/>
      <c r="AR523" s="151"/>
      <c r="AS523" s="151"/>
      <c r="AT523" s="151"/>
      <c r="AU523" s="151"/>
      <c r="AV523" s="151"/>
      <c r="AW523" s="151"/>
      <c r="AX523" s="151"/>
      <c r="AY523" s="151"/>
      <c r="AZ523" s="151"/>
      <c r="BA523" s="151"/>
      <c r="BB523" s="151"/>
      <c r="BC523" s="151"/>
      <c r="BD523" s="151"/>
      <c r="BE523" s="151"/>
      <c r="BF523" s="151"/>
      <c r="BG523" s="151"/>
      <c r="BH523" s="151"/>
    </row>
    <row r="524" spans="1:60" outlineLevel="1" x14ac:dyDescent="0.25">
      <c r="A524" s="158"/>
      <c r="B524" s="159"/>
      <c r="C524" s="256"/>
      <c r="D524" s="257"/>
      <c r="E524" s="257"/>
      <c r="F524" s="257"/>
      <c r="G524" s="257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51"/>
      <c r="Z524" s="151"/>
      <c r="AA524" s="151"/>
      <c r="AB524" s="151"/>
      <c r="AC524" s="151"/>
      <c r="AD524" s="151"/>
      <c r="AE524" s="151"/>
      <c r="AF524" s="151"/>
      <c r="AG524" s="151" t="s">
        <v>212</v>
      </c>
      <c r="AH524" s="151"/>
      <c r="AI524" s="151"/>
      <c r="AJ524" s="151"/>
      <c r="AK524" s="151"/>
      <c r="AL524" s="151"/>
      <c r="AM524" s="151"/>
      <c r="AN524" s="151"/>
      <c r="AO524" s="151"/>
      <c r="AP524" s="151"/>
      <c r="AQ524" s="151"/>
      <c r="AR524" s="151"/>
      <c r="AS524" s="151"/>
      <c r="AT524" s="151"/>
      <c r="AU524" s="151"/>
      <c r="AV524" s="151"/>
      <c r="AW524" s="151"/>
      <c r="AX524" s="151"/>
      <c r="AY524" s="151"/>
      <c r="AZ524" s="151"/>
      <c r="BA524" s="151"/>
      <c r="BB524" s="151"/>
      <c r="BC524" s="151"/>
      <c r="BD524" s="151"/>
      <c r="BE524" s="151"/>
      <c r="BF524" s="151"/>
      <c r="BG524" s="151"/>
      <c r="BH524" s="151"/>
    </row>
    <row r="525" spans="1:60" ht="20.399999999999999" outlineLevel="1" x14ac:dyDescent="0.25">
      <c r="A525" s="169">
        <v>113</v>
      </c>
      <c r="B525" s="170" t="s">
        <v>718</v>
      </c>
      <c r="C525" s="182" t="s">
        <v>719</v>
      </c>
      <c r="D525" s="183" t="s">
        <v>266</v>
      </c>
      <c r="E525" s="172">
        <v>67</v>
      </c>
      <c r="F525" s="171"/>
      <c r="G525" s="172">
        <f>ROUND(E525*F525,2)</f>
        <v>0</v>
      </c>
      <c r="H525" s="171"/>
      <c r="I525" s="172">
        <f>ROUND(E525*H525,2)</f>
        <v>0</v>
      </c>
      <c r="J525" s="171"/>
      <c r="K525" s="172">
        <f>ROUND(E525*J525,2)</f>
        <v>0</v>
      </c>
      <c r="L525" s="172">
        <v>21</v>
      </c>
      <c r="M525" s="172">
        <f>G525*(1+L525/100)</f>
        <v>0</v>
      </c>
      <c r="N525" s="172">
        <v>0.16370000000000001</v>
      </c>
      <c r="O525" s="172">
        <f>ROUND(E525*N525,2)</f>
        <v>10.97</v>
      </c>
      <c r="P525" s="172">
        <v>0</v>
      </c>
      <c r="Q525" s="172">
        <f>ROUND(E525*P525,2)</f>
        <v>0</v>
      </c>
      <c r="R525" s="172" t="s">
        <v>254</v>
      </c>
      <c r="S525" s="172" t="s">
        <v>206</v>
      </c>
      <c r="T525" s="173" t="s">
        <v>207</v>
      </c>
      <c r="U525" s="160">
        <v>0</v>
      </c>
      <c r="V525" s="160">
        <f>ROUND(E525*U525,2)</f>
        <v>0</v>
      </c>
      <c r="W525" s="160"/>
      <c r="X525" s="160" t="s">
        <v>255</v>
      </c>
      <c r="Y525" s="151"/>
      <c r="Z525" s="151"/>
      <c r="AA525" s="151"/>
      <c r="AB525" s="151"/>
      <c r="AC525" s="151"/>
      <c r="AD525" s="151"/>
      <c r="AE525" s="151"/>
      <c r="AF525" s="151"/>
      <c r="AG525" s="151" t="s">
        <v>256</v>
      </c>
      <c r="AH525" s="151"/>
      <c r="AI525" s="151"/>
      <c r="AJ525" s="151"/>
      <c r="AK525" s="151"/>
      <c r="AL525" s="151"/>
      <c r="AM525" s="151"/>
      <c r="AN525" s="151"/>
      <c r="AO525" s="151"/>
      <c r="AP525" s="151"/>
      <c r="AQ525" s="151"/>
      <c r="AR525" s="151"/>
      <c r="AS525" s="151"/>
      <c r="AT525" s="151"/>
      <c r="AU525" s="151"/>
      <c r="AV525" s="151"/>
      <c r="AW525" s="151"/>
      <c r="AX525" s="151"/>
      <c r="AY525" s="151"/>
      <c r="AZ525" s="151"/>
      <c r="BA525" s="151"/>
      <c r="BB525" s="151"/>
      <c r="BC525" s="151"/>
      <c r="BD525" s="151"/>
      <c r="BE525" s="151"/>
      <c r="BF525" s="151"/>
      <c r="BG525" s="151"/>
      <c r="BH525" s="151"/>
    </row>
    <row r="526" spans="1:60" ht="31.2" outlineLevel="1" x14ac:dyDescent="0.25">
      <c r="A526" s="158"/>
      <c r="B526" s="159"/>
      <c r="C526" s="258" t="s">
        <v>720</v>
      </c>
      <c r="D526" s="259"/>
      <c r="E526" s="259"/>
      <c r="F526" s="259"/>
      <c r="G526" s="259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51"/>
      <c r="Z526" s="151"/>
      <c r="AA526" s="151"/>
      <c r="AB526" s="151"/>
      <c r="AC526" s="151"/>
      <c r="AD526" s="151"/>
      <c r="AE526" s="151"/>
      <c r="AF526" s="151"/>
      <c r="AG526" s="151" t="s">
        <v>244</v>
      </c>
      <c r="AH526" s="151"/>
      <c r="AI526" s="151"/>
      <c r="AJ526" s="151"/>
      <c r="AK526" s="151"/>
      <c r="AL526" s="151"/>
      <c r="AM526" s="151"/>
      <c r="AN526" s="151"/>
      <c r="AO526" s="151"/>
      <c r="AP526" s="151"/>
      <c r="AQ526" s="151"/>
      <c r="AR526" s="151"/>
      <c r="AS526" s="151"/>
      <c r="AT526" s="151"/>
      <c r="AU526" s="151"/>
      <c r="AV526" s="151"/>
      <c r="AW526" s="151"/>
      <c r="AX526" s="151"/>
      <c r="AY526" s="151"/>
      <c r="AZ526" s="151"/>
      <c r="BA526" s="174" t="str">
        <f>C526</f>
        <v>dodávka a montáž dvou kusů prefabrikovaných překladů, dodávka a osazení ocelové zárubně CgH šířky 10 cm cementovou maltu, s vybetonováním prahu v zárubni a s osazením špalíku nebo latě pro dřevěný práh, dodávka a montáž dveřních křídel kompletizovaných šířky podle popisu, dodávka a montáž dřevěného dveřního prahu, nátěr zárubně základní 1x, barvou 2 x, emailem 1x.</v>
      </c>
      <c r="BB526" s="151"/>
      <c r="BC526" s="151"/>
      <c r="BD526" s="151"/>
      <c r="BE526" s="151"/>
      <c r="BF526" s="151"/>
      <c r="BG526" s="151"/>
      <c r="BH526" s="151"/>
    </row>
    <row r="527" spans="1:60" outlineLevel="1" x14ac:dyDescent="0.25">
      <c r="A527" s="158"/>
      <c r="B527" s="159"/>
      <c r="C527" s="260" t="s">
        <v>721</v>
      </c>
      <c r="D527" s="261"/>
      <c r="E527" s="261"/>
      <c r="F527" s="261"/>
      <c r="G527" s="261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51"/>
      <c r="Z527" s="151"/>
      <c r="AA527" s="151"/>
      <c r="AB527" s="151"/>
      <c r="AC527" s="151"/>
      <c r="AD527" s="151"/>
      <c r="AE527" s="151"/>
      <c r="AF527" s="151"/>
      <c r="AG527" s="151" t="s">
        <v>211</v>
      </c>
      <c r="AH527" s="151"/>
      <c r="AI527" s="151"/>
      <c r="AJ527" s="151"/>
      <c r="AK527" s="151"/>
      <c r="AL527" s="151"/>
      <c r="AM527" s="151"/>
      <c r="AN527" s="151"/>
      <c r="AO527" s="151"/>
      <c r="AP527" s="151"/>
      <c r="AQ527" s="151"/>
      <c r="AR527" s="151"/>
      <c r="AS527" s="151"/>
      <c r="AT527" s="151"/>
      <c r="AU527" s="151"/>
      <c r="AV527" s="151"/>
      <c r="AW527" s="151"/>
      <c r="AX527" s="151"/>
      <c r="AY527" s="151"/>
      <c r="AZ527" s="151"/>
      <c r="BA527" s="151"/>
      <c r="BB527" s="151"/>
      <c r="BC527" s="151"/>
      <c r="BD527" s="151"/>
      <c r="BE527" s="151"/>
      <c r="BF527" s="151"/>
      <c r="BG527" s="151"/>
      <c r="BH527" s="151"/>
    </row>
    <row r="528" spans="1:60" outlineLevel="1" x14ac:dyDescent="0.25">
      <c r="A528" s="158"/>
      <c r="B528" s="159"/>
      <c r="C528" s="247"/>
      <c r="D528" s="248"/>
      <c r="E528" s="248"/>
      <c r="F528" s="248"/>
      <c r="G528" s="248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51"/>
      <c r="Z528" s="151"/>
      <c r="AA528" s="151"/>
      <c r="AB528" s="151"/>
      <c r="AC528" s="151"/>
      <c r="AD528" s="151"/>
      <c r="AE528" s="151"/>
      <c r="AF528" s="151"/>
      <c r="AG528" s="151" t="s">
        <v>212</v>
      </c>
      <c r="AH528" s="151"/>
      <c r="AI528" s="151"/>
      <c r="AJ528" s="151"/>
      <c r="AK528" s="151"/>
      <c r="AL528" s="151"/>
      <c r="AM528" s="151"/>
      <c r="AN528" s="151"/>
      <c r="AO528" s="151"/>
      <c r="AP528" s="151"/>
      <c r="AQ528" s="151"/>
      <c r="AR528" s="151"/>
      <c r="AS528" s="151"/>
      <c r="AT528" s="151"/>
      <c r="AU528" s="151"/>
      <c r="AV528" s="151"/>
      <c r="AW528" s="151"/>
      <c r="AX528" s="151"/>
      <c r="AY528" s="151"/>
      <c r="AZ528" s="151"/>
      <c r="BA528" s="151"/>
      <c r="BB528" s="151"/>
      <c r="BC528" s="151"/>
      <c r="BD528" s="151"/>
      <c r="BE528" s="151"/>
      <c r="BF528" s="151"/>
      <c r="BG528" s="151"/>
      <c r="BH528" s="151"/>
    </row>
    <row r="529" spans="1:60" outlineLevel="1" x14ac:dyDescent="0.25">
      <c r="A529" s="169">
        <v>114</v>
      </c>
      <c r="B529" s="170" t="s">
        <v>722</v>
      </c>
      <c r="C529" s="182" t="s">
        <v>723</v>
      </c>
      <c r="D529" s="183" t="s">
        <v>266</v>
      </c>
      <c r="E529" s="172">
        <v>3</v>
      </c>
      <c r="F529" s="171"/>
      <c r="G529" s="172">
        <f>ROUND(E529*F529,2)</f>
        <v>0</v>
      </c>
      <c r="H529" s="171"/>
      <c r="I529" s="172">
        <f>ROUND(E529*H529,2)</f>
        <v>0</v>
      </c>
      <c r="J529" s="171"/>
      <c r="K529" s="172">
        <f>ROUND(E529*J529,2)</f>
        <v>0</v>
      </c>
      <c r="L529" s="172">
        <v>21</v>
      </c>
      <c r="M529" s="172">
        <f>G529*(1+L529/100)</f>
        <v>0</v>
      </c>
      <c r="N529" s="172">
        <v>0</v>
      </c>
      <c r="O529" s="172">
        <f>ROUND(E529*N529,2)</f>
        <v>0</v>
      </c>
      <c r="P529" s="172">
        <v>0</v>
      </c>
      <c r="Q529" s="172">
        <f>ROUND(E529*P529,2)</f>
        <v>0</v>
      </c>
      <c r="R529" s="172" t="s">
        <v>585</v>
      </c>
      <c r="S529" s="172" t="s">
        <v>206</v>
      </c>
      <c r="T529" s="173" t="s">
        <v>475</v>
      </c>
      <c r="U529" s="160">
        <v>0</v>
      </c>
      <c r="V529" s="160">
        <f>ROUND(E529*U529,2)</f>
        <v>0</v>
      </c>
      <c r="W529" s="160"/>
      <c r="X529" s="160" t="s">
        <v>255</v>
      </c>
      <c r="Y529" s="151"/>
      <c r="Z529" s="151"/>
      <c r="AA529" s="151"/>
      <c r="AB529" s="151"/>
      <c r="AC529" s="151"/>
      <c r="AD529" s="151"/>
      <c r="AE529" s="151"/>
      <c r="AF529" s="151"/>
      <c r="AG529" s="151" t="s">
        <v>256</v>
      </c>
      <c r="AH529" s="151"/>
      <c r="AI529" s="151"/>
      <c r="AJ529" s="151"/>
      <c r="AK529" s="151"/>
      <c r="AL529" s="151"/>
      <c r="AM529" s="151"/>
      <c r="AN529" s="151"/>
      <c r="AO529" s="151"/>
      <c r="AP529" s="151"/>
      <c r="AQ529" s="151"/>
      <c r="AR529" s="151"/>
      <c r="AS529" s="151"/>
      <c r="AT529" s="151"/>
      <c r="AU529" s="151"/>
      <c r="AV529" s="151"/>
      <c r="AW529" s="151"/>
      <c r="AX529" s="151"/>
      <c r="AY529" s="151"/>
      <c r="AZ529" s="151"/>
      <c r="BA529" s="151"/>
      <c r="BB529" s="151"/>
      <c r="BC529" s="151"/>
      <c r="BD529" s="151"/>
      <c r="BE529" s="151"/>
      <c r="BF529" s="151"/>
      <c r="BG529" s="151"/>
      <c r="BH529" s="151"/>
    </row>
    <row r="530" spans="1:60" outlineLevel="1" x14ac:dyDescent="0.25">
      <c r="A530" s="158"/>
      <c r="B530" s="159"/>
      <c r="C530" s="256"/>
      <c r="D530" s="257"/>
      <c r="E530" s="257"/>
      <c r="F530" s="257"/>
      <c r="G530" s="257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51"/>
      <c r="Z530" s="151"/>
      <c r="AA530" s="151"/>
      <c r="AB530" s="151"/>
      <c r="AC530" s="151"/>
      <c r="AD530" s="151"/>
      <c r="AE530" s="151"/>
      <c r="AF530" s="151"/>
      <c r="AG530" s="151" t="s">
        <v>212</v>
      </c>
      <c r="AH530" s="151"/>
      <c r="AI530" s="151"/>
      <c r="AJ530" s="151"/>
      <c r="AK530" s="151"/>
      <c r="AL530" s="151"/>
      <c r="AM530" s="151"/>
      <c r="AN530" s="151"/>
      <c r="AO530" s="151"/>
      <c r="AP530" s="151"/>
      <c r="AQ530" s="151"/>
      <c r="AR530" s="151"/>
      <c r="AS530" s="151"/>
      <c r="AT530" s="151"/>
      <c r="AU530" s="151"/>
      <c r="AV530" s="151"/>
      <c r="AW530" s="151"/>
      <c r="AX530" s="151"/>
      <c r="AY530" s="151"/>
      <c r="AZ530" s="151"/>
      <c r="BA530" s="151"/>
      <c r="BB530" s="151"/>
      <c r="BC530" s="151"/>
      <c r="BD530" s="151"/>
      <c r="BE530" s="151"/>
      <c r="BF530" s="151"/>
      <c r="BG530" s="151"/>
      <c r="BH530" s="151"/>
    </row>
    <row r="531" spans="1:60" outlineLevel="1" x14ac:dyDescent="0.25">
      <c r="A531" s="169">
        <v>115</v>
      </c>
      <c r="B531" s="170" t="s">
        <v>724</v>
      </c>
      <c r="C531" s="182" t="s">
        <v>725</v>
      </c>
      <c r="D531" s="183" t="s">
        <v>253</v>
      </c>
      <c r="E531" s="172">
        <v>27.9</v>
      </c>
      <c r="F531" s="171"/>
      <c r="G531" s="172">
        <f>ROUND(E531*F531,2)</f>
        <v>0</v>
      </c>
      <c r="H531" s="171"/>
      <c r="I531" s="172">
        <f>ROUND(E531*H531,2)</f>
        <v>0</v>
      </c>
      <c r="J531" s="171"/>
      <c r="K531" s="172">
        <f>ROUND(E531*J531,2)</f>
        <v>0</v>
      </c>
      <c r="L531" s="172">
        <v>21</v>
      </c>
      <c r="M531" s="172">
        <f>G531*(1+L531/100)</f>
        <v>0</v>
      </c>
      <c r="N531" s="172">
        <v>0</v>
      </c>
      <c r="O531" s="172">
        <f>ROUND(E531*N531,2)</f>
        <v>0</v>
      </c>
      <c r="P531" s="172">
        <v>0</v>
      </c>
      <c r="Q531" s="172">
        <f>ROUND(E531*P531,2)</f>
        <v>0</v>
      </c>
      <c r="R531" s="172"/>
      <c r="S531" s="172" t="s">
        <v>299</v>
      </c>
      <c r="T531" s="173" t="s">
        <v>207</v>
      </c>
      <c r="U531" s="160">
        <v>0</v>
      </c>
      <c r="V531" s="160">
        <f>ROUND(E531*U531,2)</f>
        <v>0</v>
      </c>
      <c r="W531" s="160"/>
      <c r="X531" s="160" t="s">
        <v>255</v>
      </c>
      <c r="Y531" s="151"/>
      <c r="Z531" s="151"/>
      <c r="AA531" s="151"/>
      <c r="AB531" s="151"/>
      <c r="AC531" s="151"/>
      <c r="AD531" s="151"/>
      <c r="AE531" s="151"/>
      <c r="AF531" s="151"/>
      <c r="AG531" s="151" t="s">
        <v>256</v>
      </c>
      <c r="AH531" s="151"/>
      <c r="AI531" s="151"/>
      <c r="AJ531" s="151"/>
      <c r="AK531" s="151"/>
      <c r="AL531" s="151"/>
      <c r="AM531" s="151"/>
      <c r="AN531" s="151"/>
      <c r="AO531" s="151"/>
      <c r="AP531" s="151"/>
      <c r="AQ531" s="151"/>
      <c r="AR531" s="151"/>
      <c r="AS531" s="151"/>
      <c r="AT531" s="151"/>
      <c r="AU531" s="151"/>
      <c r="AV531" s="151"/>
      <c r="AW531" s="151"/>
      <c r="AX531" s="151"/>
      <c r="AY531" s="151"/>
      <c r="AZ531" s="151"/>
      <c r="BA531" s="151"/>
      <c r="BB531" s="151"/>
      <c r="BC531" s="151"/>
      <c r="BD531" s="151"/>
      <c r="BE531" s="151"/>
      <c r="BF531" s="151"/>
      <c r="BG531" s="151"/>
      <c r="BH531" s="151"/>
    </row>
    <row r="532" spans="1:60" outlineLevel="1" x14ac:dyDescent="0.25">
      <c r="A532" s="158"/>
      <c r="B532" s="159"/>
      <c r="C532" s="184" t="s">
        <v>726</v>
      </c>
      <c r="D532" s="185"/>
      <c r="E532" s="186">
        <v>2.5</v>
      </c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51"/>
      <c r="Z532" s="151"/>
      <c r="AA532" s="151"/>
      <c r="AB532" s="151"/>
      <c r="AC532" s="151"/>
      <c r="AD532" s="151"/>
      <c r="AE532" s="151"/>
      <c r="AF532" s="151"/>
      <c r="AG532" s="151" t="s">
        <v>247</v>
      </c>
      <c r="AH532" s="151">
        <v>0</v>
      </c>
      <c r="AI532" s="151"/>
      <c r="AJ532" s="151"/>
      <c r="AK532" s="151"/>
      <c r="AL532" s="151"/>
      <c r="AM532" s="151"/>
      <c r="AN532" s="151"/>
      <c r="AO532" s="151"/>
      <c r="AP532" s="151"/>
      <c r="AQ532" s="151"/>
      <c r="AR532" s="151"/>
      <c r="AS532" s="151"/>
      <c r="AT532" s="151"/>
      <c r="AU532" s="151"/>
      <c r="AV532" s="151"/>
      <c r="AW532" s="151"/>
      <c r="AX532" s="151"/>
      <c r="AY532" s="151"/>
      <c r="AZ532" s="151"/>
      <c r="BA532" s="151"/>
      <c r="BB532" s="151"/>
      <c r="BC532" s="151"/>
      <c r="BD532" s="151"/>
      <c r="BE532" s="151"/>
      <c r="BF532" s="151"/>
      <c r="BG532" s="151"/>
      <c r="BH532" s="151"/>
    </row>
    <row r="533" spans="1:60" outlineLevel="1" x14ac:dyDescent="0.25">
      <c r="A533" s="158"/>
      <c r="B533" s="159"/>
      <c r="C533" s="184" t="s">
        <v>727</v>
      </c>
      <c r="D533" s="185"/>
      <c r="E533" s="186">
        <v>5</v>
      </c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51"/>
      <c r="Z533" s="151"/>
      <c r="AA533" s="151"/>
      <c r="AB533" s="151"/>
      <c r="AC533" s="151"/>
      <c r="AD533" s="151"/>
      <c r="AE533" s="151"/>
      <c r="AF533" s="151"/>
      <c r="AG533" s="151" t="s">
        <v>247</v>
      </c>
      <c r="AH533" s="151">
        <v>0</v>
      </c>
      <c r="AI533" s="151"/>
      <c r="AJ533" s="151"/>
      <c r="AK533" s="151"/>
      <c r="AL533" s="151"/>
      <c r="AM533" s="151"/>
      <c r="AN533" s="151"/>
      <c r="AO533" s="151"/>
      <c r="AP533" s="151"/>
      <c r="AQ533" s="151"/>
      <c r="AR533" s="151"/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1"/>
      <c r="BC533" s="151"/>
      <c r="BD533" s="151"/>
      <c r="BE533" s="151"/>
      <c r="BF533" s="151"/>
      <c r="BG533" s="151"/>
      <c r="BH533" s="151"/>
    </row>
    <row r="534" spans="1:60" outlineLevel="1" x14ac:dyDescent="0.25">
      <c r="A534" s="158"/>
      <c r="B534" s="159"/>
      <c r="C534" s="184" t="s">
        <v>728</v>
      </c>
      <c r="D534" s="185"/>
      <c r="E534" s="186">
        <v>5</v>
      </c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51"/>
      <c r="Z534" s="151"/>
      <c r="AA534" s="151"/>
      <c r="AB534" s="151"/>
      <c r="AC534" s="151"/>
      <c r="AD534" s="151"/>
      <c r="AE534" s="151"/>
      <c r="AF534" s="151"/>
      <c r="AG534" s="151" t="s">
        <v>247</v>
      </c>
      <c r="AH534" s="151">
        <v>0</v>
      </c>
      <c r="AI534" s="151"/>
      <c r="AJ534" s="151"/>
      <c r="AK534" s="151"/>
      <c r="AL534" s="151"/>
      <c r="AM534" s="151"/>
      <c r="AN534" s="151"/>
      <c r="AO534" s="151"/>
      <c r="AP534" s="151"/>
      <c r="AQ534" s="151"/>
      <c r="AR534" s="151"/>
      <c r="AS534" s="151"/>
      <c r="AT534" s="151"/>
      <c r="AU534" s="151"/>
      <c r="AV534" s="151"/>
      <c r="AW534" s="151"/>
      <c r="AX534" s="151"/>
      <c r="AY534" s="151"/>
      <c r="AZ534" s="151"/>
      <c r="BA534" s="151"/>
      <c r="BB534" s="151"/>
      <c r="BC534" s="151"/>
      <c r="BD534" s="151"/>
      <c r="BE534" s="151"/>
      <c r="BF534" s="151"/>
      <c r="BG534" s="151"/>
      <c r="BH534" s="151"/>
    </row>
    <row r="535" spans="1:60" outlineLevel="1" x14ac:dyDescent="0.25">
      <c r="A535" s="158"/>
      <c r="B535" s="159"/>
      <c r="C535" s="184" t="s">
        <v>729</v>
      </c>
      <c r="D535" s="185"/>
      <c r="E535" s="186">
        <v>5</v>
      </c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51"/>
      <c r="Z535" s="151"/>
      <c r="AA535" s="151"/>
      <c r="AB535" s="151"/>
      <c r="AC535" s="151"/>
      <c r="AD535" s="151"/>
      <c r="AE535" s="151"/>
      <c r="AF535" s="151"/>
      <c r="AG535" s="151" t="s">
        <v>247</v>
      </c>
      <c r="AH535" s="151">
        <v>0</v>
      </c>
      <c r="AI535" s="151"/>
      <c r="AJ535" s="151"/>
      <c r="AK535" s="151"/>
      <c r="AL535" s="151"/>
      <c r="AM535" s="151"/>
      <c r="AN535" s="151"/>
      <c r="AO535" s="151"/>
      <c r="AP535" s="151"/>
      <c r="AQ535" s="151"/>
      <c r="AR535" s="151"/>
      <c r="AS535" s="151"/>
      <c r="AT535" s="151"/>
      <c r="AU535" s="151"/>
      <c r="AV535" s="151"/>
      <c r="AW535" s="151"/>
      <c r="AX535" s="151"/>
      <c r="AY535" s="151"/>
      <c r="AZ535" s="151"/>
      <c r="BA535" s="151"/>
      <c r="BB535" s="151"/>
      <c r="BC535" s="151"/>
      <c r="BD535" s="151"/>
      <c r="BE535" s="151"/>
      <c r="BF535" s="151"/>
      <c r="BG535" s="151"/>
      <c r="BH535" s="151"/>
    </row>
    <row r="536" spans="1:60" outlineLevel="1" x14ac:dyDescent="0.25">
      <c r="A536" s="158"/>
      <c r="B536" s="159"/>
      <c r="C536" s="184" t="s">
        <v>730</v>
      </c>
      <c r="D536" s="185"/>
      <c r="E536" s="186">
        <v>5</v>
      </c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51"/>
      <c r="Z536" s="151"/>
      <c r="AA536" s="151"/>
      <c r="AB536" s="151"/>
      <c r="AC536" s="151"/>
      <c r="AD536" s="151"/>
      <c r="AE536" s="151"/>
      <c r="AF536" s="151"/>
      <c r="AG536" s="151" t="s">
        <v>247</v>
      </c>
      <c r="AH536" s="151">
        <v>0</v>
      </c>
      <c r="AI536" s="151"/>
      <c r="AJ536" s="151"/>
      <c r="AK536" s="151"/>
      <c r="AL536" s="151"/>
      <c r="AM536" s="151"/>
      <c r="AN536" s="151"/>
      <c r="AO536" s="151"/>
      <c r="AP536" s="151"/>
      <c r="AQ536" s="151"/>
      <c r="AR536" s="151"/>
      <c r="AS536" s="151"/>
      <c r="AT536" s="151"/>
      <c r="AU536" s="151"/>
      <c r="AV536" s="151"/>
      <c r="AW536" s="151"/>
      <c r="AX536" s="151"/>
      <c r="AY536" s="151"/>
      <c r="AZ536" s="151"/>
      <c r="BA536" s="151"/>
      <c r="BB536" s="151"/>
      <c r="BC536" s="151"/>
      <c r="BD536" s="151"/>
      <c r="BE536" s="151"/>
      <c r="BF536" s="151"/>
      <c r="BG536" s="151"/>
      <c r="BH536" s="151"/>
    </row>
    <row r="537" spans="1:60" outlineLevel="1" x14ac:dyDescent="0.25">
      <c r="A537" s="158"/>
      <c r="B537" s="159"/>
      <c r="C537" s="184" t="s">
        <v>731</v>
      </c>
      <c r="D537" s="185"/>
      <c r="E537" s="186">
        <v>5.4</v>
      </c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51"/>
      <c r="Z537" s="151"/>
      <c r="AA537" s="151"/>
      <c r="AB537" s="151"/>
      <c r="AC537" s="151"/>
      <c r="AD537" s="151"/>
      <c r="AE537" s="151"/>
      <c r="AF537" s="151"/>
      <c r="AG537" s="151" t="s">
        <v>247</v>
      </c>
      <c r="AH537" s="151">
        <v>0</v>
      </c>
      <c r="AI537" s="151"/>
      <c r="AJ537" s="151"/>
      <c r="AK537" s="151"/>
      <c r="AL537" s="151"/>
      <c r="AM537" s="151"/>
      <c r="AN537" s="151"/>
      <c r="AO537" s="151"/>
      <c r="AP537" s="151"/>
      <c r="AQ537" s="151"/>
      <c r="AR537" s="151"/>
      <c r="AS537" s="151"/>
      <c r="AT537" s="151"/>
      <c r="AU537" s="151"/>
      <c r="AV537" s="151"/>
      <c r="AW537" s="151"/>
      <c r="AX537" s="151"/>
      <c r="AY537" s="151"/>
      <c r="AZ537" s="151"/>
      <c r="BA537" s="151"/>
      <c r="BB537" s="151"/>
      <c r="BC537" s="151"/>
      <c r="BD537" s="151"/>
      <c r="BE537" s="151"/>
      <c r="BF537" s="151"/>
      <c r="BG537" s="151"/>
      <c r="BH537" s="151"/>
    </row>
    <row r="538" spans="1:60" outlineLevel="1" x14ac:dyDescent="0.25">
      <c r="A538" s="158"/>
      <c r="B538" s="159"/>
      <c r="C538" s="247"/>
      <c r="D538" s="248"/>
      <c r="E538" s="248"/>
      <c r="F538" s="248"/>
      <c r="G538" s="248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51"/>
      <c r="Z538" s="151"/>
      <c r="AA538" s="151"/>
      <c r="AB538" s="151"/>
      <c r="AC538" s="151"/>
      <c r="AD538" s="151"/>
      <c r="AE538" s="151"/>
      <c r="AF538" s="151"/>
      <c r="AG538" s="151" t="s">
        <v>212</v>
      </c>
      <c r="AH538" s="151"/>
      <c r="AI538" s="151"/>
      <c r="AJ538" s="151"/>
      <c r="AK538" s="151"/>
      <c r="AL538" s="151"/>
      <c r="AM538" s="151"/>
      <c r="AN538" s="151"/>
      <c r="AO538" s="151"/>
      <c r="AP538" s="151"/>
      <c r="AQ538" s="151"/>
      <c r="AR538" s="151"/>
      <c r="AS538" s="151"/>
      <c r="AT538" s="151"/>
      <c r="AU538" s="151"/>
      <c r="AV538" s="151"/>
      <c r="AW538" s="151"/>
      <c r="AX538" s="151"/>
      <c r="AY538" s="151"/>
      <c r="AZ538" s="151"/>
      <c r="BA538" s="151"/>
      <c r="BB538" s="151"/>
      <c r="BC538" s="151"/>
      <c r="BD538" s="151"/>
      <c r="BE538" s="151"/>
      <c r="BF538" s="151"/>
      <c r="BG538" s="151"/>
      <c r="BH538" s="151"/>
    </row>
    <row r="539" spans="1:60" ht="20.399999999999999" outlineLevel="1" x14ac:dyDescent="0.25">
      <c r="A539" s="169">
        <v>116</v>
      </c>
      <c r="B539" s="170" t="s">
        <v>732</v>
      </c>
      <c r="C539" s="182" t="s">
        <v>733</v>
      </c>
      <c r="D539" s="183" t="s">
        <v>266</v>
      </c>
      <c r="E539" s="172">
        <v>2</v>
      </c>
      <c r="F539" s="171"/>
      <c r="G539" s="172">
        <f>ROUND(E539*F539,2)</f>
        <v>0</v>
      </c>
      <c r="H539" s="171"/>
      <c r="I539" s="172">
        <f>ROUND(E539*H539,2)</f>
        <v>0</v>
      </c>
      <c r="J539" s="171"/>
      <c r="K539" s="172">
        <f>ROUND(E539*J539,2)</f>
        <v>0</v>
      </c>
      <c r="L539" s="172">
        <v>21</v>
      </c>
      <c r="M539" s="172">
        <f>G539*(1+L539/100)</f>
        <v>0</v>
      </c>
      <c r="N539" s="172">
        <v>4.5100000000000001E-2</v>
      </c>
      <c r="O539" s="172">
        <f>ROUND(E539*N539,2)</f>
        <v>0.09</v>
      </c>
      <c r="P539" s="172">
        <v>0</v>
      </c>
      <c r="Q539" s="172">
        <f>ROUND(E539*P539,2)</f>
        <v>0</v>
      </c>
      <c r="R539" s="172"/>
      <c r="S539" s="172" t="s">
        <v>299</v>
      </c>
      <c r="T539" s="173" t="s">
        <v>207</v>
      </c>
      <c r="U539" s="160">
        <v>0</v>
      </c>
      <c r="V539" s="160">
        <f>ROUND(E539*U539,2)</f>
        <v>0</v>
      </c>
      <c r="W539" s="160"/>
      <c r="X539" s="160" t="s">
        <v>255</v>
      </c>
      <c r="Y539" s="151"/>
      <c r="Z539" s="151"/>
      <c r="AA539" s="151"/>
      <c r="AB539" s="151"/>
      <c r="AC539" s="151"/>
      <c r="AD539" s="151"/>
      <c r="AE539" s="151"/>
      <c r="AF539" s="151"/>
      <c r="AG539" s="151" t="s">
        <v>256</v>
      </c>
      <c r="AH539" s="151"/>
      <c r="AI539" s="151"/>
      <c r="AJ539" s="151"/>
      <c r="AK539" s="151"/>
      <c r="AL539" s="151"/>
      <c r="AM539" s="151"/>
      <c r="AN539" s="151"/>
      <c r="AO539" s="151"/>
      <c r="AP539" s="151"/>
      <c r="AQ539" s="151"/>
      <c r="AR539" s="151"/>
      <c r="AS539" s="151"/>
      <c r="AT539" s="151"/>
      <c r="AU539" s="151"/>
      <c r="AV539" s="151"/>
      <c r="AW539" s="151"/>
      <c r="AX539" s="151"/>
      <c r="AY539" s="151"/>
      <c r="AZ539" s="151"/>
      <c r="BA539" s="151"/>
      <c r="BB539" s="151"/>
      <c r="BC539" s="151"/>
      <c r="BD539" s="151"/>
      <c r="BE539" s="151"/>
      <c r="BF539" s="151"/>
      <c r="BG539" s="151"/>
      <c r="BH539" s="151"/>
    </row>
    <row r="540" spans="1:60" outlineLevel="1" x14ac:dyDescent="0.25">
      <c r="A540" s="158"/>
      <c r="B540" s="159"/>
      <c r="C540" s="256"/>
      <c r="D540" s="257"/>
      <c r="E540" s="257"/>
      <c r="F540" s="257"/>
      <c r="G540" s="257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51"/>
      <c r="Z540" s="151"/>
      <c r="AA540" s="151"/>
      <c r="AB540" s="151"/>
      <c r="AC540" s="151"/>
      <c r="AD540" s="151"/>
      <c r="AE540" s="151"/>
      <c r="AF540" s="151"/>
      <c r="AG540" s="151" t="s">
        <v>212</v>
      </c>
      <c r="AH540" s="151"/>
      <c r="AI540" s="151"/>
      <c r="AJ540" s="151"/>
      <c r="AK540" s="151"/>
      <c r="AL540" s="151"/>
      <c r="AM540" s="151"/>
      <c r="AN540" s="151"/>
      <c r="AO540" s="151"/>
      <c r="AP540" s="151"/>
      <c r="AQ540" s="151"/>
      <c r="AR540" s="151"/>
      <c r="AS540" s="151"/>
      <c r="AT540" s="151"/>
      <c r="AU540" s="151"/>
      <c r="AV540" s="151"/>
      <c r="AW540" s="151"/>
      <c r="AX540" s="151"/>
      <c r="AY540" s="151"/>
      <c r="AZ540" s="151"/>
      <c r="BA540" s="151"/>
      <c r="BB540" s="151"/>
      <c r="BC540" s="151"/>
      <c r="BD540" s="151"/>
      <c r="BE540" s="151"/>
      <c r="BF540" s="151"/>
      <c r="BG540" s="151"/>
      <c r="BH540" s="151"/>
    </row>
    <row r="541" spans="1:60" ht="20.399999999999999" outlineLevel="1" x14ac:dyDescent="0.25">
      <c r="A541" s="169">
        <v>117</v>
      </c>
      <c r="B541" s="170" t="s">
        <v>734</v>
      </c>
      <c r="C541" s="182" t="s">
        <v>735</v>
      </c>
      <c r="D541" s="183" t="s">
        <v>266</v>
      </c>
      <c r="E541" s="172">
        <v>3</v>
      </c>
      <c r="F541" s="171"/>
      <c r="G541" s="172">
        <f>ROUND(E541*F541,2)</f>
        <v>0</v>
      </c>
      <c r="H541" s="171"/>
      <c r="I541" s="172">
        <f>ROUND(E541*H541,2)</f>
        <v>0</v>
      </c>
      <c r="J541" s="171"/>
      <c r="K541" s="172">
        <f>ROUND(E541*J541,2)</f>
        <v>0</v>
      </c>
      <c r="L541" s="172">
        <v>21</v>
      </c>
      <c r="M541" s="172">
        <f>G541*(1+L541/100)</f>
        <v>0</v>
      </c>
      <c r="N541" s="172">
        <v>4.9099999999999998E-2</v>
      </c>
      <c r="O541" s="172">
        <f>ROUND(E541*N541,2)</f>
        <v>0.15</v>
      </c>
      <c r="P541" s="172">
        <v>0</v>
      </c>
      <c r="Q541" s="172">
        <f>ROUND(E541*P541,2)</f>
        <v>0</v>
      </c>
      <c r="R541" s="172"/>
      <c r="S541" s="172" t="s">
        <v>299</v>
      </c>
      <c r="T541" s="173" t="s">
        <v>207</v>
      </c>
      <c r="U541" s="160">
        <v>0</v>
      </c>
      <c r="V541" s="160">
        <f>ROUND(E541*U541,2)</f>
        <v>0</v>
      </c>
      <c r="W541" s="160"/>
      <c r="X541" s="160" t="s">
        <v>255</v>
      </c>
      <c r="Y541" s="151"/>
      <c r="Z541" s="151"/>
      <c r="AA541" s="151"/>
      <c r="AB541" s="151"/>
      <c r="AC541" s="151"/>
      <c r="AD541" s="151"/>
      <c r="AE541" s="151"/>
      <c r="AF541" s="151"/>
      <c r="AG541" s="151" t="s">
        <v>256</v>
      </c>
      <c r="AH541" s="151"/>
      <c r="AI541" s="151"/>
      <c r="AJ541" s="151"/>
      <c r="AK541" s="151"/>
      <c r="AL541" s="151"/>
      <c r="AM541" s="151"/>
      <c r="AN541" s="151"/>
      <c r="AO541" s="151"/>
      <c r="AP541" s="151"/>
      <c r="AQ541" s="151"/>
      <c r="AR541" s="151"/>
      <c r="AS541" s="151"/>
      <c r="AT541" s="151"/>
      <c r="AU541" s="151"/>
      <c r="AV541" s="151"/>
      <c r="AW541" s="151"/>
      <c r="AX541" s="151"/>
      <c r="AY541" s="151"/>
      <c r="AZ541" s="151"/>
      <c r="BA541" s="151"/>
      <c r="BB541" s="151"/>
      <c r="BC541" s="151"/>
      <c r="BD541" s="151"/>
      <c r="BE541" s="151"/>
      <c r="BF541" s="151"/>
      <c r="BG541" s="151"/>
      <c r="BH541" s="151"/>
    </row>
    <row r="542" spans="1:60" outlineLevel="1" x14ac:dyDescent="0.25">
      <c r="A542" s="158"/>
      <c r="B542" s="159"/>
      <c r="C542" s="256"/>
      <c r="D542" s="257"/>
      <c r="E542" s="257"/>
      <c r="F542" s="257"/>
      <c r="G542" s="257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51"/>
      <c r="Z542" s="151"/>
      <c r="AA542" s="151"/>
      <c r="AB542" s="151"/>
      <c r="AC542" s="151"/>
      <c r="AD542" s="151"/>
      <c r="AE542" s="151"/>
      <c r="AF542" s="151"/>
      <c r="AG542" s="151" t="s">
        <v>212</v>
      </c>
      <c r="AH542" s="151"/>
      <c r="AI542" s="151"/>
      <c r="AJ542" s="151"/>
      <c r="AK542" s="151"/>
      <c r="AL542" s="151"/>
      <c r="AM542" s="151"/>
      <c r="AN542" s="151"/>
      <c r="AO542" s="151"/>
      <c r="AP542" s="151"/>
      <c r="AQ542" s="151"/>
      <c r="AR542" s="151"/>
      <c r="AS542" s="151"/>
      <c r="AT542" s="151"/>
      <c r="AU542" s="151"/>
      <c r="AV542" s="151"/>
      <c r="AW542" s="151"/>
      <c r="AX542" s="151"/>
      <c r="AY542" s="151"/>
      <c r="AZ542" s="151"/>
      <c r="BA542" s="151"/>
      <c r="BB542" s="151"/>
      <c r="BC542" s="151"/>
      <c r="BD542" s="151"/>
      <c r="BE542" s="151"/>
      <c r="BF542" s="151"/>
      <c r="BG542" s="151"/>
      <c r="BH542" s="151"/>
    </row>
    <row r="543" spans="1:60" ht="20.399999999999999" outlineLevel="1" x14ac:dyDescent="0.25">
      <c r="A543" s="169">
        <v>118</v>
      </c>
      <c r="B543" s="170" t="s">
        <v>736</v>
      </c>
      <c r="C543" s="182" t="s">
        <v>737</v>
      </c>
      <c r="D543" s="183" t="s">
        <v>266</v>
      </c>
      <c r="E543" s="172">
        <v>3</v>
      </c>
      <c r="F543" s="171"/>
      <c r="G543" s="172">
        <f>ROUND(E543*F543,2)</f>
        <v>0</v>
      </c>
      <c r="H543" s="171"/>
      <c r="I543" s="172">
        <f>ROUND(E543*H543,2)</f>
        <v>0</v>
      </c>
      <c r="J543" s="171"/>
      <c r="K543" s="172">
        <f>ROUND(E543*J543,2)</f>
        <v>0</v>
      </c>
      <c r="L543" s="172">
        <v>21</v>
      </c>
      <c r="M543" s="172">
        <f>G543*(1+L543/100)</f>
        <v>0</v>
      </c>
      <c r="N543" s="172">
        <v>5.3109999999999997E-2</v>
      </c>
      <c r="O543" s="172">
        <f>ROUND(E543*N543,2)</f>
        <v>0.16</v>
      </c>
      <c r="P543" s="172">
        <v>0</v>
      </c>
      <c r="Q543" s="172">
        <f>ROUND(E543*P543,2)</f>
        <v>0</v>
      </c>
      <c r="R543" s="172"/>
      <c r="S543" s="172" t="s">
        <v>299</v>
      </c>
      <c r="T543" s="173" t="s">
        <v>207</v>
      </c>
      <c r="U543" s="160">
        <v>0</v>
      </c>
      <c r="V543" s="160">
        <f>ROUND(E543*U543,2)</f>
        <v>0</v>
      </c>
      <c r="W543" s="160"/>
      <c r="X543" s="160" t="s">
        <v>255</v>
      </c>
      <c r="Y543" s="151"/>
      <c r="Z543" s="151"/>
      <c r="AA543" s="151"/>
      <c r="AB543" s="151"/>
      <c r="AC543" s="151"/>
      <c r="AD543" s="151"/>
      <c r="AE543" s="151"/>
      <c r="AF543" s="151"/>
      <c r="AG543" s="151" t="s">
        <v>256</v>
      </c>
      <c r="AH543" s="151"/>
      <c r="AI543" s="151"/>
      <c r="AJ543" s="151"/>
      <c r="AK543" s="151"/>
      <c r="AL543" s="151"/>
      <c r="AM543" s="151"/>
      <c r="AN543" s="151"/>
      <c r="AO543" s="151"/>
      <c r="AP543" s="151"/>
      <c r="AQ543" s="151"/>
      <c r="AR543" s="151"/>
      <c r="AS543" s="151"/>
      <c r="AT543" s="151"/>
      <c r="AU543" s="151"/>
      <c r="AV543" s="151"/>
      <c r="AW543" s="151"/>
      <c r="AX543" s="151"/>
      <c r="AY543" s="151"/>
      <c r="AZ543" s="151"/>
      <c r="BA543" s="151"/>
      <c r="BB543" s="151"/>
      <c r="BC543" s="151"/>
      <c r="BD543" s="151"/>
      <c r="BE543" s="151"/>
      <c r="BF543" s="151"/>
      <c r="BG543" s="151"/>
      <c r="BH543" s="151"/>
    </row>
    <row r="544" spans="1:60" outlineLevel="1" x14ac:dyDescent="0.25">
      <c r="A544" s="158"/>
      <c r="B544" s="159"/>
      <c r="C544" s="256"/>
      <c r="D544" s="257"/>
      <c r="E544" s="257"/>
      <c r="F544" s="257"/>
      <c r="G544" s="257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51"/>
      <c r="Z544" s="151"/>
      <c r="AA544" s="151"/>
      <c r="AB544" s="151"/>
      <c r="AC544" s="151"/>
      <c r="AD544" s="151"/>
      <c r="AE544" s="151"/>
      <c r="AF544" s="151"/>
      <c r="AG544" s="151" t="s">
        <v>212</v>
      </c>
      <c r="AH544" s="151"/>
      <c r="AI544" s="151"/>
      <c r="AJ544" s="151"/>
      <c r="AK544" s="151"/>
      <c r="AL544" s="151"/>
      <c r="AM544" s="151"/>
      <c r="AN544" s="151"/>
      <c r="AO544" s="151"/>
      <c r="AP544" s="151"/>
      <c r="AQ544" s="151"/>
      <c r="AR544" s="151"/>
      <c r="AS544" s="151"/>
      <c r="AT544" s="151"/>
      <c r="AU544" s="151"/>
      <c r="AV544" s="151"/>
      <c r="AW544" s="151"/>
      <c r="AX544" s="151"/>
      <c r="AY544" s="151"/>
      <c r="AZ544" s="151"/>
      <c r="BA544" s="151"/>
      <c r="BB544" s="151"/>
      <c r="BC544" s="151"/>
      <c r="BD544" s="151"/>
      <c r="BE544" s="151"/>
      <c r="BF544" s="151"/>
      <c r="BG544" s="151"/>
      <c r="BH544" s="151"/>
    </row>
    <row r="545" spans="1:60" ht="20.399999999999999" outlineLevel="1" x14ac:dyDescent="0.25">
      <c r="A545" s="169">
        <v>119</v>
      </c>
      <c r="B545" s="170" t="s">
        <v>738</v>
      </c>
      <c r="C545" s="182" t="s">
        <v>739</v>
      </c>
      <c r="D545" s="183" t="s">
        <v>266</v>
      </c>
      <c r="E545" s="172">
        <v>4</v>
      </c>
      <c r="F545" s="171"/>
      <c r="G545" s="172">
        <f>ROUND(E545*F545,2)</f>
        <v>0</v>
      </c>
      <c r="H545" s="171"/>
      <c r="I545" s="172">
        <f>ROUND(E545*H545,2)</f>
        <v>0</v>
      </c>
      <c r="J545" s="171"/>
      <c r="K545" s="172">
        <f>ROUND(E545*J545,2)</f>
        <v>0</v>
      </c>
      <c r="L545" s="172">
        <v>21</v>
      </c>
      <c r="M545" s="172">
        <f>G545*(1+L545/100)</f>
        <v>0</v>
      </c>
      <c r="N545" s="172">
        <v>4.9099999999999998E-2</v>
      </c>
      <c r="O545" s="172">
        <f>ROUND(E545*N545,2)</f>
        <v>0.2</v>
      </c>
      <c r="P545" s="172">
        <v>0</v>
      </c>
      <c r="Q545" s="172">
        <f>ROUND(E545*P545,2)</f>
        <v>0</v>
      </c>
      <c r="R545" s="172"/>
      <c r="S545" s="172" t="s">
        <v>299</v>
      </c>
      <c r="T545" s="173" t="s">
        <v>207</v>
      </c>
      <c r="U545" s="160">
        <v>0</v>
      </c>
      <c r="V545" s="160">
        <f>ROUND(E545*U545,2)</f>
        <v>0</v>
      </c>
      <c r="W545" s="160"/>
      <c r="X545" s="160" t="s">
        <v>255</v>
      </c>
      <c r="Y545" s="151"/>
      <c r="Z545" s="151"/>
      <c r="AA545" s="151"/>
      <c r="AB545" s="151"/>
      <c r="AC545" s="151"/>
      <c r="AD545" s="151"/>
      <c r="AE545" s="151"/>
      <c r="AF545" s="151"/>
      <c r="AG545" s="151" t="s">
        <v>256</v>
      </c>
      <c r="AH545" s="151"/>
      <c r="AI545" s="151"/>
      <c r="AJ545" s="151"/>
      <c r="AK545" s="151"/>
      <c r="AL545" s="151"/>
      <c r="AM545" s="151"/>
      <c r="AN545" s="151"/>
      <c r="AO545" s="151"/>
      <c r="AP545" s="151"/>
      <c r="AQ545" s="151"/>
      <c r="AR545" s="151"/>
      <c r="AS545" s="151"/>
      <c r="AT545" s="151"/>
      <c r="AU545" s="151"/>
      <c r="AV545" s="151"/>
      <c r="AW545" s="151"/>
      <c r="AX545" s="151"/>
      <c r="AY545" s="151"/>
      <c r="AZ545" s="151"/>
      <c r="BA545" s="151"/>
      <c r="BB545" s="151"/>
      <c r="BC545" s="151"/>
      <c r="BD545" s="151"/>
      <c r="BE545" s="151"/>
      <c r="BF545" s="151"/>
      <c r="BG545" s="151"/>
      <c r="BH545" s="151"/>
    </row>
    <row r="546" spans="1:60" outlineLevel="1" x14ac:dyDescent="0.25">
      <c r="A546" s="158"/>
      <c r="B546" s="159"/>
      <c r="C546" s="256"/>
      <c r="D546" s="257"/>
      <c r="E546" s="257"/>
      <c r="F546" s="257"/>
      <c r="G546" s="257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51"/>
      <c r="Z546" s="151"/>
      <c r="AA546" s="151"/>
      <c r="AB546" s="151"/>
      <c r="AC546" s="151"/>
      <c r="AD546" s="151"/>
      <c r="AE546" s="151"/>
      <c r="AF546" s="151"/>
      <c r="AG546" s="151" t="s">
        <v>212</v>
      </c>
      <c r="AH546" s="151"/>
      <c r="AI546" s="151"/>
      <c r="AJ546" s="151"/>
      <c r="AK546" s="151"/>
      <c r="AL546" s="151"/>
      <c r="AM546" s="151"/>
      <c r="AN546" s="151"/>
      <c r="AO546" s="151"/>
      <c r="AP546" s="151"/>
      <c r="AQ546" s="151"/>
      <c r="AR546" s="151"/>
      <c r="AS546" s="151"/>
      <c r="AT546" s="151"/>
      <c r="AU546" s="151"/>
      <c r="AV546" s="151"/>
      <c r="AW546" s="151"/>
      <c r="AX546" s="151"/>
      <c r="AY546" s="151"/>
      <c r="AZ546" s="151"/>
      <c r="BA546" s="151"/>
      <c r="BB546" s="151"/>
      <c r="BC546" s="151"/>
      <c r="BD546" s="151"/>
      <c r="BE546" s="151"/>
      <c r="BF546" s="151"/>
      <c r="BG546" s="151"/>
      <c r="BH546" s="151"/>
    </row>
    <row r="547" spans="1:60" ht="20.399999999999999" outlineLevel="1" x14ac:dyDescent="0.25">
      <c r="A547" s="169">
        <v>120</v>
      </c>
      <c r="B547" s="170" t="s">
        <v>740</v>
      </c>
      <c r="C547" s="182" t="s">
        <v>741</v>
      </c>
      <c r="D547" s="183" t="s">
        <v>266</v>
      </c>
      <c r="E547" s="172">
        <v>1</v>
      </c>
      <c r="F547" s="171"/>
      <c r="G547" s="172">
        <f>ROUND(E547*F547,2)</f>
        <v>0</v>
      </c>
      <c r="H547" s="171"/>
      <c r="I547" s="172">
        <f>ROUND(E547*H547,2)</f>
        <v>0</v>
      </c>
      <c r="J547" s="171"/>
      <c r="K547" s="172">
        <f>ROUND(E547*J547,2)</f>
        <v>0</v>
      </c>
      <c r="L547" s="172">
        <v>21</v>
      </c>
      <c r="M547" s="172">
        <f>G547*(1+L547/100)</f>
        <v>0</v>
      </c>
      <c r="N547" s="172">
        <v>6.0109999999999997E-2</v>
      </c>
      <c r="O547" s="172">
        <f>ROUND(E547*N547,2)</f>
        <v>0.06</v>
      </c>
      <c r="P547" s="172">
        <v>0</v>
      </c>
      <c r="Q547" s="172">
        <f>ROUND(E547*P547,2)</f>
        <v>0</v>
      </c>
      <c r="R547" s="172"/>
      <c r="S547" s="172" t="s">
        <v>299</v>
      </c>
      <c r="T547" s="173" t="s">
        <v>207</v>
      </c>
      <c r="U547" s="160">
        <v>0</v>
      </c>
      <c r="V547" s="160">
        <f>ROUND(E547*U547,2)</f>
        <v>0</v>
      </c>
      <c r="W547" s="160"/>
      <c r="X547" s="160" t="s">
        <v>255</v>
      </c>
      <c r="Y547" s="151"/>
      <c r="Z547" s="151"/>
      <c r="AA547" s="151"/>
      <c r="AB547" s="151"/>
      <c r="AC547" s="151"/>
      <c r="AD547" s="151"/>
      <c r="AE547" s="151"/>
      <c r="AF547" s="151"/>
      <c r="AG547" s="151" t="s">
        <v>256</v>
      </c>
      <c r="AH547" s="151"/>
      <c r="AI547" s="151"/>
      <c r="AJ547" s="151"/>
      <c r="AK547" s="151"/>
      <c r="AL547" s="151"/>
      <c r="AM547" s="151"/>
      <c r="AN547" s="151"/>
      <c r="AO547" s="151"/>
      <c r="AP547" s="151"/>
      <c r="AQ547" s="151"/>
      <c r="AR547" s="151"/>
      <c r="AS547" s="151"/>
      <c r="AT547" s="151"/>
      <c r="AU547" s="151"/>
      <c r="AV547" s="151"/>
      <c r="AW547" s="151"/>
      <c r="AX547" s="151"/>
      <c r="AY547" s="151"/>
      <c r="AZ547" s="151"/>
      <c r="BA547" s="151"/>
      <c r="BB547" s="151"/>
      <c r="BC547" s="151"/>
      <c r="BD547" s="151"/>
      <c r="BE547" s="151"/>
      <c r="BF547" s="151"/>
      <c r="BG547" s="151"/>
      <c r="BH547" s="151"/>
    </row>
    <row r="548" spans="1:60" outlineLevel="1" x14ac:dyDescent="0.25">
      <c r="A548" s="158"/>
      <c r="B548" s="159"/>
      <c r="C548" s="256"/>
      <c r="D548" s="257"/>
      <c r="E548" s="257"/>
      <c r="F548" s="257"/>
      <c r="G548" s="257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51"/>
      <c r="Z548" s="151"/>
      <c r="AA548" s="151"/>
      <c r="AB548" s="151"/>
      <c r="AC548" s="151"/>
      <c r="AD548" s="151"/>
      <c r="AE548" s="151"/>
      <c r="AF548" s="151"/>
      <c r="AG548" s="151" t="s">
        <v>212</v>
      </c>
      <c r="AH548" s="151"/>
      <c r="AI548" s="151"/>
      <c r="AJ548" s="151"/>
      <c r="AK548" s="151"/>
      <c r="AL548" s="151"/>
      <c r="AM548" s="151"/>
      <c r="AN548" s="151"/>
      <c r="AO548" s="151"/>
      <c r="AP548" s="151"/>
      <c r="AQ548" s="151"/>
      <c r="AR548" s="151"/>
      <c r="AS548" s="151"/>
      <c r="AT548" s="151"/>
      <c r="AU548" s="151"/>
      <c r="AV548" s="151"/>
      <c r="AW548" s="151"/>
      <c r="AX548" s="151"/>
      <c r="AY548" s="151"/>
      <c r="AZ548" s="151"/>
      <c r="BA548" s="151"/>
      <c r="BB548" s="151"/>
      <c r="BC548" s="151"/>
      <c r="BD548" s="151"/>
      <c r="BE548" s="151"/>
      <c r="BF548" s="151"/>
      <c r="BG548" s="151"/>
      <c r="BH548" s="151"/>
    </row>
    <row r="549" spans="1:60" ht="20.399999999999999" outlineLevel="1" x14ac:dyDescent="0.25">
      <c r="A549" s="169">
        <v>121</v>
      </c>
      <c r="B549" s="170" t="s">
        <v>742</v>
      </c>
      <c r="C549" s="182" t="s">
        <v>743</v>
      </c>
      <c r="D549" s="183" t="s">
        <v>266</v>
      </c>
      <c r="E549" s="172">
        <v>2</v>
      </c>
      <c r="F549" s="171"/>
      <c r="G549" s="172">
        <f>ROUND(E549*F549,2)</f>
        <v>0</v>
      </c>
      <c r="H549" s="171"/>
      <c r="I549" s="172">
        <f>ROUND(E549*H549,2)</f>
        <v>0</v>
      </c>
      <c r="J549" s="171"/>
      <c r="K549" s="172">
        <f>ROUND(E549*J549,2)</f>
        <v>0</v>
      </c>
      <c r="L549" s="172">
        <v>21</v>
      </c>
      <c r="M549" s="172">
        <f>G549*(1+L549/100)</f>
        <v>0</v>
      </c>
      <c r="N549" s="172">
        <v>6.0109999999999997E-2</v>
      </c>
      <c r="O549" s="172">
        <f>ROUND(E549*N549,2)</f>
        <v>0.12</v>
      </c>
      <c r="P549" s="172">
        <v>0</v>
      </c>
      <c r="Q549" s="172">
        <f>ROUND(E549*P549,2)</f>
        <v>0</v>
      </c>
      <c r="R549" s="172"/>
      <c r="S549" s="172" t="s">
        <v>299</v>
      </c>
      <c r="T549" s="173" t="s">
        <v>207</v>
      </c>
      <c r="U549" s="160">
        <v>0</v>
      </c>
      <c r="V549" s="160">
        <f>ROUND(E549*U549,2)</f>
        <v>0</v>
      </c>
      <c r="W549" s="160"/>
      <c r="X549" s="160" t="s">
        <v>255</v>
      </c>
      <c r="Y549" s="151"/>
      <c r="Z549" s="151"/>
      <c r="AA549" s="151"/>
      <c r="AB549" s="151"/>
      <c r="AC549" s="151"/>
      <c r="AD549" s="151"/>
      <c r="AE549" s="151"/>
      <c r="AF549" s="151"/>
      <c r="AG549" s="151" t="s">
        <v>256</v>
      </c>
      <c r="AH549" s="151"/>
      <c r="AI549" s="151"/>
      <c r="AJ549" s="151"/>
      <c r="AK549" s="151"/>
      <c r="AL549" s="151"/>
      <c r="AM549" s="151"/>
      <c r="AN549" s="151"/>
      <c r="AO549" s="151"/>
      <c r="AP549" s="151"/>
      <c r="AQ549" s="151"/>
      <c r="AR549" s="151"/>
      <c r="AS549" s="151"/>
      <c r="AT549" s="151"/>
      <c r="AU549" s="151"/>
      <c r="AV549" s="151"/>
      <c r="AW549" s="151"/>
      <c r="AX549" s="151"/>
      <c r="AY549" s="151"/>
      <c r="AZ549" s="151"/>
      <c r="BA549" s="151"/>
      <c r="BB549" s="151"/>
      <c r="BC549" s="151"/>
      <c r="BD549" s="151"/>
      <c r="BE549" s="151"/>
      <c r="BF549" s="151"/>
      <c r="BG549" s="151"/>
      <c r="BH549" s="151"/>
    </row>
    <row r="550" spans="1:60" outlineLevel="1" x14ac:dyDescent="0.25">
      <c r="A550" s="158"/>
      <c r="B550" s="159"/>
      <c r="C550" s="256"/>
      <c r="D550" s="257"/>
      <c r="E550" s="257"/>
      <c r="F550" s="257"/>
      <c r="G550" s="257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51"/>
      <c r="Z550" s="151"/>
      <c r="AA550" s="151"/>
      <c r="AB550" s="151"/>
      <c r="AC550" s="151"/>
      <c r="AD550" s="151"/>
      <c r="AE550" s="151"/>
      <c r="AF550" s="151"/>
      <c r="AG550" s="151" t="s">
        <v>212</v>
      </c>
      <c r="AH550" s="151"/>
      <c r="AI550" s="151"/>
      <c r="AJ550" s="151"/>
      <c r="AK550" s="151"/>
      <c r="AL550" s="151"/>
      <c r="AM550" s="151"/>
      <c r="AN550" s="151"/>
      <c r="AO550" s="151"/>
      <c r="AP550" s="151"/>
      <c r="AQ550" s="151"/>
      <c r="AR550" s="151"/>
      <c r="AS550" s="151"/>
      <c r="AT550" s="151"/>
      <c r="AU550" s="151"/>
      <c r="AV550" s="151"/>
      <c r="AW550" s="151"/>
      <c r="AX550" s="151"/>
      <c r="AY550" s="151"/>
      <c r="AZ550" s="151"/>
      <c r="BA550" s="151"/>
      <c r="BB550" s="151"/>
      <c r="BC550" s="151"/>
      <c r="BD550" s="151"/>
      <c r="BE550" s="151"/>
      <c r="BF550" s="151"/>
      <c r="BG550" s="151"/>
      <c r="BH550" s="151"/>
    </row>
    <row r="551" spans="1:60" ht="20.399999999999999" outlineLevel="1" x14ac:dyDescent="0.25">
      <c r="A551" s="169">
        <v>122</v>
      </c>
      <c r="B551" s="170" t="s">
        <v>744</v>
      </c>
      <c r="C551" s="182" t="s">
        <v>745</v>
      </c>
      <c r="D551" s="183" t="s">
        <v>266</v>
      </c>
      <c r="E551" s="172">
        <v>4</v>
      </c>
      <c r="F551" s="171"/>
      <c r="G551" s="172">
        <f>ROUND(E551*F551,2)</f>
        <v>0</v>
      </c>
      <c r="H551" s="171"/>
      <c r="I551" s="172">
        <f>ROUND(E551*H551,2)</f>
        <v>0</v>
      </c>
      <c r="J551" s="171"/>
      <c r="K551" s="172">
        <f>ROUND(E551*J551,2)</f>
        <v>0</v>
      </c>
      <c r="L551" s="172">
        <v>21</v>
      </c>
      <c r="M551" s="172">
        <f>G551*(1+L551/100)</f>
        <v>0</v>
      </c>
      <c r="N551" s="172">
        <v>0</v>
      </c>
      <c r="O551" s="172">
        <f>ROUND(E551*N551,2)</f>
        <v>0</v>
      </c>
      <c r="P551" s="172">
        <v>0</v>
      </c>
      <c r="Q551" s="172">
        <f>ROUND(E551*P551,2)</f>
        <v>0</v>
      </c>
      <c r="R551" s="172"/>
      <c r="S551" s="172" t="s">
        <v>299</v>
      </c>
      <c r="T551" s="173" t="s">
        <v>207</v>
      </c>
      <c r="U551" s="160">
        <v>0</v>
      </c>
      <c r="V551" s="160">
        <f>ROUND(E551*U551,2)</f>
        <v>0</v>
      </c>
      <c r="W551" s="160"/>
      <c r="X551" s="160" t="s">
        <v>255</v>
      </c>
      <c r="Y551" s="151"/>
      <c r="Z551" s="151"/>
      <c r="AA551" s="151"/>
      <c r="AB551" s="151"/>
      <c r="AC551" s="151"/>
      <c r="AD551" s="151"/>
      <c r="AE551" s="151"/>
      <c r="AF551" s="151"/>
      <c r="AG551" s="151" t="s">
        <v>256</v>
      </c>
      <c r="AH551" s="151"/>
      <c r="AI551" s="151"/>
      <c r="AJ551" s="151"/>
      <c r="AK551" s="151"/>
      <c r="AL551" s="151"/>
      <c r="AM551" s="151"/>
      <c r="AN551" s="151"/>
      <c r="AO551" s="151"/>
      <c r="AP551" s="151"/>
      <c r="AQ551" s="151"/>
      <c r="AR551" s="151"/>
      <c r="AS551" s="151"/>
      <c r="AT551" s="151"/>
      <c r="AU551" s="151"/>
      <c r="AV551" s="151"/>
      <c r="AW551" s="151"/>
      <c r="AX551" s="151"/>
      <c r="AY551" s="151"/>
      <c r="AZ551" s="151"/>
      <c r="BA551" s="151"/>
      <c r="BB551" s="151"/>
      <c r="BC551" s="151"/>
      <c r="BD551" s="151"/>
      <c r="BE551" s="151"/>
      <c r="BF551" s="151"/>
      <c r="BG551" s="151"/>
      <c r="BH551" s="151"/>
    </row>
    <row r="552" spans="1:60" outlineLevel="1" x14ac:dyDescent="0.25">
      <c r="A552" s="158"/>
      <c r="B552" s="159"/>
      <c r="C552" s="256"/>
      <c r="D552" s="257"/>
      <c r="E552" s="257"/>
      <c r="F552" s="257"/>
      <c r="G552" s="257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51"/>
      <c r="Z552" s="151"/>
      <c r="AA552" s="151"/>
      <c r="AB552" s="151"/>
      <c r="AC552" s="151"/>
      <c r="AD552" s="151"/>
      <c r="AE552" s="151"/>
      <c r="AF552" s="151"/>
      <c r="AG552" s="151" t="s">
        <v>212</v>
      </c>
      <c r="AH552" s="151"/>
      <c r="AI552" s="151"/>
      <c r="AJ552" s="151"/>
      <c r="AK552" s="151"/>
      <c r="AL552" s="151"/>
      <c r="AM552" s="151"/>
      <c r="AN552" s="151"/>
      <c r="AO552" s="151"/>
      <c r="AP552" s="151"/>
      <c r="AQ552" s="151"/>
      <c r="AR552" s="151"/>
      <c r="AS552" s="151"/>
      <c r="AT552" s="151"/>
      <c r="AU552" s="151"/>
      <c r="AV552" s="151"/>
      <c r="AW552" s="151"/>
      <c r="AX552" s="151"/>
      <c r="AY552" s="151"/>
      <c r="AZ552" s="151"/>
      <c r="BA552" s="151"/>
      <c r="BB552" s="151"/>
      <c r="BC552" s="151"/>
      <c r="BD552" s="151"/>
      <c r="BE552" s="151"/>
      <c r="BF552" s="151"/>
      <c r="BG552" s="151"/>
      <c r="BH552" s="151"/>
    </row>
    <row r="553" spans="1:60" ht="20.399999999999999" outlineLevel="1" x14ac:dyDescent="0.25">
      <c r="A553" s="169">
        <v>123</v>
      </c>
      <c r="B553" s="170" t="s">
        <v>746</v>
      </c>
      <c r="C553" s="182" t="s">
        <v>747</v>
      </c>
      <c r="D553" s="183" t="s">
        <v>266</v>
      </c>
      <c r="E553" s="172">
        <v>8</v>
      </c>
      <c r="F553" s="171"/>
      <c r="G553" s="172">
        <f>ROUND(E553*F553,2)</f>
        <v>0</v>
      </c>
      <c r="H553" s="171"/>
      <c r="I553" s="172">
        <f>ROUND(E553*H553,2)</f>
        <v>0</v>
      </c>
      <c r="J553" s="171"/>
      <c r="K553" s="172">
        <f>ROUND(E553*J553,2)</f>
        <v>0</v>
      </c>
      <c r="L553" s="172">
        <v>21</v>
      </c>
      <c r="M553" s="172">
        <f>G553*(1+L553/100)</f>
        <v>0</v>
      </c>
      <c r="N553" s="172">
        <v>0</v>
      </c>
      <c r="O553" s="172">
        <f>ROUND(E553*N553,2)</f>
        <v>0</v>
      </c>
      <c r="P553" s="172">
        <v>0</v>
      </c>
      <c r="Q553" s="172">
        <f>ROUND(E553*P553,2)</f>
        <v>0</v>
      </c>
      <c r="R553" s="172"/>
      <c r="S553" s="172" t="s">
        <v>299</v>
      </c>
      <c r="T553" s="173" t="s">
        <v>207</v>
      </c>
      <c r="U553" s="160">
        <v>0</v>
      </c>
      <c r="V553" s="160">
        <f>ROUND(E553*U553,2)</f>
        <v>0</v>
      </c>
      <c r="W553" s="160"/>
      <c r="X553" s="160" t="s">
        <v>255</v>
      </c>
      <c r="Y553" s="151"/>
      <c r="Z553" s="151"/>
      <c r="AA553" s="151"/>
      <c r="AB553" s="151"/>
      <c r="AC553" s="151"/>
      <c r="AD553" s="151"/>
      <c r="AE553" s="151"/>
      <c r="AF553" s="151"/>
      <c r="AG553" s="151" t="s">
        <v>256</v>
      </c>
      <c r="AH553" s="151"/>
      <c r="AI553" s="151"/>
      <c r="AJ553" s="151"/>
      <c r="AK553" s="151"/>
      <c r="AL553" s="151"/>
      <c r="AM553" s="151"/>
      <c r="AN553" s="151"/>
      <c r="AO553" s="151"/>
      <c r="AP553" s="151"/>
      <c r="AQ553" s="151"/>
      <c r="AR553" s="151"/>
      <c r="AS553" s="151"/>
      <c r="AT553" s="151"/>
      <c r="AU553" s="151"/>
      <c r="AV553" s="151"/>
      <c r="AW553" s="151"/>
      <c r="AX553" s="151"/>
      <c r="AY553" s="151"/>
      <c r="AZ553" s="151"/>
      <c r="BA553" s="151"/>
      <c r="BB553" s="151"/>
      <c r="BC553" s="151"/>
      <c r="BD553" s="151"/>
      <c r="BE553" s="151"/>
      <c r="BF553" s="151"/>
      <c r="BG553" s="151"/>
      <c r="BH553" s="151"/>
    </row>
    <row r="554" spans="1:60" outlineLevel="1" x14ac:dyDescent="0.25">
      <c r="A554" s="158"/>
      <c r="B554" s="159"/>
      <c r="C554" s="256"/>
      <c r="D554" s="257"/>
      <c r="E554" s="257"/>
      <c r="F554" s="257"/>
      <c r="G554" s="257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51"/>
      <c r="Z554" s="151"/>
      <c r="AA554" s="151"/>
      <c r="AB554" s="151"/>
      <c r="AC554" s="151"/>
      <c r="AD554" s="151"/>
      <c r="AE554" s="151"/>
      <c r="AF554" s="151"/>
      <c r="AG554" s="151" t="s">
        <v>212</v>
      </c>
      <c r="AH554" s="151"/>
      <c r="AI554" s="151"/>
      <c r="AJ554" s="151"/>
      <c r="AK554" s="151"/>
      <c r="AL554" s="151"/>
      <c r="AM554" s="151"/>
      <c r="AN554" s="151"/>
      <c r="AO554" s="151"/>
      <c r="AP554" s="151"/>
      <c r="AQ554" s="151"/>
      <c r="AR554" s="151"/>
      <c r="AS554" s="151"/>
      <c r="AT554" s="151"/>
      <c r="AU554" s="151"/>
      <c r="AV554" s="151"/>
      <c r="AW554" s="151"/>
      <c r="AX554" s="151"/>
      <c r="AY554" s="151"/>
      <c r="AZ554" s="151"/>
      <c r="BA554" s="151"/>
      <c r="BB554" s="151"/>
      <c r="BC554" s="151"/>
      <c r="BD554" s="151"/>
      <c r="BE554" s="151"/>
      <c r="BF554" s="151"/>
      <c r="BG554" s="151"/>
      <c r="BH554" s="151"/>
    </row>
    <row r="555" spans="1:60" ht="20.399999999999999" outlineLevel="1" x14ac:dyDescent="0.25">
      <c r="A555" s="169">
        <v>124</v>
      </c>
      <c r="B555" s="170" t="s">
        <v>748</v>
      </c>
      <c r="C555" s="182" t="s">
        <v>749</v>
      </c>
      <c r="D555" s="183" t="s">
        <v>266</v>
      </c>
      <c r="E555" s="172">
        <v>5</v>
      </c>
      <c r="F555" s="171"/>
      <c r="G555" s="172">
        <f>ROUND(E555*F555,2)</f>
        <v>0</v>
      </c>
      <c r="H555" s="171"/>
      <c r="I555" s="172">
        <f>ROUND(E555*H555,2)</f>
        <v>0</v>
      </c>
      <c r="J555" s="171"/>
      <c r="K555" s="172">
        <f>ROUND(E555*J555,2)</f>
        <v>0</v>
      </c>
      <c r="L555" s="172">
        <v>21</v>
      </c>
      <c r="M555" s="172">
        <f>G555*(1+L555/100)</f>
        <v>0</v>
      </c>
      <c r="N555" s="172">
        <v>0</v>
      </c>
      <c r="O555" s="172">
        <f>ROUND(E555*N555,2)</f>
        <v>0</v>
      </c>
      <c r="P555" s="172">
        <v>0</v>
      </c>
      <c r="Q555" s="172">
        <f>ROUND(E555*P555,2)</f>
        <v>0</v>
      </c>
      <c r="R555" s="172"/>
      <c r="S555" s="172" t="s">
        <v>299</v>
      </c>
      <c r="T555" s="173" t="s">
        <v>207</v>
      </c>
      <c r="U555" s="160">
        <v>0</v>
      </c>
      <c r="V555" s="160">
        <f>ROUND(E555*U555,2)</f>
        <v>0</v>
      </c>
      <c r="W555" s="160"/>
      <c r="X555" s="160" t="s">
        <v>255</v>
      </c>
      <c r="Y555" s="151"/>
      <c r="Z555" s="151"/>
      <c r="AA555" s="151"/>
      <c r="AB555" s="151"/>
      <c r="AC555" s="151"/>
      <c r="AD555" s="151"/>
      <c r="AE555" s="151"/>
      <c r="AF555" s="151"/>
      <c r="AG555" s="151" t="s">
        <v>256</v>
      </c>
      <c r="AH555" s="151"/>
      <c r="AI555" s="151"/>
      <c r="AJ555" s="151"/>
      <c r="AK555" s="151"/>
      <c r="AL555" s="151"/>
      <c r="AM555" s="151"/>
      <c r="AN555" s="151"/>
      <c r="AO555" s="151"/>
      <c r="AP555" s="151"/>
      <c r="AQ555" s="151"/>
      <c r="AR555" s="151"/>
      <c r="AS555" s="151"/>
      <c r="AT555" s="151"/>
      <c r="AU555" s="151"/>
      <c r="AV555" s="151"/>
      <c r="AW555" s="151"/>
      <c r="AX555" s="151"/>
      <c r="AY555" s="151"/>
      <c r="AZ555" s="151"/>
      <c r="BA555" s="151"/>
      <c r="BB555" s="151"/>
      <c r="BC555" s="151"/>
      <c r="BD555" s="151"/>
      <c r="BE555" s="151"/>
      <c r="BF555" s="151"/>
      <c r="BG555" s="151"/>
      <c r="BH555" s="151"/>
    </row>
    <row r="556" spans="1:60" outlineLevel="1" x14ac:dyDescent="0.25">
      <c r="A556" s="158"/>
      <c r="B556" s="159"/>
      <c r="C556" s="256"/>
      <c r="D556" s="257"/>
      <c r="E556" s="257"/>
      <c r="F556" s="257"/>
      <c r="G556" s="257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51"/>
      <c r="Z556" s="151"/>
      <c r="AA556" s="151"/>
      <c r="AB556" s="151"/>
      <c r="AC556" s="151"/>
      <c r="AD556" s="151"/>
      <c r="AE556" s="151"/>
      <c r="AF556" s="151"/>
      <c r="AG556" s="151" t="s">
        <v>212</v>
      </c>
      <c r="AH556" s="151"/>
      <c r="AI556" s="151"/>
      <c r="AJ556" s="151"/>
      <c r="AK556" s="151"/>
      <c r="AL556" s="151"/>
      <c r="AM556" s="151"/>
      <c r="AN556" s="151"/>
      <c r="AO556" s="151"/>
      <c r="AP556" s="151"/>
      <c r="AQ556" s="151"/>
      <c r="AR556" s="151"/>
      <c r="AS556" s="151"/>
      <c r="AT556" s="151"/>
      <c r="AU556" s="151"/>
      <c r="AV556" s="151"/>
      <c r="AW556" s="151"/>
      <c r="AX556" s="151"/>
      <c r="AY556" s="151"/>
      <c r="AZ556" s="151"/>
      <c r="BA556" s="151"/>
      <c r="BB556" s="151"/>
      <c r="BC556" s="151"/>
      <c r="BD556" s="151"/>
      <c r="BE556" s="151"/>
      <c r="BF556" s="151"/>
      <c r="BG556" s="151"/>
      <c r="BH556" s="151"/>
    </row>
    <row r="557" spans="1:60" ht="20.399999999999999" outlineLevel="1" x14ac:dyDescent="0.25">
      <c r="A557" s="169">
        <v>125</v>
      </c>
      <c r="B557" s="170" t="s">
        <v>750</v>
      </c>
      <c r="C557" s="182" t="s">
        <v>751</v>
      </c>
      <c r="D557" s="183" t="s">
        <v>266</v>
      </c>
      <c r="E557" s="172">
        <v>27</v>
      </c>
      <c r="F557" s="171"/>
      <c r="G557" s="172">
        <f>ROUND(E557*F557,2)</f>
        <v>0</v>
      </c>
      <c r="H557" s="171"/>
      <c r="I557" s="172">
        <f>ROUND(E557*H557,2)</f>
        <v>0</v>
      </c>
      <c r="J557" s="171"/>
      <c r="K557" s="172">
        <f>ROUND(E557*J557,2)</f>
        <v>0</v>
      </c>
      <c r="L557" s="172">
        <v>21</v>
      </c>
      <c r="M557" s="172">
        <f>G557*(1+L557/100)</f>
        <v>0</v>
      </c>
      <c r="N557" s="172">
        <v>0</v>
      </c>
      <c r="O557" s="172">
        <f>ROUND(E557*N557,2)</f>
        <v>0</v>
      </c>
      <c r="P557" s="172">
        <v>0</v>
      </c>
      <c r="Q557" s="172">
        <f>ROUND(E557*P557,2)</f>
        <v>0</v>
      </c>
      <c r="R557" s="172"/>
      <c r="S557" s="172" t="s">
        <v>299</v>
      </c>
      <c r="T557" s="173" t="s">
        <v>207</v>
      </c>
      <c r="U557" s="160">
        <v>0</v>
      </c>
      <c r="V557" s="160">
        <f>ROUND(E557*U557,2)</f>
        <v>0</v>
      </c>
      <c r="W557" s="160"/>
      <c r="X557" s="160" t="s">
        <v>255</v>
      </c>
      <c r="Y557" s="151"/>
      <c r="Z557" s="151"/>
      <c r="AA557" s="151"/>
      <c r="AB557" s="151"/>
      <c r="AC557" s="151"/>
      <c r="AD557" s="151"/>
      <c r="AE557" s="151"/>
      <c r="AF557" s="151"/>
      <c r="AG557" s="151" t="s">
        <v>256</v>
      </c>
      <c r="AH557" s="151"/>
      <c r="AI557" s="151"/>
      <c r="AJ557" s="151"/>
      <c r="AK557" s="151"/>
      <c r="AL557" s="151"/>
      <c r="AM557" s="151"/>
      <c r="AN557" s="151"/>
      <c r="AO557" s="151"/>
      <c r="AP557" s="151"/>
      <c r="AQ557" s="151"/>
      <c r="AR557" s="151"/>
      <c r="AS557" s="151"/>
      <c r="AT557" s="151"/>
      <c r="AU557" s="151"/>
      <c r="AV557" s="151"/>
      <c r="AW557" s="151"/>
      <c r="AX557" s="151"/>
      <c r="AY557" s="151"/>
      <c r="AZ557" s="151"/>
      <c r="BA557" s="151"/>
      <c r="BB557" s="151"/>
      <c r="BC557" s="151"/>
      <c r="BD557" s="151"/>
      <c r="BE557" s="151"/>
      <c r="BF557" s="151"/>
      <c r="BG557" s="151"/>
      <c r="BH557" s="151"/>
    </row>
    <row r="558" spans="1:60" outlineLevel="1" x14ac:dyDescent="0.25">
      <c r="A558" s="158"/>
      <c r="B558" s="159"/>
      <c r="C558" s="256"/>
      <c r="D558" s="257"/>
      <c r="E558" s="257"/>
      <c r="F558" s="257"/>
      <c r="G558" s="257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51"/>
      <c r="Z558" s="151"/>
      <c r="AA558" s="151"/>
      <c r="AB558" s="151"/>
      <c r="AC558" s="151"/>
      <c r="AD558" s="151"/>
      <c r="AE558" s="151"/>
      <c r="AF558" s="151"/>
      <c r="AG558" s="151" t="s">
        <v>212</v>
      </c>
      <c r="AH558" s="151"/>
      <c r="AI558" s="151"/>
      <c r="AJ558" s="151"/>
      <c r="AK558" s="151"/>
      <c r="AL558" s="151"/>
      <c r="AM558" s="151"/>
      <c r="AN558" s="151"/>
      <c r="AO558" s="151"/>
      <c r="AP558" s="151"/>
      <c r="AQ558" s="151"/>
      <c r="AR558" s="151"/>
      <c r="AS558" s="151"/>
      <c r="AT558" s="151"/>
      <c r="AU558" s="151"/>
      <c r="AV558" s="151"/>
      <c r="AW558" s="151"/>
      <c r="AX558" s="151"/>
      <c r="AY558" s="151"/>
      <c r="AZ558" s="151"/>
      <c r="BA558" s="151"/>
      <c r="BB558" s="151"/>
      <c r="BC558" s="151"/>
      <c r="BD558" s="151"/>
      <c r="BE558" s="151"/>
      <c r="BF558" s="151"/>
      <c r="BG558" s="151"/>
      <c r="BH558" s="151"/>
    </row>
    <row r="559" spans="1:60" ht="20.399999999999999" outlineLevel="1" x14ac:dyDescent="0.25">
      <c r="A559" s="169">
        <v>126</v>
      </c>
      <c r="B559" s="170" t="s">
        <v>752</v>
      </c>
      <c r="C559" s="182" t="s">
        <v>753</v>
      </c>
      <c r="D559" s="183" t="s">
        <v>266</v>
      </c>
      <c r="E559" s="172">
        <v>15</v>
      </c>
      <c r="F559" s="171"/>
      <c r="G559" s="172">
        <f>ROUND(E559*F559,2)</f>
        <v>0</v>
      </c>
      <c r="H559" s="171"/>
      <c r="I559" s="172">
        <f>ROUND(E559*H559,2)</f>
        <v>0</v>
      </c>
      <c r="J559" s="171"/>
      <c r="K559" s="172">
        <f>ROUND(E559*J559,2)</f>
        <v>0</v>
      </c>
      <c r="L559" s="172">
        <v>21</v>
      </c>
      <c r="M559" s="172">
        <f>G559*(1+L559/100)</f>
        <v>0</v>
      </c>
      <c r="N559" s="172">
        <v>0</v>
      </c>
      <c r="O559" s="172">
        <f>ROUND(E559*N559,2)</f>
        <v>0</v>
      </c>
      <c r="P559" s="172">
        <v>0</v>
      </c>
      <c r="Q559" s="172">
        <f>ROUND(E559*P559,2)</f>
        <v>0</v>
      </c>
      <c r="R559" s="172"/>
      <c r="S559" s="172" t="s">
        <v>299</v>
      </c>
      <c r="T559" s="173" t="s">
        <v>207</v>
      </c>
      <c r="U559" s="160">
        <v>0</v>
      </c>
      <c r="V559" s="160">
        <f>ROUND(E559*U559,2)</f>
        <v>0</v>
      </c>
      <c r="W559" s="160"/>
      <c r="X559" s="160" t="s">
        <v>255</v>
      </c>
      <c r="Y559" s="151"/>
      <c r="Z559" s="151"/>
      <c r="AA559" s="151"/>
      <c r="AB559" s="151"/>
      <c r="AC559" s="151"/>
      <c r="AD559" s="151"/>
      <c r="AE559" s="151"/>
      <c r="AF559" s="151"/>
      <c r="AG559" s="151" t="s">
        <v>256</v>
      </c>
      <c r="AH559" s="151"/>
      <c r="AI559" s="151"/>
      <c r="AJ559" s="151"/>
      <c r="AK559" s="151"/>
      <c r="AL559" s="151"/>
      <c r="AM559" s="151"/>
      <c r="AN559" s="151"/>
      <c r="AO559" s="151"/>
      <c r="AP559" s="151"/>
      <c r="AQ559" s="151"/>
      <c r="AR559" s="151"/>
      <c r="AS559" s="151"/>
      <c r="AT559" s="151"/>
      <c r="AU559" s="151"/>
      <c r="AV559" s="151"/>
      <c r="AW559" s="151"/>
      <c r="AX559" s="151"/>
      <c r="AY559" s="151"/>
      <c r="AZ559" s="151"/>
      <c r="BA559" s="151"/>
      <c r="BB559" s="151"/>
      <c r="BC559" s="151"/>
      <c r="BD559" s="151"/>
      <c r="BE559" s="151"/>
      <c r="BF559" s="151"/>
      <c r="BG559" s="151"/>
      <c r="BH559" s="151"/>
    </row>
    <row r="560" spans="1:60" outlineLevel="1" x14ac:dyDescent="0.25">
      <c r="A560" s="158"/>
      <c r="B560" s="159"/>
      <c r="C560" s="256"/>
      <c r="D560" s="257"/>
      <c r="E560" s="257"/>
      <c r="F560" s="257"/>
      <c r="G560" s="257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51"/>
      <c r="Z560" s="151"/>
      <c r="AA560" s="151"/>
      <c r="AB560" s="151"/>
      <c r="AC560" s="151"/>
      <c r="AD560" s="151"/>
      <c r="AE560" s="151"/>
      <c r="AF560" s="151"/>
      <c r="AG560" s="151" t="s">
        <v>212</v>
      </c>
      <c r="AH560" s="151"/>
      <c r="AI560" s="151"/>
      <c r="AJ560" s="151"/>
      <c r="AK560" s="151"/>
      <c r="AL560" s="151"/>
      <c r="AM560" s="151"/>
      <c r="AN560" s="151"/>
      <c r="AO560" s="151"/>
      <c r="AP560" s="151"/>
      <c r="AQ560" s="151"/>
      <c r="AR560" s="151"/>
      <c r="AS560" s="151"/>
      <c r="AT560" s="151"/>
      <c r="AU560" s="151"/>
      <c r="AV560" s="151"/>
      <c r="AW560" s="151"/>
      <c r="AX560" s="151"/>
      <c r="AY560" s="151"/>
      <c r="AZ560" s="151"/>
      <c r="BA560" s="151"/>
      <c r="BB560" s="151"/>
      <c r="BC560" s="151"/>
      <c r="BD560" s="151"/>
      <c r="BE560" s="151"/>
      <c r="BF560" s="151"/>
      <c r="BG560" s="151"/>
      <c r="BH560" s="151"/>
    </row>
    <row r="561" spans="1:60" ht="20.399999999999999" outlineLevel="1" x14ac:dyDescent="0.25">
      <c r="A561" s="169">
        <v>127</v>
      </c>
      <c r="B561" s="170" t="s">
        <v>754</v>
      </c>
      <c r="C561" s="182" t="s">
        <v>755</v>
      </c>
      <c r="D561" s="183" t="s">
        <v>266</v>
      </c>
      <c r="E561" s="172">
        <v>12</v>
      </c>
      <c r="F561" s="171"/>
      <c r="G561" s="172">
        <f>ROUND(E561*F561,2)</f>
        <v>0</v>
      </c>
      <c r="H561" s="171"/>
      <c r="I561" s="172">
        <f>ROUND(E561*H561,2)</f>
        <v>0</v>
      </c>
      <c r="J561" s="171"/>
      <c r="K561" s="172">
        <f>ROUND(E561*J561,2)</f>
        <v>0</v>
      </c>
      <c r="L561" s="172">
        <v>21</v>
      </c>
      <c r="M561" s="172">
        <f>G561*(1+L561/100)</f>
        <v>0</v>
      </c>
      <c r="N561" s="172">
        <v>0</v>
      </c>
      <c r="O561" s="172">
        <f>ROUND(E561*N561,2)</f>
        <v>0</v>
      </c>
      <c r="P561" s="172">
        <v>0</v>
      </c>
      <c r="Q561" s="172">
        <f>ROUND(E561*P561,2)</f>
        <v>0</v>
      </c>
      <c r="R561" s="172"/>
      <c r="S561" s="172" t="s">
        <v>299</v>
      </c>
      <c r="T561" s="173" t="s">
        <v>207</v>
      </c>
      <c r="U561" s="160">
        <v>0</v>
      </c>
      <c r="V561" s="160">
        <f>ROUND(E561*U561,2)</f>
        <v>0</v>
      </c>
      <c r="W561" s="160"/>
      <c r="X561" s="160" t="s">
        <v>255</v>
      </c>
      <c r="Y561" s="151"/>
      <c r="Z561" s="151"/>
      <c r="AA561" s="151"/>
      <c r="AB561" s="151"/>
      <c r="AC561" s="151"/>
      <c r="AD561" s="151"/>
      <c r="AE561" s="151"/>
      <c r="AF561" s="151"/>
      <c r="AG561" s="151" t="s">
        <v>256</v>
      </c>
      <c r="AH561" s="151"/>
      <c r="AI561" s="151"/>
      <c r="AJ561" s="151"/>
      <c r="AK561" s="151"/>
      <c r="AL561" s="151"/>
      <c r="AM561" s="151"/>
      <c r="AN561" s="151"/>
      <c r="AO561" s="151"/>
      <c r="AP561" s="151"/>
      <c r="AQ561" s="151"/>
      <c r="AR561" s="151"/>
      <c r="AS561" s="151"/>
      <c r="AT561" s="151"/>
      <c r="AU561" s="151"/>
      <c r="AV561" s="151"/>
      <c r="AW561" s="151"/>
      <c r="AX561" s="151"/>
      <c r="AY561" s="151"/>
      <c r="AZ561" s="151"/>
      <c r="BA561" s="151"/>
      <c r="BB561" s="151"/>
      <c r="BC561" s="151"/>
      <c r="BD561" s="151"/>
      <c r="BE561" s="151"/>
      <c r="BF561" s="151"/>
      <c r="BG561" s="151"/>
      <c r="BH561" s="151"/>
    </row>
    <row r="562" spans="1:60" outlineLevel="1" x14ac:dyDescent="0.25">
      <c r="A562" s="158"/>
      <c r="B562" s="159"/>
      <c r="C562" s="256"/>
      <c r="D562" s="257"/>
      <c r="E562" s="257"/>
      <c r="F562" s="257"/>
      <c r="G562" s="257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51"/>
      <c r="Z562" s="151"/>
      <c r="AA562" s="151"/>
      <c r="AB562" s="151"/>
      <c r="AC562" s="151"/>
      <c r="AD562" s="151"/>
      <c r="AE562" s="151"/>
      <c r="AF562" s="151"/>
      <c r="AG562" s="151" t="s">
        <v>212</v>
      </c>
      <c r="AH562" s="151"/>
      <c r="AI562" s="151"/>
      <c r="AJ562" s="151"/>
      <c r="AK562" s="151"/>
      <c r="AL562" s="151"/>
      <c r="AM562" s="151"/>
      <c r="AN562" s="151"/>
      <c r="AO562" s="151"/>
      <c r="AP562" s="151"/>
      <c r="AQ562" s="151"/>
      <c r="AR562" s="151"/>
      <c r="AS562" s="151"/>
      <c r="AT562" s="151"/>
      <c r="AU562" s="151"/>
      <c r="AV562" s="151"/>
      <c r="AW562" s="151"/>
      <c r="AX562" s="151"/>
      <c r="AY562" s="151"/>
      <c r="AZ562" s="151"/>
      <c r="BA562" s="151"/>
      <c r="BB562" s="151"/>
      <c r="BC562" s="151"/>
      <c r="BD562" s="151"/>
      <c r="BE562" s="151"/>
      <c r="BF562" s="151"/>
      <c r="BG562" s="151"/>
      <c r="BH562" s="151"/>
    </row>
    <row r="563" spans="1:60" ht="20.399999999999999" outlineLevel="1" x14ac:dyDescent="0.25">
      <c r="A563" s="169">
        <v>128</v>
      </c>
      <c r="B563" s="170" t="s">
        <v>756</v>
      </c>
      <c r="C563" s="182" t="s">
        <v>757</v>
      </c>
      <c r="D563" s="183" t="s">
        <v>266</v>
      </c>
      <c r="E563" s="172">
        <v>1</v>
      </c>
      <c r="F563" s="171"/>
      <c r="G563" s="172">
        <f>ROUND(E563*F563,2)</f>
        <v>0</v>
      </c>
      <c r="H563" s="171"/>
      <c r="I563" s="172">
        <f>ROUND(E563*H563,2)</f>
        <v>0</v>
      </c>
      <c r="J563" s="171"/>
      <c r="K563" s="172">
        <f>ROUND(E563*J563,2)</f>
        <v>0</v>
      </c>
      <c r="L563" s="172">
        <v>21</v>
      </c>
      <c r="M563" s="172">
        <f>G563*(1+L563/100)</f>
        <v>0</v>
      </c>
      <c r="N563" s="172">
        <v>0</v>
      </c>
      <c r="O563" s="172">
        <f>ROUND(E563*N563,2)</f>
        <v>0</v>
      </c>
      <c r="P563" s="172">
        <v>0</v>
      </c>
      <c r="Q563" s="172">
        <f>ROUND(E563*P563,2)</f>
        <v>0</v>
      </c>
      <c r="R563" s="172"/>
      <c r="S563" s="172" t="s">
        <v>299</v>
      </c>
      <c r="T563" s="173" t="s">
        <v>207</v>
      </c>
      <c r="U563" s="160">
        <v>0</v>
      </c>
      <c r="V563" s="160">
        <f>ROUND(E563*U563,2)</f>
        <v>0</v>
      </c>
      <c r="W563" s="160"/>
      <c r="X563" s="160" t="s">
        <v>255</v>
      </c>
      <c r="Y563" s="151"/>
      <c r="Z563" s="151"/>
      <c r="AA563" s="151"/>
      <c r="AB563" s="151"/>
      <c r="AC563" s="151"/>
      <c r="AD563" s="151"/>
      <c r="AE563" s="151"/>
      <c r="AF563" s="151"/>
      <c r="AG563" s="151" t="s">
        <v>256</v>
      </c>
      <c r="AH563" s="151"/>
      <c r="AI563" s="151"/>
      <c r="AJ563" s="151"/>
      <c r="AK563" s="151"/>
      <c r="AL563" s="151"/>
      <c r="AM563" s="151"/>
      <c r="AN563" s="151"/>
      <c r="AO563" s="151"/>
      <c r="AP563" s="151"/>
      <c r="AQ563" s="151"/>
      <c r="AR563" s="151"/>
      <c r="AS563" s="151"/>
      <c r="AT563" s="151"/>
      <c r="AU563" s="151"/>
      <c r="AV563" s="151"/>
      <c r="AW563" s="151"/>
      <c r="AX563" s="151"/>
      <c r="AY563" s="151"/>
      <c r="AZ563" s="151"/>
      <c r="BA563" s="151"/>
      <c r="BB563" s="151"/>
      <c r="BC563" s="151"/>
      <c r="BD563" s="151"/>
      <c r="BE563" s="151"/>
      <c r="BF563" s="151"/>
      <c r="BG563" s="151"/>
      <c r="BH563" s="151"/>
    </row>
    <row r="564" spans="1:60" outlineLevel="1" x14ac:dyDescent="0.25">
      <c r="A564" s="158"/>
      <c r="B564" s="159"/>
      <c r="C564" s="256"/>
      <c r="D564" s="257"/>
      <c r="E564" s="257"/>
      <c r="F564" s="257"/>
      <c r="G564" s="257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51"/>
      <c r="Z564" s="151"/>
      <c r="AA564" s="151"/>
      <c r="AB564" s="151"/>
      <c r="AC564" s="151"/>
      <c r="AD564" s="151"/>
      <c r="AE564" s="151"/>
      <c r="AF564" s="151"/>
      <c r="AG564" s="151" t="s">
        <v>212</v>
      </c>
      <c r="AH564" s="151"/>
      <c r="AI564" s="151"/>
      <c r="AJ564" s="151"/>
      <c r="AK564" s="151"/>
      <c r="AL564" s="151"/>
      <c r="AM564" s="151"/>
      <c r="AN564" s="151"/>
      <c r="AO564" s="151"/>
      <c r="AP564" s="151"/>
      <c r="AQ564" s="151"/>
      <c r="AR564" s="151"/>
      <c r="AS564" s="151"/>
      <c r="AT564" s="151"/>
      <c r="AU564" s="151"/>
      <c r="AV564" s="151"/>
      <c r="AW564" s="151"/>
      <c r="AX564" s="151"/>
      <c r="AY564" s="151"/>
      <c r="AZ564" s="151"/>
      <c r="BA564" s="151"/>
      <c r="BB564" s="151"/>
      <c r="BC564" s="151"/>
      <c r="BD564" s="151"/>
      <c r="BE564" s="151"/>
      <c r="BF564" s="151"/>
      <c r="BG564" s="151"/>
      <c r="BH564" s="151"/>
    </row>
    <row r="565" spans="1:60" ht="20.399999999999999" outlineLevel="1" x14ac:dyDescent="0.25">
      <c r="A565" s="169">
        <v>129</v>
      </c>
      <c r="B565" s="170" t="s">
        <v>758</v>
      </c>
      <c r="C565" s="182" t="s">
        <v>759</v>
      </c>
      <c r="D565" s="183" t="s">
        <v>266</v>
      </c>
      <c r="E565" s="172">
        <v>5</v>
      </c>
      <c r="F565" s="171"/>
      <c r="G565" s="172">
        <f>ROUND(E565*F565,2)</f>
        <v>0</v>
      </c>
      <c r="H565" s="171"/>
      <c r="I565" s="172">
        <f>ROUND(E565*H565,2)</f>
        <v>0</v>
      </c>
      <c r="J565" s="171"/>
      <c r="K565" s="172">
        <f>ROUND(E565*J565,2)</f>
        <v>0</v>
      </c>
      <c r="L565" s="172">
        <v>21</v>
      </c>
      <c r="M565" s="172">
        <f>G565*(1+L565/100)</f>
        <v>0</v>
      </c>
      <c r="N565" s="172">
        <v>0</v>
      </c>
      <c r="O565" s="172">
        <f>ROUND(E565*N565,2)</f>
        <v>0</v>
      </c>
      <c r="P565" s="172">
        <v>0</v>
      </c>
      <c r="Q565" s="172">
        <f>ROUND(E565*P565,2)</f>
        <v>0</v>
      </c>
      <c r="R565" s="172"/>
      <c r="S565" s="172" t="s">
        <v>299</v>
      </c>
      <c r="T565" s="173" t="s">
        <v>207</v>
      </c>
      <c r="U565" s="160">
        <v>0</v>
      </c>
      <c r="V565" s="160">
        <f>ROUND(E565*U565,2)</f>
        <v>0</v>
      </c>
      <c r="W565" s="160"/>
      <c r="X565" s="160" t="s">
        <v>255</v>
      </c>
      <c r="Y565" s="151"/>
      <c r="Z565" s="151"/>
      <c r="AA565" s="151"/>
      <c r="AB565" s="151"/>
      <c r="AC565" s="151"/>
      <c r="AD565" s="151"/>
      <c r="AE565" s="151"/>
      <c r="AF565" s="151"/>
      <c r="AG565" s="151" t="s">
        <v>256</v>
      </c>
      <c r="AH565" s="151"/>
      <c r="AI565" s="151"/>
      <c r="AJ565" s="151"/>
      <c r="AK565" s="151"/>
      <c r="AL565" s="151"/>
      <c r="AM565" s="151"/>
      <c r="AN565" s="151"/>
      <c r="AO565" s="151"/>
      <c r="AP565" s="151"/>
      <c r="AQ565" s="151"/>
      <c r="AR565" s="151"/>
      <c r="AS565" s="151"/>
      <c r="AT565" s="151"/>
      <c r="AU565" s="151"/>
      <c r="AV565" s="151"/>
      <c r="AW565" s="151"/>
      <c r="AX565" s="151"/>
      <c r="AY565" s="151"/>
      <c r="AZ565" s="151"/>
      <c r="BA565" s="151"/>
      <c r="BB565" s="151"/>
      <c r="BC565" s="151"/>
      <c r="BD565" s="151"/>
      <c r="BE565" s="151"/>
      <c r="BF565" s="151"/>
      <c r="BG565" s="151"/>
      <c r="BH565" s="151"/>
    </row>
    <row r="566" spans="1:60" outlineLevel="1" x14ac:dyDescent="0.25">
      <c r="A566" s="158"/>
      <c r="B566" s="159"/>
      <c r="C566" s="256"/>
      <c r="D566" s="257"/>
      <c r="E566" s="257"/>
      <c r="F566" s="257"/>
      <c r="G566" s="257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51"/>
      <c r="Z566" s="151"/>
      <c r="AA566" s="151"/>
      <c r="AB566" s="151"/>
      <c r="AC566" s="151"/>
      <c r="AD566" s="151"/>
      <c r="AE566" s="151"/>
      <c r="AF566" s="151"/>
      <c r="AG566" s="151" t="s">
        <v>212</v>
      </c>
      <c r="AH566" s="151"/>
      <c r="AI566" s="151"/>
      <c r="AJ566" s="151"/>
      <c r="AK566" s="151"/>
      <c r="AL566" s="151"/>
      <c r="AM566" s="151"/>
      <c r="AN566" s="151"/>
      <c r="AO566" s="151"/>
      <c r="AP566" s="151"/>
      <c r="AQ566" s="151"/>
      <c r="AR566" s="151"/>
      <c r="AS566" s="151"/>
      <c r="AT566" s="151"/>
      <c r="AU566" s="151"/>
      <c r="AV566" s="151"/>
      <c r="AW566" s="151"/>
      <c r="AX566" s="151"/>
      <c r="AY566" s="151"/>
      <c r="AZ566" s="151"/>
      <c r="BA566" s="151"/>
      <c r="BB566" s="151"/>
      <c r="BC566" s="151"/>
      <c r="BD566" s="151"/>
      <c r="BE566" s="151"/>
      <c r="BF566" s="151"/>
      <c r="BG566" s="151"/>
      <c r="BH566" s="151"/>
    </row>
    <row r="567" spans="1:60" ht="20.399999999999999" outlineLevel="1" x14ac:dyDescent="0.25">
      <c r="A567" s="169">
        <v>130</v>
      </c>
      <c r="B567" s="170" t="s">
        <v>760</v>
      </c>
      <c r="C567" s="182" t="s">
        <v>761</v>
      </c>
      <c r="D567" s="183" t="s">
        <v>266</v>
      </c>
      <c r="E567" s="172">
        <v>1</v>
      </c>
      <c r="F567" s="171"/>
      <c r="G567" s="172">
        <f>ROUND(E567*F567,2)</f>
        <v>0</v>
      </c>
      <c r="H567" s="171"/>
      <c r="I567" s="172">
        <f>ROUND(E567*H567,2)</f>
        <v>0</v>
      </c>
      <c r="J567" s="171"/>
      <c r="K567" s="172">
        <f>ROUND(E567*J567,2)</f>
        <v>0</v>
      </c>
      <c r="L567" s="172">
        <v>21</v>
      </c>
      <c r="M567" s="172">
        <f>G567*(1+L567/100)</f>
        <v>0</v>
      </c>
      <c r="N567" s="172">
        <v>0</v>
      </c>
      <c r="O567" s="172">
        <f>ROUND(E567*N567,2)</f>
        <v>0</v>
      </c>
      <c r="P567" s="172">
        <v>0</v>
      </c>
      <c r="Q567" s="172">
        <f>ROUND(E567*P567,2)</f>
        <v>0</v>
      </c>
      <c r="R567" s="172"/>
      <c r="S567" s="172" t="s">
        <v>299</v>
      </c>
      <c r="T567" s="173" t="s">
        <v>207</v>
      </c>
      <c r="U567" s="160">
        <v>0</v>
      </c>
      <c r="V567" s="160">
        <f>ROUND(E567*U567,2)</f>
        <v>0</v>
      </c>
      <c r="W567" s="160"/>
      <c r="X567" s="160" t="s">
        <v>255</v>
      </c>
      <c r="Y567" s="151"/>
      <c r="Z567" s="151"/>
      <c r="AA567" s="151"/>
      <c r="AB567" s="151"/>
      <c r="AC567" s="151"/>
      <c r="AD567" s="151"/>
      <c r="AE567" s="151"/>
      <c r="AF567" s="151"/>
      <c r="AG567" s="151" t="s">
        <v>256</v>
      </c>
      <c r="AH567" s="151"/>
      <c r="AI567" s="151"/>
      <c r="AJ567" s="151"/>
      <c r="AK567" s="151"/>
      <c r="AL567" s="151"/>
      <c r="AM567" s="151"/>
      <c r="AN567" s="151"/>
      <c r="AO567" s="151"/>
      <c r="AP567" s="151"/>
      <c r="AQ567" s="151"/>
      <c r="AR567" s="151"/>
      <c r="AS567" s="151"/>
      <c r="AT567" s="151"/>
      <c r="AU567" s="151"/>
      <c r="AV567" s="151"/>
      <c r="AW567" s="151"/>
      <c r="AX567" s="151"/>
      <c r="AY567" s="151"/>
      <c r="AZ567" s="151"/>
      <c r="BA567" s="151"/>
      <c r="BB567" s="151"/>
      <c r="BC567" s="151"/>
      <c r="BD567" s="151"/>
      <c r="BE567" s="151"/>
      <c r="BF567" s="151"/>
      <c r="BG567" s="151"/>
      <c r="BH567" s="151"/>
    </row>
    <row r="568" spans="1:60" outlineLevel="1" x14ac:dyDescent="0.25">
      <c r="A568" s="158"/>
      <c r="B568" s="159"/>
      <c r="C568" s="256"/>
      <c r="D568" s="257"/>
      <c r="E568" s="257"/>
      <c r="F568" s="257"/>
      <c r="G568" s="257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51"/>
      <c r="Z568" s="151"/>
      <c r="AA568" s="151"/>
      <c r="AB568" s="151"/>
      <c r="AC568" s="151"/>
      <c r="AD568" s="151"/>
      <c r="AE568" s="151"/>
      <c r="AF568" s="151"/>
      <c r="AG568" s="151" t="s">
        <v>212</v>
      </c>
      <c r="AH568" s="151"/>
      <c r="AI568" s="151"/>
      <c r="AJ568" s="151"/>
      <c r="AK568" s="151"/>
      <c r="AL568" s="151"/>
      <c r="AM568" s="151"/>
      <c r="AN568" s="151"/>
      <c r="AO568" s="151"/>
      <c r="AP568" s="151"/>
      <c r="AQ568" s="151"/>
      <c r="AR568" s="151"/>
      <c r="AS568" s="151"/>
      <c r="AT568" s="151"/>
      <c r="AU568" s="151"/>
      <c r="AV568" s="151"/>
      <c r="AW568" s="151"/>
      <c r="AX568" s="151"/>
      <c r="AY568" s="151"/>
      <c r="AZ568" s="151"/>
      <c r="BA568" s="151"/>
      <c r="BB568" s="151"/>
      <c r="BC568" s="151"/>
      <c r="BD568" s="151"/>
      <c r="BE568" s="151"/>
      <c r="BF568" s="151"/>
      <c r="BG568" s="151"/>
      <c r="BH568" s="151"/>
    </row>
    <row r="569" spans="1:60" ht="20.399999999999999" outlineLevel="1" x14ac:dyDescent="0.25">
      <c r="A569" s="169">
        <v>131</v>
      </c>
      <c r="B569" s="170" t="s">
        <v>762</v>
      </c>
      <c r="C569" s="182" t="s">
        <v>763</v>
      </c>
      <c r="D569" s="183" t="s">
        <v>266</v>
      </c>
      <c r="E569" s="172">
        <v>5</v>
      </c>
      <c r="F569" s="171"/>
      <c r="G569" s="172">
        <f>ROUND(E569*F569,2)</f>
        <v>0</v>
      </c>
      <c r="H569" s="171"/>
      <c r="I569" s="172">
        <f>ROUND(E569*H569,2)</f>
        <v>0</v>
      </c>
      <c r="J569" s="171"/>
      <c r="K569" s="172">
        <f>ROUND(E569*J569,2)</f>
        <v>0</v>
      </c>
      <c r="L569" s="172">
        <v>21</v>
      </c>
      <c r="M569" s="172">
        <f>G569*(1+L569/100)</f>
        <v>0</v>
      </c>
      <c r="N569" s="172">
        <v>0</v>
      </c>
      <c r="O569" s="172">
        <f>ROUND(E569*N569,2)</f>
        <v>0</v>
      </c>
      <c r="P569" s="172">
        <v>0</v>
      </c>
      <c r="Q569" s="172">
        <f>ROUND(E569*P569,2)</f>
        <v>0</v>
      </c>
      <c r="R569" s="172"/>
      <c r="S569" s="172" t="s">
        <v>299</v>
      </c>
      <c r="T569" s="173" t="s">
        <v>207</v>
      </c>
      <c r="U569" s="160">
        <v>0</v>
      </c>
      <c r="V569" s="160">
        <f>ROUND(E569*U569,2)</f>
        <v>0</v>
      </c>
      <c r="W569" s="160"/>
      <c r="X569" s="160" t="s">
        <v>255</v>
      </c>
      <c r="Y569" s="151"/>
      <c r="Z569" s="151"/>
      <c r="AA569" s="151"/>
      <c r="AB569" s="151"/>
      <c r="AC569" s="151"/>
      <c r="AD569" s="151"/>
      <c r="AE569" s="151"/>
      <c r="AF569" s="151"/>
      <c r="AG569" s="151" t="s">
        <v>256</v>
      </c>
      <c r="AH569" s="151"/>
      <c r="AI569" s="151"/>
      <c r="AJ569" s="151"/>
      <c r="AK569" s="151"/>
      <c r="AL569" s="151"/>
      <c r="AM569" s="151"/>
      <c r="AN569" s="151"/>
      <c r="AO569" s="151"/>
      <c r="AP569" s="151"/>
      <c r="AQ569" s="151"/>
      <c r="AR569" s="151"/>
      <c r="AS569" s="151"/>
      <c r="AT569" s="151"/>
      <c r="AU569" s="151"/>
      <c r="AV569" s="151"/>
      <c r="AW569" s="151"/>
      <c r="AX569" s="151"/>
      <c r="AY569" s="151"/>
      <c r="AZ569" s="151"/>
      <c r="BA569" s="151"/>
      <c r="BB569" s="151"/>
      <c r="BC569" s="151"/>
      <c r="BD569" s="151"/>
      <c r="BE569" s="151"/>
      <c r="BF569" s="151"/>
      <c r="BG569" s="151"/>
      <c r="BH569" s="151"/>
    </row>
    <row r="570" spans="1:60" outlineLevel="1" x14ac:dyDescent="0.25">
      <c r="A570" s="158"/>
      <c r="B570" s="159"/>
      <c r="C570" s="256"/>
      <c r="D570" s="257"/>
      <c r="E570" s="257"/>
      <c r="F570" s="257"/>
      <c r="G570" s="257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51"/>
      <c r="Z570" s="151"/>
      <c r="AA570" s="151"/>
      <c r="AB570" s="151"/>
      <c r="AC570" s="151"/>
      <c r="AD570" s="151"/>
      <c r="AE570" s="151"/>
      <c r="AF570" s="151"/>
      <c r="AG570" s="151" t="s">
        <v>212</v>
      </c>
      <c r="AH570" s="151"/>
      <c r="AI570" s="151"/>
      <c r="AJ570" s="151"/>
      <c r="AK570" s="151"/>
      <c r="AL570" s="151"/>
      <c r="AM570" s="151"/>
      <c r="AN570" s="151"/>
      <c r="AO570" s="151"/>
      <c r="AP570" s="151"/>
      <c r="AQ570" s="151"/>
      <c r="AR570" s="151"/>
      <c r="AS570" s="151"/>
      <c r="AT570" s="151"/>
      <c r="AU570" s="151"/>
      <c r="AV570" s="151"/>
      <c r="AW570" s="151"/>
      <c r="AX570" s="151"/>
      <c r="AY570" s="151"/>
      <c r="AZ570" s="151"/>
      <c r="BA570" s="151"/>
      <c r="BB570" s="151"/>
      <c r="BC570" s="151"/>
      <c r="BD570" s="151"/>
      <c r="BE570" s="151"/>
      <c r="BF570" s="151"/>
      <c r="BG570" s="151"/>
      <c r="BH570" s="151"/>
    </row>
    <row r="571" spans="1:60" ht="20.399999999999999" outlineLevel="1" x14ac:dyDescent="0.25">
      <c r="A571" s="169">
        <v>132</v>
      </c>
      <c r="B571" s="170" t="s">
        <v>764</v>
      </c>
      <c r="C571" s="182" t="s">
        <v>765</v>
      </c>
      <c r="D571" s="183" t="s">
        <v>266</v>
      </c>
      <c r="E571" s="172">
        <v>5</v>
      </c>
      <c r="F571" s="171"/>
      <c r="G571" s="172">
        <f>ROUND(E571*F571,2)</f>
        <v>0</v>
      </c>
      <c r="H571" s="171"/>
      <c r="I571" s="172">
        <f>ROUND(E571*H571,2)</f>
        <v>0</v>
      </c>
      <c r="J571" s="171"/>
      <c r="K571" s="172">
        <f>ROUND(E571*J571,2)</f>
        <v>0</v>
      </c>
      <c r="L571" s="172">
        <v>21</v>
      </c>
      <c r="M571" s="172">
        <f>G571*(1+L571/100)</f>
        <v>0</v>
      </c>
      <c r="N571" s="172">
        <v>0</v>
      </c>
      <c r="O571" s="172">
        <f>ROUND(E571*N571,2)</f>
        <v>0</v>
      </c>
      <c r="P571" s="172">
        <v>0</v>
      </c>
      <c r="Q571" s="172">
        <f>ROUND(E571*P571,2)</f>
        <v>0</v>
      </c>
      <c r="R571" s="172"/>
      <c r="S571" s="172" t="s">
        <v>299</v>
      </c>
      <c r="T571" s="173" t="s">
        <v>207</v>
      </c>
      <c r="U571" s="160">
        <v>0</v>
      </c>
      <c r="V571" s="160">
        <f>ROUND(E571*U571,2)</f>
        <v>0</v>
      </c>
      <c r="W571" s="160"/>
      <c r="X571" s="160" t="s">
        <v>255</v>
      </c>
      <c r="Y571" s="151"/>
      <c r="Z571" s="151"/>
      <c r="AA571" s="151"/>
      <c r="AB571" s="151"/>
      <c r="AC571" s="151"/>
      <c r="AD571" s="151"/>
      <c r="AE571" s="151"/>
      <c r="AF571" s="151"/>
      <c r="AG571" s="151" t="s">
        <v>256</v>
      </c>
      <c r="AH571" s="151"/>
      <c r="AI571" s="151"/>
      <c r="AJ571" s="151"/>
      <c r="AK571" s="151"/>
      <c r="AL571" s="151"/>
      <c r="AM571" s="151"/>
      <c r="AN571" s="151"/>
      <c r="AO571" s="151"/>
      <c r="AP571" s="151"/>
      <c r="AQ571" s="151"/>
      <c r="AR571" s="151"/>
      <c r="AS571" s="151"/>
      <c r="AT571" s="151"/>
      <c r="AU571" s="151"/>
      <c r="AV571" s="151"/>
      <c r="AW571" s="151"/>
      <c r="AX571" s="151"/>
      <c r="AY571" s="151"/>
      <c r="AZ571" s="151"/>
      <c r="BA571" s="151"/>
      <c r="BB571" s="151"/>
      <c r="BC571" s="151"/>
      <c r="BD571" s="151"/>
      <c r="BE571" s="151"/>
      <c r="BF571" s="151"/>
      <c r="BG571" s="151"/>
      <c r="BH571" s="151"/>
    </row>
    <row r="572" spans="1:60" outlineLevel="1" x14ac:dyDescent="0.25">
      <c r="A572" s="158"/>
      <c r="B572" s="159"/>
      <c r="C572" s="256"/>
      <c r="D572" s="257"/>
      <c r="E572" s="257"/>
      <c r="F572" s="257"/>
      <c r="G572" s="257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51"/>
      <c r="Z572" s="151"/>
      <c r="AA572" s="151"/>
      <c r="AB572" s="151"/>
      <c r="AC572" s="151"/>
      <c r="AD572" s="151"/>
      <c r="AE572" s="151"/>
      <c r="AF572" s="151"/>
      <c r="AG572" s="151" t="s">
        <v>212</v>
      </c>
      <c r="AH572" s="151"/>
      <c r="AI572" s="151"/>
      <c r="AJ572" s="151"/>
      <c r="AK572" s="151"/>
      <c r="AL572" s="151"/>
      <c r="AM572" s="151"/>
      <c r="AN572" s="151"/>
      <c r="AO572" s="151"/>
      <c r="AP572" s="151"/>
      <c r="AQ572" s="151"/>
      <c r="AR572" s="151"/>
      <c r="AS572" s="151"/>
      <c r="AT572" s="151"/>
      <c r="AU572" s="151"/>
      <c r="AV572" s="151"/>
      <c r="AW572" s="151"/>
      <c r="AX572" s="151"/>
      <c r="AY572" s="151"/>
      <c r="AZ572" s="151"/>
      <c r="BA572" s="151"/>
      <c r="BB572" s="151"/>
      <c r="BC572" s="151"/>
      <c r="BD572" s="151"/>
      <c r="BE572" s="151"/>
      <c r="BF572" s="151"/>
      <c r="BG572" s="151"/>
      <c r="BH572" s="151"/>
    </row>
    <row r="573" spans="1:60" ht="20.399999999999999" outlineLevel="1" x14ac:dyDescent="0.25">
      <c r="A573" s="169">
        <v>133</v>
      </c>
      <c r="B573" s="170" t="s">
        <v>766</v>
      </c>
      <c r="C573" s="182" t="s">
        <v>767</v>
      </c>
      <c r="D573" s="183" t="s">
        <v>266</v>
      </c>
      <c r="E573" s="172">
        <v>1</v>
      </c>
      <c r="F573" s="171"/>
      <c r="G573" s="172">
        <f>ROUND(E573*F573,2)</f>
        <v>0</v>
      </c>
      <c r="H573" s="171"/>
      <c r="I573" s="172">
        <f>ROUND(E573*H573,2)</f>
        <v>0</v>
      </c>
      <c r="J573" s="171"/>
      <c r="K573" s="172">
        <f>ROUND(E573*J573,2)</f>
        <v>0</v>
      </c>
      <c r="L573" s="172">
        <v>21</v>
      </c>
      <c r="M573" s="172">
        <f>G573*(1+L573/100)</f>
        <v>0</v>
      </c>
      <c r="N573" s="172">
        <v>0</v>
      </c>
      <c r="O573" s="172">
        <f>ROUND(E573*N573,2)</f>
        <v>0</v>
      </c>
      <c r="P573" s="172">
        <v>0</v>
      </c>
      <c r="Q573" s="172">
        <f>ROUND(E573*P573,2)</f>
        <v>0</v>
      </c>
      <c r="R573" s="172"/>
      <c r="S573" s="172" t="s">
        <v>299</v>
      </c>
      <c r="T573" s="173" t="s">
        <v>207</v>
      </c>
      <c r="U573" s="160">
        <v>0</v>
      </c>
      <c r="V573" s="160">
        <f>ROUND(E573*U573,2)</f>
        <v>0</v>
      </c>
      <c r="W573" s="160"/>
      <c r="X573" s="160" t="s">
        <v>255</v>
      </c>
      <c r="Y573" s="151"/>
      <c r="Z573" s="151"/>
      <c r="AA573" s="151"/>
      <c r="AB573" s="151"/>
      <c r="AC573" s="151"/>
      <c r="AD573" s="151"/>
      <c r="AE573" s="151"/>
      <c r="AF573" s="151"/>
      <c r="AG573" s="151" t="s">
        <v>256</v>
      </c>
      <c r="AH573" s="151"/>
      <c r="AI573" s="151"/>
      <c r="AJ573" s="151"/>
      <c r="AK573" s="151"/>
      <c r="AL573" s="151"/>
      <c r="AM573" s="151"/>
      <c r="AN573" s="151"/>
      <c r="AO573" s="151"/>
      <c r="AP573" s="151"/>
      <c r="AQ573" s="151"/>
      <c r="AR573" s="151"/>
      <c r="AS573" s="151"/>
      <c r="AT573" s="151"/>
      <c r="AU573" s="151"/>
      <c r="AV573" s="151"/>
      <c r="AW573" s="151"/>
      <c r="AX573" s="151"/>
      <c r="AY573" s="151"/>
      <c r="AZ573" s="151"/>
      <c r="BA573" s="151"/>
      <c r="BB573" s="151"/>
      <c r="BC573" s="151"/>
      <c r="BD573" s="151"/>
      <c r="BE573" s="151"/>
      <c r="BF573" s="151"/>
      <c r="BG573" s="151"/>
      <c r="BH573" s="151"/>
    </row>
    <row r="574" spans="1:60" outlineLevel="1" x14ac:dyDescent="0.25">
      <c r="A574" s="158"/>
      <c r="B574" s="159"/>
      <c r="C574" s="256"/>
      <c r="D574" s="257"/>
      <c r="E574" s="257"/>
      <c r="F574" s="257"/>
      <c r="G574" s="257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51"/>
      <c r="Z574" s="151"/>
      <c r="AA574" s="151"/>
      <c r="AB574" s="151"/>
      <c r="AC574" s="151"/>
      <c r="AD574" s="151"/>
      <c r="AE574" s="151"/>
      <c r="AF574" s="151"/>
      <c r="AG574" s="151" t="s">
        <v>212</v>
      </c>
      <c r="AH574" s="151"/>
      <c r="AI574" s="151"/>
      <c r="AJ574" s="151"/>
      <c r="AK574" s="151"/>
      <c r="AL574" s="151"/>
      <c r="AM574" s="151"/>
      <c r="AN574" s="151"/>
      <c r="AO574" s="151"/>
      <c r="AP574" s="151"/>
      <c r="AQ574" s="151"/>
      <c r="AR574" s="151"/>
      <c r="AS574" s="151"/>
      <c r="AT574" s="151"/>
      <c r="AU574" s="151"/>
      <c r="AV574" s="151"/>
      <c r="AW574" s="151"/>
      <c r="AX574" s="151"/>
      <c r="AY574" s="151"/>
      <c r="AZ574" s="151"/>
      <c r="BA574" s="151"/>
      <c r="BB574" s="151"/>
      <c r="BC574" s="151"/>
      <c r="BD574" s="151"/>
      <c r="BE574" s="151"/>
      <c r="BF574" s="151"/>
      <c r="BG574" s="151"/>
      <c r="BH574" s="151"/>
    </row>
    <row r="575" spans="1:60" ht="20.399999999999999" outlineLevel="1" x14ac:dyDescent="0.25">
      <c r="A575" s="169">
        <v>134</v>
      </c>
      <c r="B575" s="170" t="s">
        <v>768</v>
      </c>
      <c r="C575" s="182" t="s">
        <v>769</v>
      </c>
      <c r="D575" s="183" t="s">
        <v>266</v>
      </c>
      <c r="E575" s="172">
        <v>2</v>
      </c>
      <c r="F575" s="171"/>
      <c r="G575" s="172">
        <f>ROUND(E575*F575,2)</f>
        <v>0</v>
      </c>
      <c r="H575" s="171"/>
      <c r="I575" s="172">
        <f>ROUND(E575*H575,2)</f>
        <v>0</v>
      </c>
      <c r="J575" s="171"/>
      <c r="K575" s="172">
        <f>ROUND(E575*J575,2)</f>
        <v>0</v>
      </c>
      <c r="L575" s="172">
        <v>21</v>
      </c>
      <c r="M575" s="172">
        <f>G575*(1+L575/100)</f>
        <v>0</v>
      </c>
      <c r="N575" s="172">
        <v>0.04</v>
      </c>
      <c r="O575" s="172">
        <f>ROUND(E575*N575,2)</f>
        <v>0.08</v>
      </c>
      <c r="P575" s="172">
        <v>0</v>
      </c>
      <c r="Q575" s="172">
        <f>ROUND(E575*P575,2)</f>
        <v>0</v>
      </c>
      <c r="R575" s="172"/>
      <c r="S575" s="172" t="s">
        <v>299</v>
      </c>
      <c r="T575" s="173" t="s">
        <v>207</v>
      </c>
      <c r="U575" s="160">
        <v>0</v>
      </c>
      <c r="V575" s="160">
        <f>ROUND(E575*U575,2)</f>
        <v>0</v>
      </c>
      <c r="W575" s="160"/>
      <c r="X575" s="160" t="s">
        <v>347</v>
      </c>
      <c r="Y575" s="151"/>
      <c r="Z575" s="151"/>
      <c r="AA575" s="151"/>
      <c r="AB575" s="151"/>
      <c r="AC575" s="151"/>
      <c r="AD575" s="151"/>
      <c r="AE575" s="151"/>
      <c r="AF575" s="151"/>
      <c r="AG575" s="151" t="s">
        <v>348</v>
      </c>
      <c r="AH575" s="151"/>
      <c r="AI575" s="151"/>
      <c r="AJ575" s="151"/>
      <c r="AK575" s="151"/>
      <c r="AL575" s="151"/>
      <c r="AM575" s="151"/>
      <c r="AN575" s="151"/>
      <c r="AO575" s="151"/>
      <c r="AP575" s="151"/>
      <c r="AQ575" s="151"/>
      <c r="AR575" s="151"/>
      <c r="AS575" s="151"/>
      <c r="AT575" s="151"/>
      <c r="AU575" s="151"/>
      <c r="AV575" s="151"/>
      <c r="AW575" s="151"/>
      <c r="AX575" s="151"/>
      <c r="AY575" s="151"/>
      <c r="AZ575" s="151"/>
      <c r="BA575" s="151"/>
      <c r="BB575" s="151"/>
      <c r="BC575" s="151"/>
      <c r="BD575" s="151"/>
      <c r="BE575" s="151"/>
      <c r="BF575" s="151"/>
      <c r="BG575" s="151"/>
      <c r="BH575" s="151"/>
    </row>
    <row r="576" spans="1:60" outlineLevel="1" x14ac:dyDescent="0.25">
      <c r="A576" s="158"/>
      <c r="B576" s="159"/>
      <c r="C576" s="256"/>
      <c r="D576" s="257"/>
      <c r="E576" s="257"/>
      <c r="F576" s="257"/>
      <c r="G576" s="257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51"/>
      <c r="Z576" s="151"/>
      <c r="AA576" s="151"/>
      <c r="AB576" s="151"/>
      <c r="AC576" s="151"/>
      <c r="AD576" s="151"/>
      <c r="AE576" s="151"/>
      <c r="AF576" s="151"/>
      <c r="AG576" s="151" t="s">
        <v>212</v>
      </c>
      <c r="AH576" s="151"/>
      <c r="AI576" s="151"/>
      <c r="AJ576" s="151"/>
      <c r="AK576" s="151"/>
      <c r="AL576" s="151"/>
      <c r="AM576" s="151"/>
      <c r="AN576" s="151"/>
      <c r="AO576" s="151"/>
      <c r="AP576" s="151"/>
      <c r="AQ576" s="151"/>
      <c r="AR576" s="151"/>
      <c r="AS576" s="151"/>
      <c r="AT576" s="151"/>
      <c r="AU576" s="151"/>
      <c r="AV576" s="151"/>
      <c r="AW576" s="151"/>
      <c r="AX576" s="151"/>
      <c r="AY576" s="151"/>
      <c r="AZ576" s="151"/>
      <c r="BA576" s="151"/>
      <c r="BB576" s="151"/>
      <c r="BC576" s="151"/>
      <c r="BD576" s="151"/>
      <c r="BE576" s="151"/>
      <c r="BF576" s="151"/>
      <c r="BG576" s="151"/>
      <c r="BH576" s="151"/>
    </row>
    <row r="577" spans="1:60" ht="20.399999999999999" outlineLevel="1" x14ac:dyDescent="0.25">
      <c r="A577" s="169">
        <v>135</v>
      </c>
      <c r="B577" s="170" t="s">
        <v>770</v>
      </c>
      <c r="C577" s="182" t="s">
        <v>771</v>
      </c>
      <c r="D577" s="183" t="s">
        <v>266</v>
      </c>
      <c r="E577" s="172">
        <v>1</v>
      </c>
      <c r="F577" s="171"/>
      <c r="G577" s="172">
        <f>ROUND(E577*F577,2)</f>
        <v>0</v>
      </c>
      <c r="H577" s="171"/>
      <c r="I577" s="172">
        <f>ROUND(E577*H577,2)</f>
        <v>0</v>
      </c>
      <c r="J577" s="171"/>
      <c r="K577" s="172">
        <f>ROUND(E577*J577,2)</f>
        <v>0</v>
      </c>
      <c r="L577" s="172">
        <v>21</v>
      </c>
      <c r="M577" s="172">
        <f>G577*(1+L577/100)</f>
        <v>0</v>
      </c>
      <c r="N577" s="172">
        <v>4.3999999999999997E-2</v>
      </c>
      <c r="O577" s="172">
        <f>ROUND(E577*N577,2)</f>
        <v>0.04</v>
      </c>
      <c r="P577" s="172">
        <v>0</v>
      </c>
      <c r="Q577" s="172">
        <f>ROUND(E577*P577,2)</f>
        <v>0</v>
      </c>
      <c r="R577" s="172"/>
      <c r="S577" s="172" t="s">
        <v>299</v>
      </c>
      <c r="T577" s="173" t="s">
        <v>207</v>
      </c>
      <c r="U577" s="160">
        <v>0</v>
      </c>
      <c r="V577" s="160">
        <f>ROUND(E577*U577,2)</f>
        <v>0</v>
      </c>
      <c r="W577" s="160"/>
      <c r="X577" s="160" t="s">
        <v>347</v>
      </c>
      <c r="Y577" s="151"/>
      <c r="Z577" s="151"/>
      <c r="AA577" s="151"/>
      <c r="AB577" s="151"/>
      <c r="AC577" s="151"/>
      <c r="AD577" s="151"/>
      <c r="AE577" s="151"/>
      <c r="AF577" s="151"/>
      <c r="AG577" s="151" t="s">
        <v>348</v>
      </c>
      <c r="AH577" s="151"/>
      <c r="AI577" s="151"/>
      <c r="AJ577" s="151"/>
      <c r="AK577" s="151"/>
      <c r="AL577" s="151"/>
      <c r="AM577" s="151"/>
      <c r="AN577" s="151"/>
      <c r="AO577" s="151"/>
      <c r="AP577" s="151"/>
      <c r="AQ577" s="151"/>
      <c r="AR577" s="151"/>
      <c r="AS577" s="151"/>
      <c r="AT577" s="151"/>
      <c r="AU577" s="151"/>
      <c r="AV577" s="151"/>
      <c r="AW577" s="151"/>
      <c r="AX577" s="151"/>
      <c r="AY577" s="151"/>
      <c r="AZ577" s="151"/>
      <c r="BA577" s="151"/>
      <c r="BB577" s="151"/>
      <c r="BC577" s="151"/>
      <c r="BD577" s="151"/>
      <c r="BE577" s="151"/>
      <c r="BF577" s="151"/>
      <c r="BG577" s="151"/>
      <c r="BH577" s="151"/>
    </row>
    <row r="578" spans="1:60" outlineLevel="1" x14ac:dyDescent="0.25">
      <c r="A578" s="158"/>
      <c r="B578" s="159"/>
      <c r="C578" s="256"/>
      <c r="D578" s="257"/>
      <c r="E578" s="257"/>
      <c r="F578" s="257"/>
      <c r="G578" s="257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51"/>
      <c r="Z578" s="151"/>
      <c r="AA578" s="151"/>
      <c r="AB578" s="151"/>
      <c r="AC578" s="151"/>
      <c r="AD578" s="151"/>
      <c r="AE578" s="151"/>
      <c r="AF578" s="151"/>
      <c r="AG578" s="151" t="s">
        <v>212</v>
      </c>
      <c r="AH578" s="151"/>
      <c r="AI578" s="151"/>
      <c r="AJ578" s="151"/>
      <c r="AK578" s="151"/>
      <c r="AL578" s="151"/>
      <c r="AM578" s="151"/>
      <c r="AN578" s="151"/>
      <c r="AO578" s="151"/>
      <c r="AP578" s="151"/>
      <c r="AQ578" s="151"/>
      <c r="AR578" s="151"/>
      <c r="AS578" s="151"/>
      <c r="AT578" s="151"/>
      <c r="AU578" s="151"/>
      <c r="AV578" s="151"/>
      <c r="AW578" s="151"/>
      <c r="AX578" s="151"/>
      <c r="AY578" s="151"/>
      <c r="AZ578" s="151"/>
      <c r="BA578" s="151"/>
      <c r="BB578" s="151"/>
      <c r="BC578" s="151"/>
      <c r="BD578" s="151"/>
      <c r="BE578" s="151"/>
      <c r="BF578" s="151"/>
      <c r="BG578" s="151"/>
      <c r="BH578" s="151"/>
    </row>
    <row r="579" spans="1:60" outlineLevel="1" x14ac:dyDescent="0.25">
      <c r="A579" s="169">
        <v>136</v>
      </c>
      <c r="B579" s="170" t="s">
        <v>772</v>
      </c>
      <c r="C579" s="182" t="s">
        <v>773</v>
      </c>
      <c r="D579" s="183" t="s">
        <v>774</v>
      </c>
      <c r="E579" s="172">
        <v>3</v>
      </c>
      <c r="F579" s="171"/>
      <c r="G579" s="172">
        <f>ROUND(E579*F579,2)</f>
        <v>0</v>
      </c>
      <c r="H579" s="171"/>
      <c r="I579" s="172">
        <f>ROUND(E579*H579,2)</f>
        <v>0</v>
      </c>
      <c r="J579" s="171"/>
      <c r="K579" s="172">
        <f>ROUND(E579*J579,2)</f>
        <v>0</v>
      </c>
      <c r="L579" s="172">
        <v>21</v>
      </c>
      <c r="M579" s="172">
        <f>G579*(1+L579/100)</f>
        <v>0</v>
      </c>
      <c r="N579" s="172">
        <v>0.184</v>
      </c>
      <c r="O579" s="172">
        <f>ROUND(E579*N579,2)</f>
        <v>0.55000000000000004</v>
      </c>
      <c r="P579" s="172">
        <v>0</v>
      </c>
      <c r="Q579" s="172">
        <f>ROUND(E579*P579,2)</f>
        <v>0</v>
      </c>
      <c r="R579" s="172" t="s">
        <v>346</v>
      </c>
      <c r="S579" s="172" t="s">
        <v>206</v>
      </c>
      <c r="T579" s="173" t="s">
        <v>207</v>
      </c>
      <c r="U579" s="160">
        <v>0</v>
      </c>
      <c r="V579" s="160">
        <f>ROUND(E579*U579,2)</f>
        <v>0</v>
      </c>
      <c r="W579" s="160"/>
      <c r="X579" s="160" t="s">
        <v>347</v>
      </c>
      <c r="Y579" s="151"/>
      <c r="Z579" s="151"/>
      <c r="AA579" s="151"/>
      <c r="AB579" s="151"/>
      <c r="AC579" s="151"/>
      <c r="AD579" s="151"/>
      <c r="AE579" s="151"/>
      <c r="AF579" s="151"/>
      <c r="AG579" s="151" t="s">
        <v>348</v>
      </c>
      <c r="AH579" s="151"/>
      <c r="AI579" s="151"/>
      <c r="AJ579" s="151"/>
      <c r="AK579" s="151"/>
      <c r="AL579" s="151"/>
      <c r="AM579" s="151"/>
      <c r="AN579" s="151"/>
      <c r="AO579" s="151"/>
      <c r="AP579" s="151"/>
      <c r="AQ579" s="151"/>
      <c r="AR579" s="151"/>
      <c r="AS579" s="151"/>
      <c r="AT579" s="151"/>
      <c r="AU579" s="151"/>
      <c r="AV579" s="151"/>
      <c r="AW579" s="151"/>
      <c r="AX579" s="151"/>
      <c r="AY579" s="151"/>
      <c r="AZ579" s="151"/>
      <c r="BA579" s="151"/>
      <c r="BB579" s="151"/>
      <c r="BC579" s="151"/>
      <c r="BD579" s="151"/>
      <c r="BE579" s="151"/>
      <c r="BF579" s="151"/>
      <c r="BG579" s="151"/>
      <c r="BH579" s="151"/>
    </row>
    <row r="580" spans="1:60" outlineLevel="1" x14ac:dyDescent="0.25">
      <c r="A580" s="158"/>
      <c r="B580" s="159"/>
      <c r="C580" s="245" t="s">
        <v>775</v>
      </c>
      <c r="D580" s="246"/>
      <c r="E580" s="246"/>
      <c r="F580" s="246"/>
      <c r="G580" s="246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51"/>
      <c r="Z580" s="151"/>
      <c r="AA580" s="151"/>
      <c r="AB580" s="151"/>
      <c r="AC580" s="151"/>
      <c r="AD580" s="151"/>
      <c r="AE580" s="151"/>
      <c r="AF580" s="151"/>
      <c r="AG580" s="151" t="s">
        <v>211</v>
      </c>
      <c r="AH580" s="151"/>
      <c r="AI580" s="151"/>
      <c r="AJ580" s="151"/>
      <c r="AK580" s="151"/>
      <c r="AL580" s="151"/>
      <c r="AM580" s="151"/>
      <c r="AN580" s="151"/>
      <c r="AO580" s="151"/>
      <c r="AP580" s="151"/>
      <c r="AQ580" s="151"/>
      <c r="AR580" s="151"/>
      <c r="AS580" s="151"/>
      <c r="AT580" s="151"/>
      <c r="AU580" s="151"/>
      <c r="AV580" s="151"/>
      <c r="AW580" s="151"/>
      <c r="AX580" s="151"/>
      <c r="AY580" s="151"/>
      <c r="AZ580" s="151"/>
      <c r="BA580" s="174" t="str">
        <f>C580</f>
        <v>Kuchyňská linka do domácnosti. Jedná o 3 ks. Kuchyňská linka bude mít horní a dolní skřínky standardních rozměrů</v>
      </c>
      <c r="BB580" s="151"/>
      <c r="BC580" s="151"/>
      <c r="BD580" s="151"/>
      <c r="BE580" s="151"/>
      <c r="BF580" s="151"/>
      <c r="BG580" s="151"/>
      <c r="BH580" s="151"/>
    </row>
    <row r="581" spans="1:60" outlineLevel="1" x14ac:dyDescent="0.25">
      <c r="A581" s="158"/>
      <c r="B581" s="159"/>
      <c r="C581" s="260" t="s">
        <v>980</v>
      </c>
      <c r="D581" s="261"/>
      <c r="E581" s="261"/>
      <c r="F581" s="261"/>
      <c r="G581" s="261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51"/>
      <c r="Z581" s="151"/>
      <c r="AA581" s="151"/>
      <c r="AB581" s="151"/>
      <c r="AC581" s="151"/>
      <c r="AD581" s="151"/>
      <c r="AE581" s="151"/>
      <c r="AF581" s="151"/>
      <c r="AG581" s="151" t="s">
        <v>211</v>
      </c>
      <c r="AH581" s="151"/>
      <c r="AI581" s="151"/>
      <c r="AJ581" s="151"/>
      <c r="AK581" s="151"/>
      <c r="AL581" s="151"/>
      <c r="AM581" s="151"/>
      <c r="AN581" s="151"/>
      <c r="AO581" s="151"/>
      <c r="AP581" s="151"/>
      <c r="AQ581" s="151"/>
      <c r="AR581" s="151"/>
      <c r="AS581" s="151"/>
      <c r="AT581" s="151"/>
      <c r="AU581" s="151"/>
      <c r="AV581" s="151"/>
      <c r="AW581" s="151"/>
      <c r="AX581" s="151"/>
      <c r="AY581" s="151"/>
      <c r="AZ581" s="151"/>
      <c r="BA581" s="174" t="str">
        <f>C581</f>
        <v xml:space="preserve"> hloubky a výšky (šíře skříněk bude 1x600mm, 1x800mm, 1x1000mm – platí pto horní i dolní). Délka kuchyňské</v>
      </c>
      <c r="BB581" s="151"/>
      <c r="BC581" s="151"/>
      <c r="BD581" s="151"/>
      <c r="BE581" s="151"/>
      <c r="BF581" s="151"/>
      <c r="BG581" s="151"/>
      <c r="BH581" s="151"/>
    </row>
    <row r="582" spans="1:60" outlineLevel="1" x14ac:dyDescent="0.25">
      <c r="A582" s="158"/>
      <c r="B582" s="159"/>
      <c r="C582" s="260" t="s">
        <v>776</v>
      </c>
      <c r="D582" s="261"/>
      <c r="E582" s="261"/>
      <c r="F582" s="261"/>
      <c r="G582" s="261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51"/>
      <c r="Z582" s="151"/>
      <c r="AA582" s="151"/>
      <c r="AB582" s="151"/>
      <c r="AC582" s="151"/>
      <c r="AD582" s="151"/>
      <c r="AE582" s="151"/>
      <c r="AF582" s="151"/>
      <c r="AG582" s="151" t="s">
        <v>211</v>
      </c>
      <c r="AH582" s="151"/>
      <c r="AI582" s="151"/>
      <c r="AJ582" s="151"/>
      <c r="AK582" s="151"/>
      <c r="AL582" s="151"/>
      <c r="AM582" s="151"/>
      <c r="AN582" s="151"/>
      <c r="AO582" s="151"/>
      <c r="AP582" s="151"/>
      <c r="AQ582" s="151"/>
      <c r="AR582" s="151"/>
      <c r="AS582" s="151"/>
      <c r="AT582" s="151"/>
      <c r="AU582" s="151"/>
      <c r="AV582" s="151"/>
      <c r="AW582" s="151"/>
      <c r="AX582" s="151"/>
      <c r="AY582" s="151"/>
      <c r="AZ582" s="151"/>
      <c r="BA582" s="174" t="str">
        <f>C582</f>
        <v>linky bude 2,4 m vč.sporáku. Základem linky bude dřevotřískový korpus s finální povrchem z dýhy a tl.min 18 mm.</v>
      </c>
      <c r="BB582" s="151"/>
      <c r="BC582" s="151"/>
      <c r="BD582" s="151"/>
      <c r="BE582" s="151"/>
      <c r="BF582" s="151"/>
      <c r="BG582" s="151"/>
      <c r="BH582" s="151"/>
    </row>
    <row r="583" spans="1:60" outlineLevel="1" x14ac:dyDescent="0.25">
      <c r="A583" s="158"/>
      <c r="B583" s="159"/>
      <c r="C583" s="260" t="s">
        <v>981</v>
      </c>
      <c r="D583" s="261"/>
      <c r="E583" s="261"/>
      <c r="F583" s="261"/>
      <c r="G583" s="261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51"/>
      <c r="Z583" s="151"/>
      <c r="AA583" s="151"/>
      <c r="AB583" s="151"/>
      <c r="AC583" s="151"/>
      <c r="AD583" s="151"/>
      <c r="AE583" s="151"/>
      <c r="AF583" s="151"/>
      <c r="AG583" s="151" t="s">
        <v>211</v>
      </c>
      <c r="AH583" s="151"/>
      <c r="AI583" s="151"/>
      <c r="AJ583" s="151"/>
      <c r="AK583" s="151"/>
      <c r="AL583" s="151"/>
      <c r="AM583" s="151"/>
      <c r="AN583" s="151"/>
      <c r="AO583" s="151"/>
      <c r="AP583" s="151"/>
      <c r="AQ583" s="151"/>
      <c r="AR583" s="151"/>
      <c r="AS583" s="151"/>
      <c r="AT583" s="151"/>
      <c r="AU583" s="151"/>
      <c r="AV583" s="151"/>
      <c r="AW583" s="151"/>
      <c r="AX583" s="151"/>
      <c r="AY583" s="151"/>
      <c r="AZ583" s="151"/>
      <c r="BA583" s="174" t="str">
        <f>C583</f>
        <v xml:space="preserve"> Skříňky budou plné bez prosklení. Součástí horních skříněk budou police v počtu 5ks. Jedná vrchní skříňka</v>
      </c>
      <c r="BB583" s="151"/>
      <c r="BC583" s="151"/>
      <c r="BD583" s="151"/>
      <c r="BE583" s="151"/>
      <c r="BF583" s="151"/>
      <c r="BG583" s="151"/>
      <c r="BH583" s="151"/>
    </row>
    <row r="584" spans="1:60" outlineLevel="1" x14ac:dyDescent="0.25">
      <c r="A584" s="158"/>
      <c r="B584" s="159"/>
      <c r="C584" s="260" t="s">
        <v>982</v>
      </c>
      <c r="D584" s="261"/>
      <c r="E584" s="261"/>
      <c r="F584" s="261"/>
      <c r="G584" s="261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51"/>
      <c r="Z584" s="151"/>
      <c r="AA584" s="151"/>
      <c r="AB584" s="151"/>
      <c r="AC584" s="151"/>
      <c r="AD584" s="151"/>
      <c r="AE584" s="151"/>
      <c r="AF584" s="151"/>
      <c r="AG584" s="151" t="s">
        <v>211</v>
      </c>
      <c r="AH584" s="151"/>
      <c r="AI584" s="151"/>
      <c r="AJ584" s="151"/>
      <c r="AK584" s="151"/>
      <c r="AL584" s="151"/>
      <c r="AM584" s="151"/>
      <c r="AN584" s="151"/>
      <c r="AO584" s="151"/>
      <c r="AP584" s="151"/>
      <c r="AQ584" s="151"/>
      <c r="AR584" s="151"/>
      <c r="AS584" s="151"/>
      <c r="AT584" s="151"/>
      <c r="AU584" s="151"/>
      <c r="AV584" s="151"/>
      <c r="AW584" s="151"/>
      <c r="AX584" s="151"/>
      <c r="AY584" s="151"/>
      <c r="AZ584" s="151"/>
      <c r="BA584" s="151"/>
      <c r="BB584" s="151"/>
      <c r="BC584" s="151"/>
      <c r="BD584" s="151"/>
      <c r="BE584" s="151"/>
      <c r="BF584" s="151"/>
      <c r="BG584" s="151"/>
      <c r="BH584" s="151"/>
    </row>
    <row r="585" spans="1:60" outlineLevel="1" x14ac:dyDescent="0.25">
      <c r="A585" s="158"/>
      <c r="B585" s="159"/>
      <c r="C585" s="260" t="s">
        <v>777</v>
      </c>
      <c r="D585" s="261"/>
      <c r="E585" s="261"/>
      <c r="F585" s="261"/>
      <c r="G585" s="261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51"/>
      <c r="Z585" s="151"/>
      <c r="AA585" s="151"/>
      <c r="AB585" s="151"/>
      <c r="AC585" s="151"/>
      <c r="AD585" s="151"/>
      <c r="AE585" s="151"/>
      <c r="AF585" s="151"/>
      <c r="AG585" s="151" t="s">
        <v>211</v>
      </c>
      <c r="AH585" s="151"/>
      <c r="AI585" s="151"/>
      <c r="AJ585" s="151"/>
      <c r="AK585" s="151"/>
      <c r="AL585" s="151"/>
      <c r="AM585" s="151"/>
      <c r="AN585" s="151"/>
      <c r="AO585" s="151"/>
      <c r="AP585" s="151"/>
      <c r="AQ585" s="151"/>
      <c r="AR585" s="151"/>
      <c r="AS585" s="151"/>
      <c r="AT585" s="151"/>
      <c r="AU585" s="151"/>
      <c r="AV585" s="151"/>
      <c r="AW585" s="151"/>
      <c r="AX585" s="151"/>
      <c r="AY585" s="151"/>
      <c r="AZ585" s="151"/>
      <c r="BA585" s="174" t="str">
        <f>C585</f>
        <v>Spodní skříňky budou mít 1x šuplík šíře 800 mm. Součásti budou police v počtu 3 ks. Součástí dodávky bude</v>
      </c>
      <c r="BB585" s="151"/>
      <c r="BC585" s="151"/>
      <c r="BD585" s="151"/>
      <c r="BE585" s="151"/>
      <c r="BF585" s="151"/>
      <c r="BG585" s="151"/>
      <c r="BH585" s="151"/>
    </row>
    <row r="586" spans="1:60" outlineLevel="1" x14ac:dyDescent="0.25">
      <c r="A586" s="158"/>
      <c r="B586" s="159"/>
      <c r="C586" s="260" t="s">
        <v>778</v>
      </c>
      <c r="D586" s="261"/>
      <c r="E586" s="261"/>
      <c r="F586" s="261"/>
      <c r="G586" s="261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51"/>
      <c r="Z586" s="151"/>
      <c r="AA586" s="151"/>
      <c r="AB586" s="151"/>
      <c r="AC586" s="151"/>
      <c r="AD586" s="151"/>
      <c r="AE586" s="151"/>
      <c r="AF586" s="151"/>
      <c r="AG586" s="151" t="s">
        <v>211</v>
      </c>
      <c r="AH586" s="151"/>
      <c r="AI586" s="151"/>
      <c r="AJ586" s="151"/>
      <c r="AK586" s="151"/>
      <c r="AL586" s="151"/>
      <c r="AM586" s="151"/>
      <c r="AN586" s="151"/>
      <c r="AO586" s="151"/>
      <c r="AP586" s="151"/>
      <c r="AQ586" s="151"/>
      <c r="AR586" s="151"/>
      <c r="AS586" s="151"/>
      <c r="AT586" s="151"/>
      <c r="AU586" s="151"/>
      <c r="AV586" s="151"/>
      <c r="AW586" s="151"/>
      <c r="AX586" s="151"/>
      <c r="AY586" s="151"/>
      <c r="AZ586" s="151"/>
      <c r="BA586" s="151"/>
      <c r="BB586" s="151"/>
      <c r="BC586" s="151"/>
      <c r="BD586" s="151"/>
      <c r="BE586" s="151"/>
      <c r="BF586" s="151"/>
      <c r="BG586" s="151"/>
      <c r="BH586" s="151"/>
    </row>
    <row r="587" spans="1:60" outlineLevel="1" x14ac:dyDescent="0.25">
      <c r="A587" s="158"/>
      <c r="B587" s="159"/>
      <c r="C587" s="247"/>
      <c r="D587" s="248"/>
      <c r="E587" s="248"/>
      <c r="F587" s="248"/>
      <c r="G587" s="248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51"/>
      <c r="Z587" s="151"/>
      <c r="AA587" s="151"/>
      <c r="AB587" s="151"/>
      <c r="AC587" s="151"/>
      <c r="AD587" s="151"/>
      <c r="AE587" s="151"/>
      <c r="AF587" s="151"/>
      <c r="AG587" s="151" t="s">
        <v>212</v>
      </c>
      <c r="AH587" s="151"/>
      <c r="AI587" s="151"/>
      <c r="AJ587" s="151"/>
      <c r="AK587" s="151"/>
      <c r="AL587" s="151"/>
      <c r="AM587" s="151"/>
      <c r="AN587" s="151"/>
      <c r="AO587" s="151"/>
      <c r="AP587" s="151"/>
      <c r="AQ587" s="151"/>
      <c r="AR587" s="151"/>
      <c r="AS587" s="151"/>
      <c r="AT587" s="151"/>
      <c r="AU587" s="151"/>
      <c r="AV587" s="151"/>
      <c r="AW587" s="151"/>
      <c r="AX587" s="151"/>
      <c r="AY587" s="151"/>
      <c r="AZ587" s="151"/>
      <c r="BA587" s="151"/>
      <c r="BB587" s="151"/>
      <c r="BC587" s="151"/>
      <c r="BD587" s="151"/>
      <c r="BE587" s="151"/>
      <c r="BF587" s="151"/>
      <c r="BG587" s="151"/>
      <c r="BH587" s="151"/>
    </row>
    <row r="588" spans="1:60" ht="20.399999999999999" outlineLevel="1" x14ac:dyDescent="0.25">
      <c r="A588" s="169">
        <v>137</v>
      </c>
      <c r="B588" s="170" t="s">
        <v>779</v>
      </c>
      <c r="C588" s="182" t="s">
        <v>780</v>
      </c>
      <c r="D588" s="183" t="s">
        <v>266</v>
      </c>
      <c r="E588" s="172">
        <v>18</v>
      </c>
      <c r="F588" s="171"/>
      <c r="G588" s="172">
        <f>ROUND(E588*F588,2)</f>
        <v>0</v>
      </c>
      <c r="H588" s="171"/>
      <c r="I588" s="172">
        <f>ROUND(E588*H588,2)</f>
        <v>0</v>
      </c>
      <c r="J588" s="171"/>
      <c r="K588" s="172">
        <f>ROUND(E588*J588,2)</f>
        <v>0</v>
      </c>
      <c r="L588" s="172">
        <v>21</v>
      </c>
      <c r="M588" s="172">
        <f>G588*(1+L588/100)</f>
        <v>0</v>
      </c>
      <c r="N588" s="172">
        <v>0</v>
      </c>
      <c r="O588" s="172">
        <f>ROUND(E588*N588,2)</f>
        <v>0</v>
      </c>
      <c r="P588" s="172">
        <v>0</v>
      </c>
      <c r="Q588" s="172">
        <f>ROUND(E588*P588,2)</f>
        <v>0</v>
      </c>
      <c r="R588" s="172"/>
      <c r="S588" s="172" t="s">
        <v>299</v>
      </c>
      <c r="T588" s="173" t="s">
        <v>207</v>
      </c>
      <c r="U588" s="160">
        <v>0</v>
      </c>
      <c r="V588" s="160">
        <f>ROUND(E588*U588,2)</f>
        <v>0</v>
      </c>
      <c r="W588" s="160"/>
      <c r="X588" s="160" t="s">
        <v>347</v>
      </c>
      <c r="Y588" s="151"/>
      <c r="Z588" s="151"/>
      <c r="AA588" s="151"/>
      <c r="AB588" s="151"/>
      <c r="AC588" s="151"/>
      <c r="AD588" s="151"/>
      <c r="AE588" s="151"/>
      <c r="AF588" s="151"/>
      <c r="AG588" s="151" t="s">
        <v>348</v>
      </c>
      <c r="AH588" s="151"/>
      <c r="AI588" s="151"/>
      <c r="AJ588" s="151"/>
      <c r="AK588" s="151"/>
      <c r="AL588" s="151"/>
      <c r="AM588" s="151"/>
      <c r="AN588" s="151"/>
      <c r="AO588" s="151"/>
      <c r="AP588" s="151"/>
      <c r="AQ588" s="151"/>
      <c r="AR588" s="151"/>
      <c r="AS588" s="151"/>
      <c r="AT588" s="151"/>
      <c r="AU588" s="151"/>
      <c r="AV588" s="151"/>
      <c r="AW588" s="151"/>
      <c r="AX588" s="151"/>
      <c r="AY588" s="151"/>
      <c r="AZ588" s="151"/>
      <c r="BA588" s="151"/>
      <c r="BB588" s="151"/>
      <c r="BC588" s="151"/>
      <c r="BD588" s="151"/>
      <c r="BE588" s="151"/>
      <c r="BF588" s="151"/>
      <c r="BG588" s="151"/>
      <c r="BH588" s="151"/>
    </row>
    <row r="589" spans="1:60" outlineLevel="1" x14ac:dyDescent="0.25">
      <c r="A589" s="158"/>
      <c r="B589" s="159"/>
      <c r="C589" s="245" t="s">
        <v>983</v>
      </c>
      <c r="D589" s="246"/>
      <c r="E589" s="246"/>
      <c r="F589" s="246"/>
      <c r="G589" s="246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51"/>
      <c r="Z589" s="151"/>
      <c r="AA589" s="151"/>
      <c r="AB589" s="151"/>
      <c r="AC589" s="151"/>
      <c r="AD589" s="151"/>
      <c r="AE589" s="151"/>
      <c r="AF589" s="151"/>
      <c r="AG589" s="151" t="s">
        <v>211</v>
      </c>
      <c r="AH589" s="151"/>
      <c r="AI589" s="151"/>
      <c r="AJ589" s="151"/>
      <c r="AK589" s="151"/>
      <c r="AL589" s="151"/>
      <c r="AM589" s="151"/>
      <c r="AN589" s="151"/>
      <c r="AO589" s="151"/>
      <c r="AP589" s="151"/>
      <c r="AQ589" s="151"/>
      <c r="AR589" s="151"/>
      <c r="AS589" s="151"/>
      <c r="AT589" s="151"/>
      <c r="AU589" s="151"/>
      <c r="AV589" s="151"/>
      <c r="AW589" s="151"/>
      <c r="AX589" s="151"/>
      <c r="AY589" s="151"/>
      <c r="AZ589" s="151"/>
      <c r="BA589" s="151"/>
      <c r="BB589" s="151"/>
      <c r="BC589" s="151"/>
      <c r="BD589" s="151"/>
      <c r="BE589" s="151"/>
      <c r="BF589" s="151"/>
      <c r="BG589" s="151"/>
      <c r="BH589" s="151"/>
    </row>
    <row r="590" spans="1:60" outlineLevel="1" x14ac:dyDescent="0.25">
      <c r="A590" s="158"/>
      <c r="B590" s="159"/>
      <c r="C590" s="260" t="s">
        <v>984</v>
      </c>
      <c r="D590" s="261"/>
      <c r="E590" s="261"/>
      <c r="F590" s="261"/>
      <c r="G590" s="261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51"/>
      <c r="Z590" s="151"/>
      <c r="AA590" s="151"/>
      <c r="AB590" s="151"/>
      <c r="AC590" s="151"/>
      <c r="AD590" s="151"/>
      <c r="AE590" s="151"/>
      <c r="AF590" s="151"/>
      <c r="AG590" s="151" t="s">
        <v>211</v>
      </c>
      <c r="AH590" s="151"/>
      <c r="AI590" s="151"/>
      <c r="AJ590" s="151"/>
      <c r="AK590" s="151"/>
      <c r="AL590" s="151"/>
      <c r="AM590" s="151"/>
      <c r="AN590" s="151"/>
      <c r="AO590" s="151"/>
      <c r="AP590" s="151"/>
      <c r="AQ590" s="151"/>
      <c r="AR590" s="151"/>
      <c r="AS590" s="151"/>
      <c r="AT590" s="151"/>
      <c r="AU590" s="151"/>
      <c r="AV590" s="151"/>
      <c r="AW590" s="151"/>
      <c r="AX590" s="151"/>
      <c r="AY590" s="151"/>
      <c r="AZ590" s="151"/>
      <c r="BA590" s="151"/>
      <c r="BB590" s="151"/>
      <c r="BC590" s="151"/>
      <c r="BD590" s="151"/>
      <c r="BE590" s="151"/>
      <c r="BF590" s="151"/>
      <c r="BG590" s="151"/>
      <c r="BH590" s="151"/>
    </row>
    <row r="591" spans="1:60" outlineLevel="1" x14ac:dyDescent="0.25">
      <c r="A591" s="158"/>
      <c r="B591" s="159"/>
      <c r="C591" s="260" t="s">
        <v>985</v>
      </c>
      <c r="D591" s="261"/>
      <c r="E591" s="261"/>
      <c r="F591" s="261"/>
      <c r="G591" s="261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51"/>
      <c r="Z591" s="151"/>
      <c r="AA591" s="151"/>
      <c r="AB591" s="151"/>
      <c r="AC591" s="151"/>
      <c r="AD591" s="151"/>
      <c r="AE591" s="151"/>
      <c r="AF591" s="151"/>
      <c r="AG591" s="151" t="s">
        <v>211</v>
      </c>
      <c r="AH591" s="151"/>
      <c r="AI591" s="151"/>
      <c r="AJ591" s="151"/>
      <c r="AK591" s="151"/>
      <c r="AL591" s="151"/>
      <c r="AM591" s="151"/>
      <c r="AN591" s="151"/>
      <c r="AO591" s="151"/>
      <c r="AP591" s="151"/>
      <c r="AQ591" s="151"/>
      <c r="AR591" s="151"/>
      <c r="AS591" s="151"/>
      <c r="AT591" s="151"/>
      <c r="AU591" s="151"/>
      <c r="AV591" s="151"/>
      <c r="AW591" s="151"/>
      <c r="AX591" s="151"/>
      <c r="AY591" s="151"/>
      <c r="AZ591" s="151"/>
      <c r="BA591" s="151"/>
      <c r="BB591" s="151"/>
      <c r="BC591" s="151"/>
      <c r="BD591" s="151"/>
      <c r="BE591" s="151"/>
      <c r="BF591" s="151"/>
      <c r="BG591" s="151"/>
      <c r="BH591" s="151"/>
    </row>
    <row r="592" spans="1:60" outlineLevel="1" x14ac:dyDescent="0.25">
      <c r="A592" s="158"/>
      <c r="B592" s="159"/>
      <c r="C592" s="260" t="s">
        <v>986</v>
      </c>
      <c r="D592" s="261"/>
      <c r="E592" s="261"/>
      <c r="F592" s="261"/>
      <c r="G592" s="261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51"/>
      <c r="Z592" s="151"/>
      <c r="AA592" s="151"/>
      <c r="AB592" s="151"/>
      <c r="AC592" s="151"/>
      <c r="AD592" s="151"/>
      <c r="AE592" s="151"/>
      <c r="AF592" s="151"/>
      <c r="AG592" s="151" t="s">
        <v>211</v>
      </c>
      <c r="AH592" s="151"/>
      <c r="AI592" s="151"/>
      <c r="AJ592" s="151"/>
      <c r="AK592" s="151"/>
      <c r="AL592" s="151"/>
      <c r="AM592" s="151"/>
      <c r="AN592" s="151"/>
      <c r="AO592" s="151"/>
      <c r="AP592" s="151"/>
      <c r="AQ592" s="151"/>
      <c r="AR592" s="151"/>
      <c r="AS592" s="151"/>
      <c r="AT592" s="151"/>
      <c r="AU592" s="151"/>
      <c r="AV592" s="151"/>
      <c r="AW592" s="151"/>
      <c r="AX592" s="151"/>
      <c r="AY592" s="151"/>
      <c r="AZ592" s="151"/>
      <c r="BA592" s="151"/>
      <c r="BB592" s="151"/>
      <c r="BC592" s="151"/>
      <c r="BD592" s="151"/>
      <c r="BE592" s="151"/>
      <c r="BF592" s="151"/>
      <c r="BG592" s="151"/>
      <c r="BH592" s="151"/>
    </row>
    <row r="593" spans="1:60" outlineLevel="1" x14ac:dyDescent="0.25">
      <c r="A593" s="158"/>
      <c r="B593" s="159"/>
      <c r="C593" s="260" t="s">
        <v>987</v>
      </c>
      <c r="D593" s="261"/>
      <c r="E593" s="261"/>
      <c r="F593" s="261"/>
      <c r="G593" s="261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51"/>
      <c r="Z593" s="151"/>
      <c r="AA593" s="151"/>
      <c r="AB593" s="151"/>
      <c r="AC593" s="151"/>
      <c r="AD593" s="151"/>
      <c r="AE593" s="151"/>
      <c r="AF593" s="151"/>
      <c r="AG593" s="151" t="s">
        <v>211</v>
      </c>
      <c r="AH593" s="151"/>
      <c r="AI593" s="151"/>
      <c r="AJ593" s="151"/>
      <c r="AK593" s="151"/>
      <c r="AL593" s="151"/>
      <c r="AM593" s="151"/>
      <c r="AN593" s="151"/>
      <c r="AO593" s="151"/>
      <c r="AP593" s="151"/>
      <c r="AQ593" s="151"/>
      <c r="AR593" s="151"/>
      <c r="AS593" s="151"/>
      <c r="AT593" s="151"/>
      <c r="AU593" s="151"/>
      <c r="AV593" s="151"/>
      <c r="AW593" s="151"/>
      <c r="AX593" s="151"/>
      <c r="AY593" s="151"/>
      <c r="AZ593" s="151"/>
      <c r="BA593" s="151"/>
      <c r="BB593" s="151"/>
      <c r="BC593" s="151"/>
      <c r="BD593" s="151"/>
      <c r="BE593" s="151"/>
      <c r="BF593" s="151"/>
      <c r="BG593" s="151"/>
      <c r="BH593" s="151"/>
    </row>
    <row r="594" spans="1:60" outlineLevel="1" x14ac:dyDescent="0.25">
      <c r="A594" s="158"/>
      <c r="B594" s="159"/>
      <c r="C594" s="260" t="s">
        <v>781</v>
      </c>
      <c r="D594" s="261"/>
      <c r="E594" s="261"/>
      <c r="F594" s="261"/>
      <c r="G594" s="261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51"/>
      <c r="Z594" s="151"/>
      <c r="AA594" s="151"/>
      <c r="AB594" s="151"/>
      <c r="AC594" s="151"/>
      <c r="AD594" s="151"/>
      <c r="AE594" s="151"/>
      <c r="AF594" s="151"/>
      <c r="AG594" s="151" t="s">
        <v>211</v>
      </c>
      <c r="AH594" s="151"/>
      <c r="AI594" s="151"/>
      <c r="AJ594" s="151"/>
      <c r="AK594" s="151"/>
      <c r="AL594" s="151"/>
      <c r="AM594" s="151"/>
      <c r="AN594" s="151"/>
      <c r="AO594" s="151"/>
      <c r="AP594" s="151"/>
      <c r="AQ594" s="151"/>
      <c r="AR594" s="151"/>
      <c r="AS594" s="151"/>
      <c r="AT594" s="151"/>
      <c r="AU594" s="151"/>
      <c r="AV594" s="151"/>
      <c r="AW594" s="151"/>
      <c r="AX594" s="151"/>
      <c r="AY594" s="151"/>
      <c r="AZ594" s="151"/>
      <c r="BA594" s="151"/>
      <c r="BB594" s="151"/>
      <c r="BC594" s="151"/>
      <c r="BD594" s="151"/>
      <c r="BE594" s="151"/>
      <c r="BF594" s="151"/>
      <c r="BG594" s="151"/>
      <c r="BH594" s="151"/>
    </row>
    <row r="595" spans="1:60" outlineLevel="1" x14ac:dyDescent="0.25">
      <c r="A595" s="158"/>
      <c r="B595" s="159"/>
      <c r="C595" s="247"/>
      <c r="D595" s="248"/>
      <c r="E595" s="248"/>
      <c r="F595" s="248"/>
      <c r="G595" s="248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51"/>
      <c r="Z595" s="151"/>
      <c r="AA595" s="151"/>
      <c r="AB595" s="151"/>
      <c r="AC595" s="151"/>
      <c r="AD595" s="151"/>
      <c r="AE595" s="151"/>
      <c r="AF595" s="151"/>
      <c r="AG595" s="151" t="s">
        <v>212</v>
      </c>
      <c r="AH595" s="151"/>
      <c r="AI595" s="151"/>
      <c r="AJ595" s="151"/>
      <c r="AK595" s="151"/>
      <c r="AL595" s="151"/>
      <c r="AM595" s="151"/>
      <c r="AN595" s="151"/>
      <c r="AO595" s="151"/>
      <c r="AP595" s="151"/>
      <c r="AQ595" s="151"/>
      <c r="AR595" s="151"/>
      <c r="AS595" s="151"/>
      <c r="AT595" s="151"/>
      <c r="AU595" s="151"/>
      <c r="AV595" s="151"/>
      <c r="AW595" s="151"/>
      <c r="AX595" s="151"/>
      <c r="AY595" s="151"/>
      <c r="AZ595" s="151"/>
      <c r="BA595" s="151"/>
      <c r="BB595" s="151"/>
      <c r="BC595" s="151"/>
      <c r="BD595" s="151"/>
      <c r="BE595" s="151"/>
      <c r="BF595" s="151"/>
      <c r="BG595" s="151"/>
      <c r="BH595" s="151"/>
    </row>
    <row r="596" spans="1:60" outlineLevel="1" x14ac:dyDescent="0.25">
      <c r="A596" s="158">
        <v>138</v>
      </c>
      <c r="B596" s="159" t="s">
        <v>782</v>
      </c>
      <c r="C596" s="187" t="s">
        <v>783</v>
      </c>
      <c r="D596" s="188" t="s">
        <v>0</v>
      </c>
      <c r="E596" s="161"/>
      <c r="F596" s="161"/>
      <c r="G596" s="160">
        <f>ROUND(E596*F596,2)</f>
        <v>0</v>
      </c>
      <c r="H596" s="161"/>
      <c r="I596" s="160">
        <f>ROUND(E596*H596,2)</f>
        <v>0</v>
      </c>
      <c r="J596" s="161"/>
      <c r="K596" s="160">
        <f>ROUND(E596*J596,2)</f>
        <v>0</v>
      </c>
      <c r="L596" s="160">
        <v>21</v>
      </c>
      <c r="M596" s="160">
        <f>G596*(1+L596/100)</f>
        <v>0</v>
      </c>
      <c r="N596" s="160">
        <v>0</v>
      </c>
      <c r="O596" s="160">
        <f>ROUND(E596*N596,2)</f>
        <v>0</v>
      </c>
      <c r="P596" s="160">
        <v>0</v>
      </c>
      <c r="Q596" s="160">
        <f>ROUND(E596*P596,2)</f>
        <v>0</v>
      </c>
      <c r="R596" s="160" t="s">
        <v>710</v>
      </c>
      <c r="S596" s="160" t="s">
        <v>206</v>
      </c>
      <c r="T596" s="160" t="s">
        <v>240</v>
      </c>
      <c r="U596" s="160">
        <v>0</v>
      </c>
      <c r="V596" s="160">
        <f>ROUND(E596*U596,2)</f>
        <v>0</v>
      </c>
      <c r="W596" s="160"/>
      <c r="X596" s="160" t="s">
        <v>626</v>
      </c>
      <c r="Y596" s="151"/>
      <c r="Z596" s="151"/>
      <c r="AA596" s="151"/>
      <c r="AB596" s="151"/>
      <c r="AC596" s="151"/>
      <c r="AD596" s="151"/>
      <c r="AE596" s="151"/>
      <c r="AF596" s="151"/>
      <c r="AG596" s="151" t="s">
        <v>627</v>
      </c>
      <c r="AH596" s="151"/>
      <c r="AI596" s="151"/>
      <c r="AJ596" s="151"/>
      <c r="AK596" s="151"/>
      <c r="AL596" s="151"/>
      <c r="AM596" s="151"/>
      <c r="AN596" s="151"/>
      <c r="AO596" s="151"/>
      <c r="AP596" s="151"/>
      <c r="AQ596" s="151"/>
      <c r="AR596" s="151"/>
      <c r="AS596" s="151"/>
      <c r="AT596" s="151"/>
      <c r="AU596" s="151"/>
      <c r="AV596" s="151"/>
      <c r="AW596" s="151"/>
      <c r="AX596" s="151"/>
      <c r="AY596" s="151"/>
      <c r="AZ596" s="151"/>
      <c r="BA596" s="151"/>
      <c r="BB596" s="151"/>
      <c r="BC596" s="151"/>
      <c r="BD596" s="151"/>
      <c r="BE596" s="151"/>
      <c r="BF596" s="151"/>
      <c r="BG596" s="151"/>
      <c r="BH596" s="151"/>
    </row>
    <row r="597" spans="1:60" outlineLevel="1" x14ac:dyDescent="0.25">
      <c r="A597" s="158"/>
      <c r="B597" s="159"/>
      <c r="C597" s="262" t="s">
        <v>628</v>
      </c>
      <c r="D597" s="263"/>
      <c r="E597" s="263"/>
      <c r="F597" s="263"/>
      <c r="G597" s="263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51"/>
      <c r="Z597" s="151"/>
      <c r="AA597" s="151"/>
      <c r="AB597" s="151"/>
      <c r="AC597" s="151"/>
      <c r="AD597" s="151"/>
      <c r="AE597" s="151"/>
      <c r="AF597" s="151"/>
      <c r="AG597" s="151" t="s">
        <v>244</v>
      </c>
      <c r="AH597" s="151"/>
      <c r="AI597" s="151"/>
      <c r="AJ597" s="151"/>
      <c r="AK597" s="151"/>
      <c r="AL597" s="151"/>
      <c r="AM597" s="151"/>
      <c r="AN597" s="151"/>
      <c r="AO597" s="151"/>
      <c r="AP597" s="151"/>
      <c r="AQ597" s="151"/>
      <c r="AR597" s="151"/>
      <c r="AS597" s="151"/>
      <c r="AT597" s="151"/>
      <c r="AU597" s="151"/>
      <c r="AV597" s="151"/>
      <c r="AW597" s="151"/>
      <c r="AX597" s="151"/>
      <c r="AY597" s="151"/>
      <c r="AZ597" s="151"/>
      <c r="BA597" s="151"/>
      <c r="BB597" s="151"/>
      <c r="BC597" s="151"/>
      <c r="BD597" s="151"/>
      <c r="BE597" s="151"/>
      <c r="BF597" s="151"/>
      <c r="BG597" s="151"/>
      <c r="BH597" s="151"/>
    </row>
    <row r="598" spans="1:60" outlineLevel="1" x14ac:dyDescent="0.25">
      <c r="A598" s="158"/>
      <c r="B598" s="159"/>
      <c r="C598" s="247"/>
      <c r="D598" s="248"/>
      <c r="E598" s="248"/>
      <c r="F598" s="248"/>
      <c r="G598" s="248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51"/>
      <c r="Z598" s="151"/>
      <c r="AA598" s="151"/>
      <c r="AB598" s="151"/>
      <c r="AC598" s="151"/>
      <c r="AD598" s="151"/>
      <c r="AE598" s="151"/>
      <c r="AF598" s="151"/>
      <c r="AG598" s="151" t="s">
        <v>212</v>
      </c>
      <c r="AH598" s="151"/>
      <c r="AI598" s="151"/>
      <c r="AJ598" s="151"/>
      <c r="AK598" s="151"/>
      <c r="AL598" s="151"/>
      <c r="AM598" s="151"/>
      <c r="AN598" s="151"/>
      <c r="AO598" s="151"/>
      <c r="AP598" s="151"/>
      <c r="AQ598" s="151"/>
      <c r="AR598" s="151"/>
      <c r="AS598" s="151"/>
      <c r="AT598" s="151"/>
      <c r="AU598" s="151"/>
      <c r="AV598" s="151"/>
      <c r="AW598" s="151"/>
      <c r="AX598" s="151"/>
      <c r="AY598" s="151"/>
      <c r="AZ598" s="151"/>
      <c r="BA598" s="151"/>
      <c r="BB598" s="151"/>
      <c r="BC598" s="151"/>
      <c r="BD598" s="151"/>
      <c r="BE598" s="151"/>
      <c r="BF598" s="151"/>
      <c r="BG598" s="151"/>
      <c r="BH598" s="151"/>
    </row>
    <row r="599" spans="1:60" x14ac:dyDescent="0.25">
      <c r="A599" s="163" t="s">
        <v>201</v>
      </c>
      <c r="B599" s="164" t="s">
        <v>151</v>
      </c>
      <c r="C599" s="180" t="s">
        <v>152</v>
      </c>
      <c r="D599" s="181"/>
      <c r="E599" s="167"/>
      <c r="F599" s="167"/>
      <c r="G599" s="167">
        <f>SUMIF(AG600:AG607,"&lt;&gt;NOR",G600:G607)</f>
        <v>0</v>
      </c>
      <c r="H599" s="167"/>
      <c r="I599" s="167">
        <f>SUM(I600:I607)</f>
        <v>0</v>
      </c>
      <c r="J599" s="167"/>
      <c r="K599" s="167">
        <f>SUM(K600:K607)</f>
        <v>0</v>
      </c>
      <c r="L599" s="167"/>
      <c r="M599" s="167">
        <f>SUM(M600:M607)</f>
        <v>0</v>
      </c>
      <c r="N599" s="167"/>
      <c r="O599" s="167">
        <f>SUM(O600:O607)</f>
        <v>0.12</v>
      </c>
      <c r="P599" s="167"/>
      <c r="Q599" s="167">
        <f>SUM(Q600:Q607)</f>
        <v>0</v>
      </c>
      <c r="R599" s="167"/>
      <c r="S599" s="167"/>
      <c r="T599" s="168"/>
      <c r="U599" s="162"/>
      <c r="V599" s="162">
        <f>SUM(V600:V607)</f>
        <v>0</v>
      </c>
      <c r="W599" s="162"/>
      <c r="X599" s="162"/>
      <c r="AG599" t="s">
        <v>202</v>
      </c>
    </row>
    <row r="600" spans="1:60" outlineLevel="1" x14ac:dyDescent="0.25">
      <c r="A600" s="169">
        <v>139</v>
      </c>
      <c r="B600" s="170" t="s">
        <v>784</v>
      </c>
      <c r="C600" s="182" t="s">
        <v>785</v>
      </c>
      <c r="D600" s="183" t="s">
        <v>253</v>
      </c>
      <c r="E600" s="172">
        <v>6.5</v>
      </c>
      <c r="F600" s="171"/>
      <c r="G600" s="172">
        <f>ROUND(E600*F600,2)</f>
        <v>0</v>
      </c>
      <c r="H600" s="171"/>
      <c r="I600" s="172">
        <f>ROUND(E600*H600,2)</f>
        <v>0</v>
      </c>
      <c r="J600" s="171"/>
      <c r="K600" s="172">
        <f>ROUND(E600*J600,2)</f>
        <v>0</v>
      </c>
      <c r="L600" s="172">
        <v>21</v>
      </c>
      <c r="M600" s="172">
        <f>G600*(1+L600/100)</f>
        <v>0</v>
      </c>
      <c r="N600" s="172">
        <v>1.8079999999999999E-2</v>
      </c>
      <c r="O600" s="172">
        <f>ROUND(E600*N600,2)</f>
        <v>0.12</v>
      </c>
      <c r="P600" s="172">
        <v>0</v>
      </c>
      <c r="Q600" s="172">
        <f>ROUND(E600*P600,2)</f>
        <v>0</v>
      </c>
      <c r="R600" s="172" t="s">
        <v>585</v>
      </c>
      <c r="S600" s="172" t="s">
        <v>206</v>
      </c>
      <c r="T600" s="173" t="s">
        <v>475</v>
      </c>
      <c r="U600" s="160">
        <v>0</v>
      </c>
      <c r="V600" s="160">
        <f>ROUND(E600*U600,2)</f>
        <v>0</v>
      </c>
      <c r="W600" s="160"/>
      <c r="X600" s="160" t="s">
        <v>255</v>
      </c>
      <c r="Y600" s="151"/>
      <c r="Z600" s="151"/>
      <c r="AA600" s="151"/>
      <c r="AB600" s="151"/>
      <c r="AC600" s="151"/>
      <c r="AD600" s="151"/>
      <c r="AE600" s="151"/>
      <c r="AF600" s="151"/>
      <c r="AG600" s="151" t="s">
        <v>256</v>
      </c>
      <c r="AH600" s="151"/>
      <c r="AI600" s="151"/>
      <c r="AJ600" s="151"/>
      <c r="AK600" s="151"/>
      <c r="AL600" s="151"/>
      <c r="AM600" s="151"/>
      <c r="AN600" s="151"/>
      <c r="AO600" s="151"/>
      <c r="AP600" s="151"/>
      <c r="AQ600" s="151"/>
      <c r="AR600" s="151"/>
      <c r="AS600" s="151"/>
      <c r="AT600" s="151"/>
      <c r="AU600" s="151"/>
      <c r="AV600" s="151"/>
      <c r="AW600" s="151"/>
      <c r="AX600" s="151"/>
      <c r="AY600" s="151"/>
      <c r="AZ600" s="151"/>
      <c r="BA600" s="151"/>
      <c r="BB600" s="151"/>
      <c r="BC600" s="151"/>
      <c r="BD600" s="151"/>
      <c r="BE600" s="151"/>
      <c r="BF600" s="151"/>
      <c r="BG600" s="151"/>
      <c r="BH600" s="151"/>
    </row>
    <row r="601" spans="1:60" ht="21" outlineLevel="1" x14ac:dyDescent="0.25">
      <c r="A601" s="158"/>
      <c r="B601" s="159"/>
      <c r="C601" s="258" t="s">
        <v>786</v>
      </c>
      <c r="D601" s="259"/>
      <c r="E601" s="259"/>
      <c r="F601" s="259"/>
      <c r="G601" s="259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51"/>
      <c r="Z601" s="151"/>
      <c r="AA601" s="151"/>
      <c r="AB601" s="151"/>
      <c r="AC601" s="151"/>
      <c r="AD601" s="151"/>
      <c r="AE601" s="151"/>
      <c r="AF601" s="151"/>
      <c r="AG601" s="151" t="s">
        <v>244</v>
      </c>
      <c r="AH601" s="151"/>
      <c r="AI601" s="151"/>
      <c r="AJ601" s="151"/>
      <c r="AK601" s="151"/>
      <c r="AL601" s="151"/>
      <c r="AM601" s="151"/>
      <c r="AN601" s="151"/>
      <c r="AO601" s="151"/>
      <c r="AP601" s="151"/>
      <c r="AQ601" s="151"/>
      <c r="AR601" s="151"/>
      <c r="AS601" s="151"/>
      <c r="AT601" s="151"/>
      <c r="AU601" s="151"/>
      <c r="AV601" s="151"/>
      <c r="AW601" s="151"/>
      <c r="AX601" s="151"/>
      <c r="AY601" s="151"/>
      <c r="AZ601" s="151"/>
      <c r="BA601" s="174" t="str">
        <f>C601</f>
        <v>z trubek nebo tenkostěnných profilů do zdiva (10 kg/m zábradlí), dodávka a montáž dřevěných průběžných madel, nátěr zábradlí syntetický základní a dvojnásobný vrchní, nátěr madla lazurovacím lakem dvojnásobný s napuštěním.</v>
      </c>
      <c r="BB601" s="151"/>
      <c r="BC601" s="151"/>
      <c r="BD601" s="151"/>
      <c r="BE601" s="151"/>
      <c r="BF601" s="151"/>
      <c r="BG601" s="151"/>
      <c r="BH601" s="151"/>
    </row>
    <row r="602" spans="1:60" outlineLevel="1" x14ac:dyDescent="0.25">
      <c r="A602" s="158"/>
      <c r="B602" s="159"/>
      <c r="C602" s="260" t="s">
        <v>787</v>
      </c>
      <c r="D602" s="261"/>
      <c r="E602" s="261"/>
      <c r="F602" s="261"/>
      <c r="G602" s="261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51"/>
      <c r="Z602" s="151"/>
      <c r="AA602" s="151"/>
      <c r="AB602" s="151"/>
      <c r="AC602" s="151"/>
      <c r="AD602" s="151"/>
      <c r="AE602" s="151"/>
      <c r="AF602" s="151"/>
      <c r="AG602" s="151" t="s">
        <v>211</v>
      </c>
      <c r="AH602" s="151"/>
      <c r="AI602" s="151"/>
      <c r="AJ602" s="151"/>
      <c r="AK602" s="151"/>
      <c r="AL602" s="151"/>
      <c r="AM602" s="151"/>
      <c r="AN602" s="151"/>
      <c r="AO602" s="151"/>
      <c r="AP602" s="151"/>
      <c r="AQ602" s="151"/>
      <c r="AR602" s="151"/>
      <c r="AS602" s="151"/>
      <c r="AT602" s="151"/>
      <c r="AU602" s="151"/>
      <c r="AV602" s="151"/>
      <c r="AW602" s="151"/>
      <c r="AX602" s="151"/>
      <c r="AY602" s="151"/>
      <c r="AZ602" s="151"/>
      <c r="BA602" s="151"/>
      <c r="BB602" s="151"/>
      <c r="BC602" s="151"/>
      <c r="BD602" s="151"/>
      <c r="BE602" s="151"/>
      <c r="BF602" s="151"/>
      <c r="BG602" s="151"/>
      <c r="BH602" s="151"/>
    </row>
    <row r="603" spans="1:60" outlineLevel="1" x14ac:dyDescent="0.25">
      <c r="A603" s="158"/>
      <c r="B603" s="159"/>
      <c r="C603" s="247"/>
      <c r="D603" s="248"/>
      <c r="E603" s="248"/>
      <c r="F603" s="248"/>
      <c r="G603" s="248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51"/>
      <c r="Z603" s="151"/>
      <c r="AA603" s="151"/>
      <c r="AB603" s="151"/>
      <c r="AC603" s="151"/>
      <c r="AD603" s="151"/>
      <c r="AE603" s="151"/>
      <c r="AF603" s="151"/>
      <c r="AG603" s="151" t="s">
        <v>212</v>
      </c>
      <c r="AH603" s="151"/>
      <c r="AI603" s="151"/>
      <c r="AJ603" s="151"/>
      <c r="AK603" s="151"/>
      <c r="AL603" s="151"/>
      <c r="AM603" s="151"/>
      <c r="AN603" s="151"/>
      <c r="AO603" s="151"/>
      <c r="AP603" s="151"/>
      <c r="AQ603" s="151"/>
      <c r="AR603" s="151"/>
      <c r="AS603" s="151"/>
      <c r="AT603" s="151"/>
      <c r="AU603" s="151"/>
      <c r="AV603" s="151"/>
      <c r="AW603" s="151"/>
      <c r="AX603" s="151"/>
      <c r="AY603" s="151"/>
      <c r="AZ603" s="151"/>
      <c r="BA603" s="151"/>
      <c r="BB603" s="151"/>
      <c r="BC603" s="151"/>
      <c r="BD603" s="151"/>
      <c r="BE603" s="151"/>
      <c r="BF603" s="151"/>
      <c r="BG603" s="151"/>
      <c r="BH603" s="151"/>
    </row>
    <row r="604" spans="1:60" ht="20.399999999999999" outlineLevel="1" x14ac:dyDescent="0.25">
      <c r="A604" s="169">
        <v>140</v>
      </c>
      <c r="B604" s="170" t="s">
        <v>788</v>
      </c>
      <c r="C604" s="182" t="s">
        <v>789</v>
      </c>
      <c r="D604" s="183" t="s">
        <v>253</v>
      </c>
      <c r="E604" s="172">
        <v>4.68</v>
      </c>
      <c r="F604" s="171"/>
      <c r="G604" s="172">
        <f>ROUND(E604*F604,2)</f>
        <v>0</v>
      </c>
      <c r="H604" s="171"/>
      <c r="I604" s="172">
        <f>ROUND(E604*H604,2)</f>
        <v>0</v>
      </c>
      <c r="J604" s="171"/>
      <c r="K604" s="172">
        <f>ROUND(E604*J604,2)</f>
        <v>0</v>
      </c>
      <c r="L604" s="172">
        <v>21</v>
      </c>
      <c r="M604" s="172">
        <f>G604*(1+L604/100)</f>
        <v>0</v>
      </c>
      <c r="N604" s="172">
        <v>0</v>
      </c>
      <c r="O604" s="172">
        <f>ROUND(E604*N604,2)</f>
        <v>0</v>
      </c>
      <c r="P604" s="172">
        <v>0</v>
      </c>
      <c r="Q604" s="172">
        <f>ROUND(E604*P604,2)</f>
        <v>0</v>
      </c>
      <c r="R604" s="172"/>
      <c r="S604" s="172" t="s">
        <v>299</v>
      </c>
      <c r="T604" s="173" t="s">
        <v>207</v>
      </c>
      <c r="U604" s="160">
        <v>0</v>
      </c>
      <c r="V604" s="160">
        <f>ROUND(E604*U604,2)</f>
        <v>0</v>
      </c>
      <c r="W604" s="160"/>
      <c r="X604" s="160" t="s">
        <v>255</v>
      </c>
      <c r="Y604" s="151"/>
      <c r="Z604" s="151"/>
      <c r="AA604" s="151"/>
      <c r="AB604" s="151"/>
      <c r="AC604" s="151"/>
      <c r="AD604" s="151"/>
      <c r="AE604" s="151"/>
      <c r="AF604" s="151"/>
      <c r="AG604" s="151" t="s">
        <v>256</v>
      </c>
      <c r="AH604" s="151"/>
      <c r="AI604" s="151"/>
      <c r="AJ604" s="151"/>
      <c r="AK604" s="151"/>
      <c r="AL604" s="151"/>
      <c r="AM604" s="151"/>
      <c r="AN604" s="151"/>
      <c r="AO604" s="151"/>
      <c r="AP604" s="151"/>
      <c r="AQ604" s="151"/>
      <c r="AR604" s="151"/>
      <c r="AS604" s="151"/>
      <c r="AT604" s="151"/>
      <c r="AU604" s="151"/>
      <c r="AV604" s="151"/>
      <c r="AW604" s="151"/>
      <c r="AX604" s="151"/>
      <c r="AY604" s="151"/>
      <c r="AZ604" s="151"/>
      <c r="BA604" s="151"/>
      <c r="BB604" s="151"/>
      <c r="BC604" s="151"/>
      <c r="BD604" s="151"/>
      <c r="BE604" s="151"/>
      <c r="BF604" s="151"/>
      <c r="BG604" s="151"/>
      <c r="BH604" s="151"/>
    </row>
    <row r="605" spans="1:60" outlineLevel="1" x14ac:dyDescent="0.25">
      <c r="A605" s="158"/>
      <c r="B605" s="159"/>
      <c r="C605" s="256"/>
      <c r="D605" s="257"/>
      <c r="E605" s="257"/>
      <c r="F605" s="257"/>
      <c r="G605" s="257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51"/>
      <c r="Z605" s="151"/>
      <c r="AA605" s="151"/>
      <c r="AB605" s="151"/>
      <c r="AC605" s="151"/>
      <c r="AD605" s="151"/>
      <c r="AE605" s="151"/>
      <c r="AF605" s="151"/>
      <c r="AG605" s="151" t="s">
        <v>212</v>
      </c>
      <c r="AH605" s="151"/>
      <c r="AI605" s="151"/>
      <c r="AJ605" s="151"/>
      <c r="AK605" s="151"/>
      <c r="AL605" s="151"/>
      <c r="AM605" s="151"/>
      <c r="AN605" s="151"/>
      <c r="AO605" s="151"/>
      <c r="AP605" s="151"/>
      <c r="AQ605" s="151"/>
      <c r="AR605" s="151"/>
      <c r="AS605" s="151"/>
      <c r="AT605" s="151"/>
      <c r="AU605" s="151"/>
      <c r="AV605" s="151"/>
      <c r="AW605" s="151"/>
      <c r="AX605" s="151"/>
      <c r="AY605" s="151"/>
      <c r="AZ605" s="151"/>
      <c r="BA605" s="151"/>
      <c r="BB605" s="151"/>
      <c r="BC605" s="151"/>
      <c r="BD605" s="151"/>
      <c r="BE605" s="151"/>
      <c r="BF605" s="151"/>
      <c r="BG605" s="151"/>
      <c r="BH605" s="151"/>
    </row>
    <row r="606" spans="1:60" outlineLevel="1" x14ac:dyDescent="0.25">
      <c r="A606" s="169">
        <v>141</v>
      </c>
      <c r="B606" s="170" t="s">
        <v>790</v>
      </c>
      <c r="C606" s="182" t="s">
        <v>791</v>
      </c>
      <c r="D606" s="183" t="s">
        <v>512</v>
      </c>
      <c r="E606" s="172">
        <v>1</v>
      </c>
      <c r="F606" s="171"/>
      <c r="G606" s="172">
        <f>ROUND(E606*F606,2)</f>
        <v>0</v>
      </c>
      <c r="H606" s="171"/>
      <c r="I606" s="172">
        <f>ROUND(E606*H606,2)</f>
        <v>0</v>
      </c>
      <c r="J606" s="171"/>
      <c r="K606" s="172">
        <f>ROUND(E606*J606,2)</f>
        <v>0</v>
      </c>
      <c r="L606" s="172">
        <v>21</v>
      </c>
      <c r="M606" s="172">
        <f>G606*(1+L606/100)</f>
        <v>0</v>
      </c>
      <c r="N606" s="172">
        <v>0</v>
      </c>
      <c r="O606" s="172">
        <f>ROUND(E606*N606,2)</f>
        <v>0</v>
      </c>
      <c r="P606" s="172">
        <v>0</v>
      </c>
      <c r="Q606" s="172">
        <f>ROUND(E606*P606,2)</f>
        <v>0</v>
      </c>
      <c r="R606" s="172"/>
      <c r="S606" s="172" t="s">
        <v>299</v>
      </c>
      <c r="T606" s="173" t="s">
        <v>207</v>
      </c>
      <c r="U606" s="160">
        <v>0</v>
      </c>
      <c r="V606" s="160">
        <f>ROUND(E606*U606,2)</f>
        <v>0</v>
      </c>
      <c r="W606" s="160"/>
      <c r="X606" s="160" t="s">
        <v>255</v>
      </c>
      <c r="Y606" s="151"/>
      <c r="Z606" s="151"/>
      <c r="AA606" s="151"/>
      <c r="AB606" s="151"/>
      <c r="AC606" s="151"/>
      <c r="AD606" s="151"/>
      <c r="AE606" s="151"/>
      <c r="AF606" s="151"/>
      <c r="AG606" s="151" t="s">
        <v>256</v>
      </c>
      <c r="AH606" s="151"/>
      <c r="AI606" s="151"/>
      <c r="AJ606" s="151"/>
      <c r="AK606" s="151"/>
      <c r="AL606" s="151"/>
      <c r="AM606" s="151"/>
      <c r="AN606" s="151"/>
      <c r="AO606" s="151"/>
      <c r="AP606" s="151"/>
      <c r="AQ606" s="151"/>
      <c r="AR606" s="151"/>
      <c r="AS606" s="151"/>
      <c r="AT606" s="151"/>
      <c r="AU606" s="151"/>
      <c r="AV606" s="151"/>
      <c r="AW606" s="151"/>
      <c r="AX606" s="151"/>
      <c r="AY606" s="151"/>
      <c r="AZ606" s="151"/>
      <c r="BA606" s="151"/>
      <c r="BB606" s="151"/>
      <c r="BC606" s="151"/>
      <c r="BD606" s="151"/>
      <c r="BE606" s="151"/>
      <c r="BF606" s="151"/>
      <c r="BG606" s="151"/>
      <c r="BH606" s="151"/>
    </row>
    <row r="607" spans="1:60" outlineLevel="1" x14ac:dyDescent="0.25">
      <c r="A607" s="158"/>
      <c r="B607" s="159"/>
      <c r="C607" s="256"/>
      <c r="D607" s="257"/>
      <c r="E607" s="257"/>
      <c r="F607" s="257"/>
      <c r="G607" s="257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51"/>
      <c r="Z607" s="151"/>
      <c r="AA607" s="151"/>
      <c r="AB607" s="151"/>
      <c r="AC607" s="151"/>
      <c r="AD607" s="151"/>
      <c r="AE607" s="151"/>
      <c r="AF607" s="151"/>
      <c r="AG607" s="151" t="s">
        <v>212</v>
      </c>
      <c r="AH607" s="151"/>
      <c r="AI607" s="151"/>
      <c r="AJ607" s="151"/>
      <c r="AK607" s="151"/>
      <c r="AL607" s="151"/>
      <c r="AM607" s="151"/>
      <c r="AN607" s="151"/>
      <c r="AO607" s="151"/>
      <c r="AP607" s="151"/>
      <c r="AQ607" s="151"/>
      <c r="AR607" s="151"/>
      <c r="AS607" s="151"/>
      <c r="AT607" s="151"/>
      <c r="AU607" s="151"/>
      <c r="AV607" s="151"/>
      <c r="AW607" s="151"/>
      <c r="AX607" s="151"/>
      <c r="AY607" s="151"/>
      <c r="AZ607" s="151"/>
      <c r="BA607" s="151"/>
      <c r="BB607" s="151"/>
      <c r="BC607" s="151"/>
      <c r="BD607" s="151"/>
      <c r="BE607" s="151"/>
      <c r="BF607" s="151"/>
      <c r="BG607" s="151"/>
      <c r="BH607" s="151"/>
    </row>
    <row r="608" spans="1:60" x14ac:dyDescent="0.25">
      <c r="A608" s="163" t="s">
        <v>201</v>
      </c>
      <c r="B608" s="164" t="s">
        <v>153</v>
      </c>
      <c r="C608" s="180" t="s">
        <v>154</v>
      </c>
      <c r="D608" s="181"/>
      <c r="E608" s="167"/>
      <c r="F608" s="167"/>
      <c r="G608" s="167">
        <f>SUMIF(AG609:AG641,"&lt;&gt;NOR",G609:G641)</f>
        <v>0</v>
      </c>
      <c r="H608" s="167"/>
      <c r="I608" s="167">
        <f>SUM(I609:I641)</f>
        <v>0</v>
      </c>
      <c r="J608" s="167"/>
      <c r="K608" s="167">
        <f>SUM(K609:K641)</f>
        <v>0</v>
      </c>
      <c r="L608" s="167"/>
      <c r="M608" s="167">
        <f>SUM(M609:M641)</f>
        <v>0</v>
      </c>
      <c r="N608" s="167"/>
      <c r="O608" s="167">
        <f>SUM(O609:O641)</f>
        <v>11.91</v>
      </c>
      <c r="P608" s="167"/>
      <c r="Q608" s="167">
        <f>SUM(Q609:Q641)</f>
        <v>0</v>
      </c>
      <c r="R608" s="167"/>
      <c r="S608" s="167"/>
      <c r="T608" s="168"/>
      <c r="U608" s="162"/>
      <c r="V608" s="162">
        <f>SUM(V609:V641)</f>
        <v>23.95</v>
      </c>
      <c r="W608" s="162"/>
      <c r="X608" s="162"/>
      <c r="AG608" t="s">
        <v>202</v>
      </c>
    </row>
    <row r="609" spans="1:60" outlineLevel="1" x14ac:dyDescent="0.25">
      <c r="A609" s="169">
        <v>142</v>
      </c>
      <c r="B609" s="170" t="s">
        <v>792</v>
      </c>
      <c r="C609" s="182" t="s">
        <v>793</v>
      </c>
      <c r="D609" s="183" t="s">
        <v>0</v>
      </c>
      <c r="E609" s="172">
        <v>6103.49</v>
      </c>
      <c r="F609" s="171"/>
      <c r="G609" s="172">
        <f>ROUND(E609*F609,2)</f>
        <v>0</v>
      </c>
      <c r="H609" s="171"/>
      <c r="I609" s="172">
        <f>ROUND(E609*H609,2)</f>
        <v>0</v>
      </c>
      <c r="J609" s="171"/>
      <c r="K609" s="172">
        <f>ROUND(E609*J609,2)</f>
        <v>0</v>
      </c>
      <c r="L609" s="172">
        <v>21</v>
      </c>
      <c r="M609" s="172">
        <f>G609*(1+L609/100)</f>
        <v>0</v>
      </c>
      <c r="N609" s="172">
        <v>0</v>
      </c>
      <c r="O609" s="172">
        <f>ROUND(E609*N609,2)</f>
        <v>0</v>
      </c>
      <c r="P609" s="172">
        <v>0</v>
      </c>
      <c r="Q609" s="172">
        <f>ROUND(E609*P609,2)</f>
        <v>0</v>
      </c>
      <c r="R609" s="172" t="s">
        <v>794</v>
      </c>
      <c r="S609" s="172" t="s">
        <v>206</v>
      </c>
      <c r="T609" s="173" t="s">
        <v>207</v>
      </c>
      <c r="U609" s="160">
        <v>0</v>
      </c>
      <c r="V609" s="160">
        <f>ROUND(E609*U609,2)</f>
        <v>0</v>
      </c>
      <c r="W609" s="160"/>
      <c r="X609" s="160" t="s">
        <v>241</v>
      </c>
      <c r="Y609" s="151"/>
      <c r="Z609" s="151"/>
      <c r="AA609" s="151"/>
      <c r="AB609" s="151"/>
      <c r="AC609" s="151"/>
      <c r="AD609" s="151"/>
      <c r="AE609" s="151"/>
      <c r="AF609" s="151"/>
      <c r="AG609" s="151" t="s">
        <v>242</v>
      </c>
      <c r="AH609" s="151"/>
      <c r="AI609" s="151"/>
      <c r="AJ609" s="151"/>
      <c r="AK609" s="151"/>
      <c r="AL609" s="151"/>
      <c r="AM609" s="151"/>
      <c r="AN609" s="151"/>
      <c r="AO609" s="151"/>
      <c r="AP609" s="151"/>
      <c r="AQ609" s="151"/>
      <c r="AR609" s="151"/>
      <c r="AS609" s="151"/>
      <c r="AT609" s="151"/>
      <c r="AU609" s="151"/>
      <c r="AV609" s="151"/>
      <c r="AW609" s="151"/>
      <c r="AX609" s="151"/>
      <c r="AY609" s="151"/>
      <c r="AZ609" s="151"/>
      <c r="BA609" s="151"/>
      <c r="BB609" s="151"/>
      <c r="BC609" s="151"/>
      <c r="BD609" s="151"/>
      <c r="BE609" s="151"/>
      <c r="BF609" s="151"/>
      <c r="BG609" s="151"/>
      <c r="BH609" s="151"/>
    </row>
    <row r="610" spans="1:60" outlineLevel="1" x14ac:dyDescent="0.25">
      <c r="A610" s="158"/>
      <c r="B610" s="159"/>
      <c r="C610" s="258" t="s">
        <v>628</v>
      </c>
      <c r="D610" s="259"/>
      <c r="E610" s="259"/>
      <c r="F610" s="259"/>
      <c r="G610" s="259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51"/>
      <c r="Z610" s="151"/>
      <c r="AA610" s="151"/>
      <c r="AB610" s="151"/>
      <c r="AC610" s="151"/>
      <c r="AD610" s="151"/>
      <c r="AE610" s="151"/>
      <c r="AF610" s="151"/>
      <c r="AG610" s="151" t="s">
        <v>244</v>
      </c>
      <c r="AH610" s="151"/>
      <c r="AI610" s="151"/>
      <c r="AJ610" s="151"/>
      <c r="AK610" s="151"/>
      <c r="AL610" s="151"/>
      <c r="AM610" s="151"/>
      <c r="AN610" s="151"/>
      <c r="AO610" s="151"/>
      <c r="AP610" s="151"/>
      <c r="AQ610" s="151"/>
      <c r="AR610" s="151"/>
      <c r="AS610" s="151"/>
      <c r="AT610" s="151"/>
      <c r="AU610" s="151"/>
      <c r="AV610" s="151"/>
      <c r="AW610" s="151"/>
      <c r="AX610" s="151"/>
      <c r="AY610" s="151"/>
      <c r="AZ610" s="151"/>
      <c r="BA610" s="151"/>
      <c r="BB610" s="151"/>
      <c r="BC610" s="151"/>
      <c r="BD610" s="151"/>
      <c r="BE610" s="151"/>
      <c r="BF610" s="151"/>
      <c r="BG610" s="151"/>
      <c r="BH610" s="151"/>
    </row>
    <row r="611" spans="1:60" outlineLevel="1" x14ac:dyDescent="0.25">
      <c r="A611" s="158"/>
      <c r="B611" s="159"/>
      <c r="C611" s="247"/>
      <c r="D611" s="248"/>
      <c r="E611" s="248"/>
      <c r="F611" s="248"/>
      <c r="G611" s="248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51"/>
      <c r="Z611" s="151"/>
      <c r="AA611" s="151"/>
      <c r="AB611" s="151"/>
      <c r="AC611" s="151"/>
      <c r="AD611" s="151"/>
      <c r="AE611" s="151"/>
      <c r="AF611" s="151"/>
      <c r="AG611" s="151" t="s">
        <v>212</v>
      </c>
      <c r="AH611" s="151"/>
      <c r="AI611" s="151"/>
      <c r="AJ611" s="151"/>
      <c r="AK611" s="151"/>
      <c r="AL611" s="151"/>
      <c r="AM611" s="151"/>
      <c r="AN611" s="151"/>
      <c r="AO611" s="151"/>
      <c r="AP611" s="151"/>
      <c r="AQ611" s="151"/>
      <c r="AR611" s="151"/>
      <c r="AS611" s="151"/>
      <c r="AT611" s="151"/>
      <c r="AU611" s="151"/>
      <c r="AV611" s="151"/>
      <c r="AW611" s="151"/>
      <c r="AX611" s="151"/>
      <c r="AY611" s="151"/>
      <c r="AZ611" s="151"/>
      <c r="BA611" s="151"/>
      <c r="BB611" s="151"/>
      <c r="BC611" s="151"/>
      <c r="BD611" s="151"/>
      <c r="BE611" s="151"/>
      <c r="BF611" s="151"/>
      <c r="BG611" s="151"/>
      <c r="BH611" s="151"/>
    </row>
    <row r="612" spans="1:60" ht="20.399999999999999" outlineLevel="1" x14ac:dyDescent="0.25">
      <c r="A612" s="169">
        <v>143</v>
      </c>
      <c r="B612" s="170" t="s">
        <v>795</v>
      </c>
      <c r="C612" s="182" t="s">
        <v>796</v>
      </c>
      <c r="D612" s="183" t="s">
        <v>238</v>
      </c>
      <c r="E612" s="172">
        <v>361.63</v>
      </c>
      <c r="F612" s="171"/>
      <c r="G612" s="172">
        <f>ROUND(E612*F612,2)</f>
        <v>0</v>
      </c>
      <c r="H612" s="171"/>
      <c r="I612" s="172">
        <f>ROUND(E612*H612,2)</f>
        <v>0</v>
      </c>
      <c r="J612" s="171"/>
      <c r="K612" s="172">
        <f>ROUND(E612*J612,2)</f>
        <v>0</v>
      </c>
      <c r="L612" s="172">
        <v>21</v>
      </c>
      <c r="M612" s="172">
        <f>G612*(1+L612/100)</f>
        <v>0</v>
      </c>
      <c r="N612" s="172">
        <v>1.0200000000000001E-2</v>
      </c>
      <c r="O612" s="172">
        <f>ROUND(E612*N612,2)</f>
        <v>3.69</v>
      </c>
      <c r="P612" s="172">
        <v>0</v>
      </c>
      <c r="Q612" s="172">
        <f>ROUND(E612*P612,2)</f>
        <v>0</v>
      </c>
      <c r="R612" s="172" t="s">
        <v>585</v>
      </c>
      <c r="S612" s="172" t="s">
        <v>206</v>
      </c>
      <c r="T612" s="173" t="s">
        <v>207</v>
      </c>
      <c r="U612" s="160">
        <v>0</v>
      </c>
      <c r="V612" s="160">
        <f>ROUND(E612*U612,2)</f>
        <v>0</v>
      </c>
      <c r="W612" s="160"/>
      <c r="X612" s="160" t="s">
        <v>255</v>
      </c>
      <c r="Y612" s="151"/>
      <c r="Z612" s="151"/>
      <c r="AA612" s="151"/>
      <c r="AB612" s="151"/>
      <c r="AC612" s="151"/>
      <c r="AD612" s="151"/>
      <c r="AE612" s="151"/>
      <c r="AF612" s="151"/>
      <c r="AG612" s="151" t="s">
        <v>256</v>
      </c>
      <c r="AH612" s="151"/>
      <c r="AI612" s="151"/>
      <c r="AJ612" s="151"/>
      <c r="AK612" s="151"/>
      <c r="AL612" s="151"/>
      <c r="AM612" s="151"/>
      <c r="AN612" s="151"/>
      <c r="AO612" s="151"/>
      <c r="AP612" s="151"/>
      <c r="AQ612" s="151"/>
      <c r="AR612" s="151"/>
      <c r="AS612" s="151"/>
      <c r="AT612" s="151"/>
      <c r="AU612" s="151"/>
      <c r="AV612" s="151"/>
      <c r="AW612" s="151"/>
      <c r="AX612" s="151"/>
      <c r="AY612" s="151"/>
      <c r="AZ612" s="151"/>
      <c r="BA612" s="151"/>
      <c r="BB612" s="151"/>
      <c r="BC612" s="151"/>
      <c r="BD612" s="151"/>
      <c r="BE612" s="151"/>
      <c r="BF612" s="151"/>
      <c r="BG612" s="151"/>
      <c r="BH612" s="151"/>
    </row>
    <row r="613" spans="1:60" outlineLevel="1" x14ac:dyDescent="0.25">
      <c r="A613" s="158"/>
      <c r="B613" s="159"/>
      <c r="C613" s="184" t="s">
        <v>797</v>
      </c>
      <c r="D613" s="185"/>
      <c r="E613" s="186">
        <v>361.63</v>
      </c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51"/>
      <c r="Z613" s="151"/>
      <c r="AA613" s="151"/>
      <c r="AB613" s="151"/>
      <c r="AC613" s="151"/>
      <c r="AD613" s="151"/>
      <c r="AE613" s="151"/>
      <c r="AF613" s="151"/>
      <c r="AG613" s="151" t="s">
        <v>247</v>
      </c>
      <c r="AH613" s="151">
        <v>0</v>
      </c>
      <c r="AI613" s="151"/>
      <c r="AJ613" s="151"/>
      <c r="AK613" s="151"/>
      <c r="AL613" s="151"/>
      <c r="AM613" s="151"/>
      <c r="AN613" s="151"/>
      <c r="AO613" s="151"/>
      <c r="AP613" s="151"/>
      <c r="AQ613" s="151"/>
      <c r="AR613" s="151"/>
      <c r="AS613" s="151"/>
      <c r="AT613" s="151"/>
      <c r="AU613" s="151"/>
      <c r="AV613" s="151"/>
      <c r="AW613" s="151"/>
      <c r="AX613" s="151"/>
      <c r="AY613" s="151"/>
      <c r="AZ613" s="151"/>
      <c r="BA613" s="151"/>
      <c r="BB613" s="151"/>
      <c r="BC613" s="151"/>
      <c r="BD613" s="151"/>
      <c r="BE613" s="151"/>
      <c r="BF613" s="151"/>
      <c r="BG613" s="151"/>
      <c r="BH613" s="151"/>
    </row>
    <row r="614" spans="1:60" outlineLevel="1" x14ac:dyDescent="0.25">
      <c r="A614" s="158"/>
      <c r="B614" s="159"/>
      <c r="C614" s="247"/>
      <c r="D614" s="248"/>
      <c r="E614" s="248"/>
      <c r="F614" s="248"/>
      <c r="G614" s="248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51"/>
      <c r="Z614" s="151"/>
      <c r="AA614" s="151"/>
      <c r="AB614" s="151"/>
      <c r="AC614" s="151"/>
      <c r="AD614" s="151"/>
      <c r="AE614" s="151"/>
      <c r="AF614" s="151"/>
      <c r="AG614" s="151" t="s">
        <v>212</v>
      </c>
      <c r="AH614" s="151"/>
      <c r="AI614" s="151"/>
      <c r="AJ614" s="151"/>
      <c r="AK614" s="151"/>
      <c r="AL614" s="151"/>
      <c r="AM614" s="151"/>
      <c r="AN614" s="151"/>
      <c r="AO614" s="151"/>
      <c r="AP614" s="151"/>
      <c r="AQ614" s="151"/>
      <c r="AR614" s="151"/>
      <c r="AS614" s="151"/>
      <c r="AT614" s="151"/>
      <c r="AU614" s="151"/>
      <c r="AV614" s="151"/>
      <c r="AW614" s="151"/>
      <c r="AX614" s="151"/>
      <c r="AY614" s="151"/>
      <c r="AZ614" s="151"/>
      <c r="BA614" s="151"/>
      <c r="BB614" s="151"/>
      <c r="BC614" s="151"/>
      <c r="BD614" s="151"/>
      <c r="BE614" s="151"/>
      <c r="BF614" s="151"/>
      <c r="BG614" s="151"/>
      <c r="BH614" s="151"/>
    </row>
    <row r="615" spans="1:60" ht="20.399999999999999" outlineLevel="1" x14ac:dyDescent="0.25">
      <c r="A615" s="169">
        <v>144</v>
      </c>
      <c r="B615" s="170" t="s">
        <v>798</v>
      </c>
      <c r="C615" s="182" t="s">
        <v>799</v>
      </c>
      <c r="D615" s="183" t="s">
        <v>238</v>
      </c>
      <c r="E615" s="172">
        <v>150.82</v>
      </c>
      <c r="F615" s="171"/>
      <c r="G615" s="172">
        <f>ROUND(E615*F615,2)</f>
        <v>0</v>
      </c>
      <c r="H615" s="171"/>
      <c r="I615" s="172">
        <f>ROUND(E615*H615,2)</f>
        <v>0</v>
      </c>
      <c r="J615" s="171"/>
      <c r="K615" s="172">
        <f>ROUND(E615*J615,2)</f>
        <v>0</v>
      </c>
      <c r="L615" s="172">
        <v>21</v>
      </c>
      <c r="M615" s="172">
        <f>G615*(1+L615/100)</f>
        <v>0</v>
      </c>
      <c r="N615" s="172">
        <v>2.3E-2</v>
      </c>
      <c r="O615" s="172">
        <f>ROUND(E615*N615,2)</f>
        <v>3.47</v>
      </c>
      <c r="P615" s="172">
        <v>0</v>
      </c>
      <c r="Q615" s="172">
        <f>ROUND(E615*P615,2)</f>
        <v>0</v>
      </c>
      <c r="R615" s="172" t="s">
        <v>585</v>
      </c>
      <c r="S615" s="172" t="s">
        <v>206</v>
      </c>
      <c r="T615" s="173" t="s">
        <v>207</v>
      </c>
      <c r="U615" s="160">
        <v>0</v>
      </c>
      <c r="V615" s="160">
        <f>ROUND(E615*U615,2)</f>
        <v>0</v>
      </c>
      <c r="W615" s="160"/>
      <c r="X615" s="160" t="s">
        <v>255</v>
      </c>
      <c r="Y615" s="151"/>
      <c r="Z615" s="151"/>
      <c r="AA615" s="151"/>
      <c r="AB615" s="151"/>
      <c r="AC615" s="151"/>
      <c r="AD615" s="151"/>
      <c r="AE615" s="151"/>
      <c r="AF615" s="151"/>
      <c r="AG615" s="151" t="s">
        <v>256</v>
      </c>
      <c r="AH615" s="151"/>
      <c r="AI615" s="151"/>
      <c r="AJ615" s="151"/>
      <c r="AK615" s="151"/>
      <c r="AL615" s="151"/>
      <c r="AM615" s="151"/>
      <c r="AN615" s="151"/>
      <c r="AO615" s="151"/>
      <c r="AP615" s="151"/>
      <c r="AQ615" s="151"/>
      <c r="AR615" s="151"/>
      <c r="AS615" s="151"/>
      <c r="AT615" s="151"/>
      <c r="AU615" s="151"/>
      <c r="AV615" s="151"/>
      <c r="AW615" s="151"/>
      <c r="AX615" s="151"/>
      <c r="AY615" s="151"/>
      <c r="AZ615" s="151"/>
      <c r="BA615" s="151"/>
      <c r="BB615" s="151"/>
      <c r="BC615" s="151"/>
      <c r="BD615" s="151"/>
      <c r="BE615" s="151"/>
      <c r="BF615" s="151"/>
      <c r="BG615" s="151"/>
      <c r="BH615" s="151"/>
    </row>
    <row r="616" spans="1:60" outlineLevel="1" x14ac:dyDescent="0.25">
      <c r="A616" s="158"/>
      <c r="B616" s="159"/>
      <c r="C616" s="245" t="s">
        <v>800</v>
      </c>
      <c r="D616" s="246"/>
      <c r="E616" s="246"/>
      <c r="F616" s="246"/>
      <c r="G616" s="246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51"/>
      <c r="Z616" s="151"/>
      <c r="AA616" s="151"/>
      <c r="AB616" s="151"/>
      <c r="AC616" s="151"/>
      <c r="AD616" s="151"/>
      <c r="AE616" s="151"/>
      <c r="AF616" s="151"/>
      <c r="AG616" s="151" t="s">
        <v>211</v>
      </c>
      <c r="AH616" s="151"/>
      <c r="AI616" s="151"/>
      <c r="AJ616" s="151"/>
      <c r="AK616" s="151"/>
      <c r="AL616" s="151"/>
      <c r="AM616" s="151"/>
      <c r="AN616" s="151"/>
      <c r="AO616" s="151"/>
      <c r="AP616" s="151"/>
      <c r="AQ616" s="151"/>
      <c r="AR616" s="151"/>
      <c r="AS616" s="151"/>
      <c r="AT616" s="151"/>
      <c r="AU616" s="151"/>
      <c r="AV616" s="151"/>
      <c r="AW616" s="151"/>
      <c r="AX616" s="151"/>
      <c r="AY616" s="151"/>
      <c r="AZ616" s="151"/>
      <c r="BA616" s="174" t="str">
        <f>C616</f>
        <v>Hydroizolační stěrka, dlažba do tmele, spárování. Vložení těsnicího pásu do spoje podlaha-stěna a zatmelení silikonovým tmelem.</v>
      </c>
      <c r="BB616" s="151"/>
      <c r="BC616" s="151"/>
      <c r="BD616" s="151"/>
      <c r="BE616" s="151"/>
      <c r="BF616" s="151"/>
      <c r="BG616" s="151"/>
      <c r="BH616" s="151"/>
    </row>
    <row r="617" spans="1:60" outlineLevel="1" x14ac:dyDescent="0.25">
      <c r="A617" s="158"/>
      <c r="B617" s="159"/>
      <c r="C617" s="260" t="s">
        <v>801</v>
      </c>
      <c r="D617" s="261"/>
      <c r="E617" s="261"/>
      <c r="F617" s="261"/>
      <c r="G617" s="261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51"/>
      <c r="Z617" s="151"/>
      <c r="AA617" s="151"/>
      <c r="AB617" s="151"/>
      <c r="AC617" s="151"/>
      <c r="AD617" s="151"/>
      <c r="AE617" s="151"/>
      <c r="AF617" s="151"/>
      <c r="AG617" s="151" t="s">
        <v>211</v>
      </c>
      <c r="AH617" s="151"/>
      <c r="AI617" s="151"/>
      <c r="AJ617" s="151"/>
      <c r="AK617" s="151"/>
      <c r="AL617" s="151"/>
      <c r="AM617" s="151"/>
      <c r="AN617" s="151"/>
      <c r="AO617" s="151"/>
      <c r="AP617" s="151"/>
      <c r="AQ617" s="151"/>
      <c r="AR617" s="151"/>
      <c r="AS617" s="151"/>
      <c r="AT617" s="151"/>
      <c r="AU617" s="151"/>
      <c r="AV617" s="151"/>
      <c r="AW617" s="151"/>
      <c r="AX617" s="151"/>
      <c r="AY617" s="151"/>
      <c r="AZ617" s="151"/>
      <c r="BA617" s="151"/>
      <c r="BB617" s="151"/>
      <c r="BC617" s="151"/>
      <c r="BD617" s="151"/>
      <c r="BE617" s="151"/>
      <c r="BF617" s="151"/>
      <c r="BG617" s="151"/>
      <c r="BH617" s="151"/>
    </row>
    <row r="618" spans="1:60" ht="30.6" outlineLevel="1" x14ac:dyDescent="0.25">
      <c r="A618" s="158"/>
      <c r="B618" s="159"/>
      <c r="C618" s="184" t="s">
        <v>802</v>
      </c>
      <c r="D618" s="185"/>
      <c r="E618" s="186">
        <v>150.82</v>
      </c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51"/>
      <c r="Z618" s="151"/>
      <c r="AA618" s="151"/>
      <c r="AB618" s="151"/>
      <c r="AC618" s="151"/>
      <c r="AD618" s="151"/>
      <c r="AE618" s="151"/>
      <c r="AF618" s="151"/>
      <c r="AG618" s="151" t="s">
        <v>247</v>
      </c>
      <c r="AH618" s="151">
        <v>0</v>
      </c>
      <c r="AI618" s="151"/>
      <c r="AJ618" s="151"/>
      <c r="AK618" s="151"/>
      <c r="AL618" s="151"/>
      <c r="AM618" s="151"/>
      <c r="AN618" s="151"/>
      <c r="AO618" s="151"/>
      <c r="AP618" s="151"/>
      <c r="AQ618" s="151"/>
      <c r="AR618" s="151"/>
      <c r="AS618" s="151"/>
      <c r="AT618" s="151"/>
      <c r="AU618" s="151"/>
      <c r="AV618" s="151"/>
      <c r="AW618" s="151"/>
      <c r="AX618" s="151"/>
      <c r="AY618" s="151"/>
      <c r="AZ618" s="151"/>
      <c r="BA618" s="151"/>
      <c r="BB618" s="151"/>
      <c r="BC618" s="151"/>
      <c r="BD618" s="151"/>
      <c r="BE618" s="151"/>
      <c r="BF618" s="151"/>
      <c r="BG618" s="151"/>
      <c r="BH618" s="151"/>
    </row>
    <row r="619" spans="1:60" outlineLevel="1" x14ac:dyDescent="0.25">
      <c r="A619" s="158"/>
      <c r="B619" s="159"/>
      <c r="C619" s="247"/>
      <c r="D619" s="248"/>
      <c r="E619" s="248"/>
      <c r="F619" s="248"/>
      <c r="G619" s="248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51"/>
      <c r="Z619" s="151"/>
      <c r="AA619" s="151"/>
      <c r="AB619" s="151"/>
      <c r="AC619" s="151"/>
      <c r="AD619" s="151"/>
      <c r="AE619" s="151"/>
      <c r="AF619" s="151"/>
      <c r="AG619" s="151" t="s">
        <v>212</v>
      </c>
      <c r="AH619" s="151"/>
      <c r="AI619" s="151"/>
      <c r="AJ619" s="151"/>
      <c r="AK619" s="151"/>
      <c r="AL619" s="151"/>
      <c r="AM619" s="151"/>
      <c r="AN619" s="151"/>
      <c r="AO619" s="151"/>
      <c r="AP619" s="151"/>
      <c r="AQ619" s="151"/>
      <c r="AR619" s="151"/>
      <c r="AS619" s="151"/>
      <c r="AT619" s="151"/>
      <c r="AU619" s="151"/>
      <c r="AV619" s="151"/>
      <c r="AW619" s="151"/>
      <c r="AX619" s="151"/>
      <c r="AY619" s="151"/>
      <c r="AZ619" s="151"/>
      <c r="BA619" s="151"/>
      <c r="BB619" s="151"/>
      <c r="BC619" s="151"/>
      <c r="BD619" s="151"/>
      <c r="BE619" s="151"/>
      <c r="BF619" s="151"/>
      <c r="BG619" s="151"/>
      <c r="BH619" s="151"/>
    </row>
    <row r="620" spans="1:60" ht="30.6" outlineLevel="1" x14ac:dyDescent="0.25">
      <c r="A620" s="169">
        <v>145</v>
      </c>
      <c r="B620" s="170" t="s">
        <v>803</v>
      </c>
      <c r="C620" s="182" t="s">
        <v>804</v>
      </c>
      <c r="D620" s="183" t="s">
        <v>238</v>
      </c>
      <c r="E620" s="172">
        <v>130.625</v>
      </c>
      <c r="F620" s="171"/>
      <c r="G620" s="172">
        <f>ROUND(E620*F620,2)</f>
        <v>0</v>
      </c>
      <c r="H620" s="171"/>
      <c r="I620" s="172">
        <f>ROUND(E620*H620,2)</f>
        <v>0</v>
      </c>
      <c r="J620" s="171"/>
      <c r="K620" s="172">
        <f>ROUND(E620*J620,2)</f>
        <v>0</v>
      </c>
      <c r="L620" s="172">
        <v>21</v>
      </c>
      <c r="M620" s="172">
        <f>G620*(1+L620/100)</f>
        <v>0</v>
      </c>
      <c r="N620" s="172">
        <v>1.958E-2</v>
      </c>
      <c r="O620" s="172">
        <f>ROUND(E620*N620,2)</f>
        <v>2.56</v>
      </c>
      <c r="P620" s="172">
        <v>0</v>
      </c>
      <c r="Q620" s="172">
        <f>ROUND(E620*P620,2)</f>
        <v>0</v>
      </c>
      <c r="R620" s="172" t="s">
        <v>585</v>
      </c>
      <c r="S620" s="172" t="s">
        <v>206</v>
      </c>
      <c r="T620" s="173" t="s">
        <v>207</v>
      </c>
      <c r="U620" s="160">
        <v>0</v>
      </c>
      <c r="V620" s="160">
        <f>ROUND(E620*U620,2)</f>
        <v>0</v>
      </c>
      <c r="W620" s="160"/>
      <c r="X620" s="160" t="s">
        <v>255</v>
      </c>
      <c r="Y620" s="151"/>
      <c r="Z620" s="151"/>
      <c r="AA620" s="151"/>
      <c r="AB620" s="151"/>
      <c r="AC620" s="151"/>
      <c r="AD620" s="151"/>
      <c r="AE620" s="151"/>
      <c r="AF620" s="151"/>
      <c r="AG620" s="151" t="s">
        <v>256</v>
      </c>
      <c r="AH620" s="151"/>
      <c r="AI620" s="151"/>
      <c r="AJ620" s="151"/>
      <c r="AK620" s="151"/>
      <c r="AL620" s="151"/>
      <c r="AM620" s="151"/>
      <c r="AN620" s="151"/>
      <c r="AO620" s="151"/>
      <c r="AP620" s="151"/>
      <c r="AQ620" s="151"/>
      <c r="AR620" s="151"/>
      <c r="AS620" s="151"/>
      <c r="AT620" s="151"/>
      <c r="AU620" s="151"/>
      <c r="AV620" s="151"/>
      <c r="AW620" s="151"/>
      <c r="AX620" s="151"/>
      <c r="AY620" s="151"/>
      <c r="AZ620" s="151"/>
      <c r="BA620" s="151"/>
      <c r="BB620" s="151"/>
      <c r="BC620" s="151"/>
      <c r="BD620" s="151"/>
      <c r="BE620" s="151"/>
      <c r="BF620" s="151"/>
      <c r="BG620" s="151"/>
      <c r="BH620" s="151"/>
    </row>
    <row r="621" spans="1:60" outlineLevel="1" x14ac:dyDescent="0.25">
      <c r="A621" s="158"/>
      <c r="B621" s="159"/>
      <c r="C621" s="245" t="s">
        <v>801</v>
      </c>
      <c r="D621" s="246"/>
      <c r="E621" s="246"/>
      <c r="F621" s="246"/>
      <c r="G621" s="246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51"/>
      <c r="Z621" s="151"/>
      <c r="AA621" s="151"/>
      <c r="AB621" s="151"/>
      <c r="AC621" s="151"/>
      <c r="AD621" s="151"/>
      <c r="AE621" s="151"/>
      <c r="AF621" s="151"/>
      <c r="AG621" s="151" t="s">
        <v>211</v>
      </c>
      <c r="AH621" s="151"/>
      <c r="AI621" s="151"/>
      <c r="AJ621" s="151"/>
      <c r="AK621" s="151"/>
      <c r="AL621" s="151"/>
      <c r="AM621" s="151"/>
      <c r="AN621" s="151"/>
      <c r="AO621" s="151"/>
      <c r="AP621" s="151"/>
      <c r="AQ621" s="151"/>
      <c r="AR621" s="151"/>
      <c r="AS621" s="151"/>
      <c r="AT621" s="151"/>
      <c r="AU621" s="151"/>
      <c r="AV621" s="151"/>
      <c r="AW621" s="151"/>
      <c r="AX621" s="151"/>
      <c r="AY621" s="151"/>
      <c r="AZ621" s="151"/>
      <c r="BA621" s="151"/>
      <c r="BB621" s="151"/>
      <c r="BC621" s="151"/>
      <c r="BD621" s="151"/>
      <c r="BE621" s="151"/>
      <c r="BF621" s="151"/>
      <c r="BG621" s="151"/>
      <c r="BH621" s="151"/>
    </row>
    <row r="622" spans="1:60" outlineLevel="1" x14ac:dyDescent="0.25">
      <c r="A622" s="158"/>
      <c r="B622" s="159"/>
      <c r="C622" s="260" t="s">
        <v>988</v>
      </c>
      <c r="D622" s="261"/>
      <c r="E622" s="261"/>
      <c r="F622" s="261"/>
      <c r="G622" s="261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51"/>
      <c r="Z622" s="151"/>
      <c r="AA622" s="151"/>
      <c r="AB622" s="151"/>
      <c r="AC622" s="151"/>
      <c r="AD622" s="151"/>
      <c r="AE622" s="151"/>
      <c r="AF622" s="151"/>
      <c r="AG622" s="151" t="s">
        <v>211</v>
      </c>
      <c r="AH622" s="151"/>
      <c r="AI622" s="151"/>
      <c r="AJ622" s="151"/>
      <c r="AK622" s="151"/>
      <c r="AL622" s="151"/>
      <c r="AM622" s="151"/>
      <c r="AN622" s="151"/>
      <c r="AO622" s="151"/>
      <c r="AP622" s="151"/>
      <c r="AQ622" s="151"/>
      <c r="AR622" s="151"/>
      <c r="AS622" s="151"/>
      <c r="AT622" s="151"/>
      <c r="AU622" s="151"/>
      <c r="AV622" s="151"/>
      <c r="AW622" s="151"/>
      <c r="AX622" s="151"/>
      <c r="AY622" s="151"/>
      <c r="AZ622" s="151"/>
      <c r="BA622" s="151"/>
      <c r="BB622" s="151"/>
      <c r="BC622" s="151"/>
      <c r="BD622" s="151"/>
      <c r="BE622" s="151"/>
      <c r="BF622" s="151"/>
      <c r="BG622" s="151"/>
      <c r="BH622" s="151"/>
    </row>
    <row r="623" spans="1:60" outlineLevel="1" x14ac:dyDescent="0.25">
      <c r="A623" s="158"/>
      <c r="B623" s="159"/>
      <c r="C623" s="260" t="s">
        <v>805</v>
      </c>
      <c r="D623" s="261"/>
      <c r="E623" s="261"/>
      <c r="F623" s="261"/>
      <c r="G623" s="261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51"/>
      <c r="Z623" s="151"/>
      <c r="AA623" s="151"/>
      <c r="AB623" s="151"/>
      <c r="AC623" s="151"/>
      <c r="AD623" s="151"/>
      <c r="AE623" s="151"/>
      <c r="AF623" s="151"/>
      <c r="AG623" s="151" t="s">
        <v>211</v>
      </c>
      <c r="AH623" s="151"/>
      <c r="AI623" s="151"/>
      <c r="AJ623" s="151"/>
      <c r="AK623" s="151"/>
      <c r="AL623" s="151"/>
      <c r="AM623" s="151"/>
      <c r="AN623" s="151"/>
      <c r="AO623" s="151"/>
      <c r="AP623" s="151"/>
      <c r="AQ623" s="151"/>
      <c r="AR623" s="151"/>
      <c r="AS623" s="151"/>
      <c r="AT623" s="151"/>
      <c r="AU623" s="151"/>
      <c r="AV623" s="151"/>
      <c r="AW623" s="151"/>
      <c r="AX623" s="151"/>
      <c r="AY623" s="151"/>
      <c r="AZ623" s="151"/>
      <c r="BA623" s="151"/>
      <c r="BB623" s="151"/>
      <c r="BC623" s="151"/>
      <c r="BD623" s="151"/>
      <c r="BE623" s="151"/>
      <c r="BF623" s="151"/>
      <c r="BG623" s="151"/>
      <c r="BH623" s="151"/>
    </row>
    <row r="624" spans="1:60" outlineLevel="1" x14ac:dyDescent="0.25">
      <c r="A624" s="158"/>
      <c r="B624" s="159"/>
      <c r="C624" s="184" t="s">
        <v>806</v>
      </c>
      <c r="D624" s="185"/>
      <c r="E624" s="186">
        <v>78.397000000000006</v>
      </c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51"/>
      <c r="Z624" s="151"/>
      <c r="AA624" s="151"/>
      <c r="AB624" s="151"/>
      <c r="AC624" s="151"/>
      <c r="AD624" s="151"/>
      <c r="AE624" s="151"/>
      <c r="AF624" s="151"/>
      <c r="AG624" s="151" t="s">
        <v>247</v>
      </c>
      <c r="AH624" s="151">
        <v>0</v>
      </c>
      <c r="AI624" s="151"/>
      <c r="AJ624" s="151"/>
      <c r="AK624" s="151"/>
      <c r="AL624" s="151"/>
      <c r="AM624" s="151"/>
      <c r="AN624" s="151"/>
      <c r="AO624" s="151"/>
      <c r="AP624" s="151"/>
      <c r="AQ624" s="151"/>
      <c r="AR624" s="151"/>
      <c r="AS624" s="151"/>
      <c r="AT624" s="151"/>
      <c r="AU624" s="151"/>
      <c r="AV624" s="151"/>
      <c r="AW624" s="151"/>
      <c r="AX624" s="151"/>
      <c r="AY624" s="151"/>
      <c r="AZ624" s="151"/>
      <c r="BA624" s="151"/>
      <c r="BB624" s="151"/>
      <c r="BC624" s="151"/>
      <c r="BD624" s="151"/>
      <c r="BE624" s="151"/>
      <c r="BF624" s="151"/>
      <c r="BG624" s="151"/>
      <c r="BH624" s="151"/>
    </row>
    <row r="625" spans="1:60" outlineLevel="1" x14ac:dyDescent="0.25">
      <c r="A625" s="158"/>
      <c r="B625" s="159"/>
      <c r="C625" s="184" t="s">
        <v>807</v>
      </c>
      <c r="D625" s="185"/>
      <c r="E625" s="186">
        <v>16.742000000000001</v>
      </c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51"/>
      <c r="Z625" s="151"/>
      <c r="AA625" s="151"/>
      <c r="AB625" s="151"/>
      <c r="AC625" s="151"/>
      <c r="AD625" s="151"/>
      <c r="AE625" s="151"/>
      <c r="AF625" s="151"/>
      <c r="AG625" s="151" t="s">
        <v>247</v>
      </c>
      <c r="AH625" s="151">
        <v>0</v>
      </c>
      <c r="AI625" s="151"/>
      <c r="AJ625" s="151"/>
      <c r="AK625" s="151"/>
      <c r="AL625" s="151"/>
      <c r="AM625" s="151"/>
      <c r="AN625" s="151"/>
      <c r="AO625" s="151"/>
      <c r="AP625" s="151"/>
      <c r="AQ625" s="151"/>
      <c r="AR625" s="151"/>
      <c r="AS625" s="151"/>
      <c r="AT625" s="151"/>
      <c r="AU625" s="151"/>
      <c r="AV625" s="151"/>
      <c r="AW625" s="151"/>
      <c r="AX625" s="151"/>
      <c r="AY625" s="151"/>
      <c r="AZ625" s="151"/>
      <c r="BA625" s="151"/>
      <c r="BB625" s="151"/>
      <c r="BC625" s="151"/>
      <c r="BD625" s="151"/>
      <c r="BE625" s="151"/>
      <c r="BF625" s="151"/>
      <c r="BG625" s="151"/>
      <c r="BH625" s="151"/>
    </row>
    <row r="626" spans="1:60" outlineLevel="1" x14ac:dyDescent="0.25">
      <c r="A626" s="158"/>
      <c r="B626" s="159"/>
      <c r="C626" s="184" t="s">
        <v>808</v>
      </c>
      <c r="D626" s="185"/>
      <c r="E626" s="186">
        <v>16.742000000000001</v>
      </c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51"/>
      <c r="Z626" s="151"/>
      <c r="AA626" s="151"/>
      <c r="AB626" s="151"/>
      <c r="AC626" s="151"/>
      <c r="AD626" s="151"/>
      <c r="AE626" s="151"/>
      <c r="AF626" s="151"/>
      <c r="AG626" s="151" t="s">
        <v>247</v>
      </c>
      <c r="AH626" s="151">
        <v>0</v>
      </c>
      <c r="AI626" s="151"/>
      <c r="AJ626" s="151"/>
      <c r="AK626" s="151"/>
      <c r="AL626" s="151"/>
      <c r="AM626" s="151"/>
      <c r="AN626" s="151"/>
      <c r="AO626" s="151"/>
      <c r="AP626" s="151"/>
      <c r="AQ626" s="151"/>
      <c r="AR626" s="151"/>
      <c r="AS626" s="151"/>
      <c r="AT626" s="151"/>
      <c r="AU626" s="151"/>
      <c r="AV626" s="151"/>
      <c r="AW626" s="151"/>
      <c r="AX626" s="151"/>
      <c r="AY626" s="151"/>
      <c r="AZ626" s="151"/>
      <c r="BA626" s="151"/>
      <c r="BB626" s="151"/>
      <c r="BC626" s="151"/>
      <c r="BD626" s="151"/>
      <c r="BE626" s="151"/>
      <c r="BF626" s="151"/>
      <c r="BG626" s="151"/>
      <c r="BH626" s="151"/>
    </row>
    <row r="627" spans="1:60" outlineLevel="1" x14ac:dyDescent="0.25">
      <c r="A627" s="158"/>
      <c r="B627" s="159"/>
      <c r="C627" s="184" t="s">
        <v>809</v>
      </c>
      <c r="D627" s="185"/>
      <c r="E627" s="186">
        <v>18.744</v>
      </c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51"/>
      <c r="Z627" s="151"/>
      <c r="AA627" s="151"/>
      <c r="AB627" s="151"/>
      <c r="AC627" s="151"/>
      <c r="AD627" s="151"/>
      <c r="AE627" s="151"/>
      <c r="AF627" s="151"/>
      <c r="AG627" s="151" t="s">
        <v>247</v>
      </c>
      <c r="AH627" s="151">
        <v>0</v>
      </c>
      <c r="AI627" s="151"/>
      <c r="AJ627" s="151"/>
      <c r="AK627" s="151"/>
      <c r="AL627" s="151"/>
      <c r="AM627" s="151"/>
      <c r="AN627" s="151"/>
      <c r="AO627" s="151"/>
      <c r="AP627" s="151"/>
      <c r="AQ627" s="151"/>
      <c r="AR627" s="151"/>
      <c r="AS627" s="151"/>
      <c r="AT627" s="151"/>
      <c r="AU627" s="151"/>
      <c r="AV627" s="151"/>
      <c r="AW627" s="151"/>
      <c r="AX627" s="151"/>
      <c r="AY627" s="151"/>
      <c r="AZ627" s="151"/>
      <c r="BA627" s="151"/>
      <c r="BB627" s="151"/>
      <c r="BC627" s="151"/>
      <c r="BD627" s="151"/>
      <c r="BE627" s="151"/>
      <c r="BF627" s="151"/>
      <c r="BG627" s="151"/>
      <c r="BH627" s="151"/>
    </row>
    <row r="628" spans="1:60" outlineLevel="1" x14ac:dyDescent="0.25">
      <c r="A628" s="158"/>
      <c r="B628" s="159"/>
      <c r="C628" s="247"/>
      <c r="D628" s="248"/>
      <c r="E628" s="248"/>
      <c r="F628" s="248"/>
      <c r="G628" s="248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51"/>
      <c r="Z628" s="151"/>
      <c r="AA628" s="151"/>
      <c r="AB628" s="151"/>
      <c r="AC628" s="151"/>
      <c r="AD628" s="151"/>
      <c r="AE628" s="151"/>
      <c r="AF628" s="151"/>
      <c r="AG628" s="151" t="s">
        <v>212</v>
      </c>
      <c r="AH628" s="151"/>
      <c r="AI628" s="151"/>
      <c r="AJ628" s="151"/>
      <c r="AK628" s="151"/>
      <c r="AL628" s="151"/>
      <c r="AM628" s="151"/>
      <c r="AN628" s="151"/>
      <c r="AO628" s="151"/>
      <c r="AP628" s="151"/>
      <c r="AQ628" s="151"/>
      <c r="AR628" s="151"/>
      <c r="AS628" s="151"/>
      <c r="AT628" s="151"/>
      <c r="AU628" s="151"/>
      <c r="AV628" s="151"/>
      <c r="AW628" s="151"/>
      <c r="AX628" s="151"/>
      <c r="AY628" s="151"/>
      <c r="AZ628" s="151"/>
      <c r="BA628" s="151"/>
      <c r="BB628" s="151"/>
      <c r="BC628" s="151"/>
      <c r="BD628" s="151"/>
      <c r="BE628" s="151"/>
      <c r="BF628" s="151"/>
      <c r="BG628" s="151"/>
      <c r="BH628" s="151"/>
    </row>
    <row r="629" spans="1:60" ht="30.6" outlineLevel="1" x14ac:dyDescent="0.25">
      <c r="A629" s="169">
        <v>146</v>
      </c>
      <c r="B629" s="170" t="s">
        <v>810</v>
      </c>
      <c r="C629" s="182" t="s">
        <v>811</v>
      </c>
      <c r="D629" s="183" t="s">
        <v>238</v>
      </c>
      <c r="E629" s="172">
        <v>54.823999999999998</v>
      </c>
      <c r="F629" s="171"/>
      <c r="G629" s="172">
        <f>ROUND(E629*F629,2)</f>
        <v>0</v>
      </c>
      <c r="H629" s="171"/>
      <c r="I629" s="172">
        <f>ROUND(E629*H629,2)</f>
        <v>0</v>
      </c>
      <c r="J629" s="171"/>
      <c r="K629" s="172">
        <f>ROUND(E629*J629,2)</f>
        <v>0</v>
      </c>
      <c r="L629" s="172">
        <v>21</v>
      </c>
      <c r="M629" s="172">
        <f>G629*(1+L629/100)</f>
        <v>0</v>
      </c>
      <c r="N629" s="172">
        <v>4.0030000000000003E-2</v>
      </c>
      <c r="O629" s="172">
        <f>ROUND(E629*N629,2)</f>
        <v>2.19</v>
      </c>
      <c r="P629" s="172">
        <v>0</v>
      </c>
      <c r="Q629" s="172">
        <f>ROUND(E629*P629,2)</f>
        <v>0</v>
      </c>
      <c r="R629" s="172" t="s">
        <v>585</v>
      </c>
      <c r="S629" s="172" t="s">
        <v>206</v>
      </c>
      <c r="T629" s="173" t="s">
        <v>207</v>
      </c>
      <c r="U629" s="160">
        <v>0</v>
      </c>
      <c r="V629" s="160">
        <f>ROUND(E629*U629,2)</f>
        <v>0</v>
      </c>
      <c r="W629" s="160"/>
      <c r="X629" s="160" t="s">
        <v>255</v>
      </c>
      <c r="Y629" s="151"/>
      <c r="Z629" s="151"/>
      <c r="AA629" s="151"/>
      <c r="AB629" s="151"/>
      <c r="AC629" s="151"/>
      <c r="AD629" s="151"/>
      <c r="AE629" s="151"/>
      <c r="AF629" s="151"/>
      <c r="AG629" s="151" t="s">
        <v>256</v>
      </c>
      <c r="AH629" s="151"/>
      <c r="AI629" s="151"/>
      <c r="AJ629" s="151"/>
      <c r="AK629" s="151"/>
      <c r="AL629" s="151"/>
      <c r="AM629" s="151"/>
      <c r="AN629" s="151"/>
      <c r="AO629" s="151"/>
      <c r="AP629" s="151"/>
      <c r="AQ629" s="151"/>
      <c r="AR629" s="151"/>
      <c r="AS629" s="151"/>
      <c r="AT629" s="151"/>
      <c r="AU629" s="151"/>
      <c r="AV629" s="151"/>
      <c r="AW629" s="151"/>
      <c r="AX629" s="151"/>
      <c r="AY629" s="151"/>
      <c r="AZ629" s="151"/>
      <c r="BA629" s="151"/>
      <c r="BB629" s="151"/>
      <c r="BC629" s="151"/>
      <c r="BD629" s="151"/>
      <c r="BE629" s="151"/>
      <c r="BF629" s="151"/>
      <c r="BG629" s="151"/>
      <c r="BH629" s="151"/>
    </row>
    <row r="630" spans="1:60" outlineLevel="1" x14ac:dyDescent="0.25">
      <c r="A630" s="158"/>
      <c r="B630" s="159"/>
      <c r="C630" s="245" t="s">
        <v>801</v>
      </c>
      <c r="D630" s="246"/>
      <c r="E630" s="246"/>
      <c r="F630" s="246"/>
      <c r="G630" s="246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51"/>
      <c r="Z630" s="151"/>
      <c r="AA630" s="151"/>
      <c r="AB630" s="151"/>
      <c r="AC630" s="151"/>
      <c r="AD630" s="151"/>
      <c r="AE630" s="151"/>
      <c r="AF630" s="151"/>
      <c r="AG630" s="151" t="s">
        <v>211</v>
      </c>
      <c r="AH630" s="151"/>
      <c r="AI630" s="151"/>
      <c r="AJ630" s="151"/>
      <c r="AK630" s="151"/>
      <c r="AL630" s="151"/>
      <c r="AM630" s="151"/>
      <c r="AN630" s="151"/>
      <c r="AO630" s="151"/>
      <c r="AP630" s="151"/>
      <c r="AQ630" s="151"/>
      <c r="AR630" s="151"/>
      <c r="AS630" s="151"/>
      <c r="AT630" s="151"/>
      <c r="AU630" s="151"/>
      <c r="AV630" s="151"/>
      <c r="AW630" s="151"/>
      <c r="AX630" s="151"/>
      <c r="AY630" s="151"/>
      <c r="AZ630" s="151"/>
      <c r="BA630" s="151"/>
      <c r="BB630" s="151"/>
      <c r="BC630" s="151"/>
      <c r="BD630" s="151"/>
      <c r="BE630" s="151"/>
      <c r="BF630" s="151"/>
      <c r="BG630" s="151"/>
      <c r="BH630" s="151"/>
    </row>
    <row r="631" spans="1:60" outlineLevel="1" x14ac:dyDescent="0.25">
      <c r="A631" s="158"/>
      <c r="B631" s="159"/>
      <c r="C631" s="260" t="s">
        <v>989</v>
      </c>
      <c r="D631" s="261"/>
      <c r="E631" s="261"/>
      <c r="F631" s="261"/>
      <c r="G631" s="261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51"/>
      <c r="Z631" s="151"/>
      <c r="AA631" s="151"/>
      <c r="AB631" s="151"/>
      <c r="AC631" s="151"/>
      <c r="AD631" s="151"/>
      <c r="AE631" s="151"/>
      <c r="AF631" s="151"/>
      <c r="AG631" s="151" t="s">
        <v>211</v>
      </c>
      <c r="AH631" s="151"/>
      <c r="AI631" s="151"/>
      <c r="AJ631" s="151"/>
      <c r="AK631" s="151"/>
      <c r="AL631" s="151"/>
      <c r="AM631" s="151"/>
      <c r="AN631" s="151"/>
      <c r="AO631" s="151"/>
      <c r="AP631" s="151"/>
      <c r="AQ631" s="151"/>
      <c r="AR631" s="151"/>
      <c r="AS631" s="151"/>
      <c r="AT631" s="151"/>
      <c r="AU631" s="151"/>
      <c r="AV631" s="151"/>
      <c r="AW631" s="151"/>
      <c r="AX631" s="151"/>
      <c r="AY631" s="151"/>
      <c r="AZ631" s="151"/>
      <c r="BA631" s="151"/>
      <c r="BB631" s="151"/>
      <c r="BC631" s="151"/>
      <c r="BD631" s="151"/>
      <c r="BE631" s="151"/>
      <c r="BF631" s="151"/>
      <c r="BG631" s="151"/>
      <c r="BH631" s="151"/>
    </row>
    <row r="632" spans="1:60" outlineLevel="1" x14ac:dyDescent="0.25">
      <c r="A632" s="158"/>
      <c r="B632" s="159"/>
      <c r="C632" s="260" t="s">
        <v>990</v>
      </c>
      <c r="D632" s="261"/>
      <c r="E632" s="261"/>
      <c r="F632" s="261"/>
      <c r="G632" s="261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51"/>
      <c r="Z632" s="151"/>
      <c r="AA632" s="151"/>
      <c r="AB632" s="151"/>
      <c r="AC632" s="151"/>
      <c r="AD632" s="151"/>
      <c r="AE632" s="151"/>
      <c r="AF632" s="151"/>
      <c r="AG632" s="151" t="s">
        <v>211</v>
      </c>
      <c r="AH632" s="151"/>
      <c r="AI632" s="151"/>
      <c r="AJ632" s="151"/>
      <c r="AK632" s="151"/>
      <c r="AL632" s="151"/>
      <c r="AM632" s="151"/>
      <c r="AN632" s="151"/>
      <c r="AO632" s="151"/>
      <c r="AP632" s="151"/>
      <c r="AQ632" s="151"/>
      <c r="AR632" s="151"/>
      <c r="AS632" s="151"/>
      <c r="AT632" s="151"/>
      <c r="AU632" s="151"/>
      <c r="AV632" s="151"/>
      <c r="AW632" s="151"/>
      <c r="AX632" s="151"/>
      <c r="AY632" s="151"/>
      <c r="AZ632" s="151"/>
      <c r="BA632" s="174" t="str">
        <f>C632</f>
        <v>tmele, spárování. Vložení dilatačního provazce do spoje podlaha-stěna a zatmelení silikonovým tmelem.</v>
      </c>
      <c r="BB632" s="151"/>
      <c r="BC632" s="151"/>
      <c r="BD632" s="151"/>
      <c r="BE632" s="151"/>
      <c r="BF632" s="151"/>
      <c r="BG632" s="151"/>
      <c r="BH632" s="151"/>
    </row>
    <row r="633" spans="1:60" outlineLevel="1" x14ac:dyDescent="0.25">
      <c r="A633" s="158"/>
      <c r="B633" s="159"/>
      <c r="C633" s="260" t="s">
        <v>812</v>
      </c>
      <c r="D633" s="261"/>
      <c r="E633" s="261"/>
      <c r="F633" s="261"/>
      <c r="G633" s="261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51"/>
      <c r="Z633" s="151"/>
      <c r="AA633" s="151"/>
      <c r="AB633" s="151"/>
      <c r="AC633" s="151"/>
      <c r="AD633" s="151"/>
      <c r="AE633" s="151"/>
      <c r="AF633" s="151"/>
      <c r="AG633" s="151" t="s">
        <v>211</v>
      </c>
      <c r="AH633" s="151"/>
      <c r="AI633" s="151"/>
      <c r="AJ633" s="151"/>
      <c r="AK633" s="151"/>
      <c r="AL633" s="151"/>
      <c r="AM633" s="151"/>
      <c r="AN633" s="151"/>
      <c r="AO633" s="151"/>
      <c r="AP633" s="151"/>
      <c r="AQ633" s="151"/>
      <c r="AR633" s="151"/>
      <c r="AS633" s="151"/>
      <c r="AT633" s="151"/>
      <c r="AU633" s="151"/>
      <c r="AV633" s="151"/>
      <c r="AW633" s="151"/>
      <c r="AX633" s="151"/>
      <c r="AY633" s="151"/>
      <c r="AZ633" s="151"/>
      <c r="BA633" s="151"/>
      <c r="BB633" s="151"/>
      <c r="BC633" s="151"/>
      <c r="BD633" s="151"/>
      <c r="BE633" s="151"/>
      <c r="BF633" s="151"/>
      <c r="BG633" s="151"/>
      <c r="BH633" s="151"/>
    </row>
    <row r="634" spans="1:60" outlineLevel="1" x14ac:dyDescent="0.25">
      <c r="A634" s="158"/>
      <c r="B634" s="159"/>
      <c r="C634" s="184" t="s">
        <v>813</v>
      </c>
      <c r="D634" s="185"/>
      <c r="E634" s="186">
        <v>16.565999999999999</v>
      </c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51"/>
      <c r="Z634" s="151"/>
      <c r="AA634" s="151"/>
      <c r="AB634" s="151"/>
      <c r="AC634" s="151"/>
      <c r="AD634" s="151"/>
      <c r="AE634" s="151"/>
      <c r="AF634" s="151"/>
      <c r="AG634" s="151" t="s">
        <v>247</v>
      </c>
      <c r="AH634" s="151">
        <v>0</v>
      </c>
      <c r="AI634" s="151"/>
      <c r="AJ634" s="151"/>
      <c r="AK634" s="151"/>
      <c r="AL634" s="151"/>
      <c r="AM634" s="151"/>
      <c r="AN634" s="151"/>
      <c r="AO634" s="151"/>
      <c r="AP634" s="151"/>
      <c r="AQ634" s="151"/>
      <c r="AR634" s="151"/>
      <c r="AS634" s="151"/>
      <c r="AT634" s="151"/>
      <c r="AU634" s="151"/>
      <c r="AV634" s="151"/>
      <c r="AW634" s="151"/>
      <c r="AX634" s="151"/>
      <c r="AY634" s="151"/>
      <c r="AZ634" s="151"/>
      <c r="BA634" s="151"/>
      <c r="BB634" s="151"/>
      <c r="BC634" s="151"/>
      <c r="BD634" s="151"/>
      <c r="BE634" s="151"/>
      <c r="BF634" s="151"/>
      <c r="BG634" s="151"/>
      <c r="BH634" s="151"/>
    </row>
    <row r="635" spans="1:60" outlineLevel="1" x14ac:dyDescent="0.25">
      <c r="A635" s="158"/>
      <c r="B635" s="159"/>
      <c r="C635" s="184" t="s">
        <v>814</v>
      </c>
      <c r="D635" s="185"/>
      <c r="E635" s="186">
        <v>14.179</v>
      </c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51"/>
      <c r="Z635" s="151"/>
      <c r="AA635" s="151"/>
      <c r="AB635" s="151"/>
      <c r="AC635" s="151"/>
      <c r="AD635" s="151"/>
      <c r="AE635" s="151"/>
      <c r="AF635" s="151"/>
      <c r="AG635" s="151" t="s">
        <v>247</v>
      </c>
      <c r="AH635" s="151">
        <v>0</v>
      </c>
      <c r="AI635" s="151"/>
      <c r="AJ635" s="151"/>
      <c r="AK635" s="151"/>
      <c r="AL635" s="151"/>
      <c r="AM635" s="151"/>
      <c r="AN635" s="151"/>
      <c r="AO635" s="151"/>
      <c r="AP635" s="151"/>
      <c r="AQ635" s="151"/>
      <c r="AR635" s="151"/>
      <c r="AS635" s="151"/>
      <c r="AT635" s="151"/>
      <c r="AU635" s="151"/>
      <c r="AV635" s="151"/>
      <c r="AW635" s="151"/>
      <c r="AX635" s="151"/>
      <c r="AY635" s="151"/>
      <c r="AZ635" s="151"/>
      <c r="BA635" s="151"/>
      <c r="BB635" s="151"/>
      <c r="BC635" s="151"/>
      <c r="BD635" s="151"/>
      <c r="BE635" s="151"/>
      <c r="BF635" s="151"/>
      <c r="BG635" s="151"/>
      <c r="BH635" s="151"/>
    </row>
    <row r="636" spans="1:60" outlineLevel="1" x14ac:dyDescent="0.25">
      <c r="A636" s="158"/>
      <c r="B636" s="159"/>
      <c r="C636" s="184" t="s">
        <v>815</v>
      </c>
      <c r="D636" s="185"/>
      <c r="E636" s="186">
        <v>14.234</v>
      </c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51"/>
      <c r="Z636" s="151"/>
      <c r="AA636" s="151"/>
      <c r="AB636" s="151"/>
      <c r="AC636" s="151"/>
      <c r="AD636" s="151"/>
      <c r="AE636" s="151"/>
      <c r="AF636" s="151"/>
      <c r="AG636" s="151" t="s">
        <v>247</v>
      </c>
      <c r="AH636" s="151">
        <v>0</v>
      </c>
      <c r="AI636" s="151"/>
      <c r="AJ636" s="151"/>
      <c r="AK636" s="151"/>
      <c r="AL636" s="151"/>
      <c r="AM636" s="151"/>
      <c r="AN636" s="151"/>
      <c r="AO636" s="151"/>
      <c r="AP636" s="151"/>
      <c r="AQ636" s="151"/>
      <c r="AR636" s="151"/>
      <c r="AS636" s="151"/>
      <c r="AT636" s="151"/>
      <c r="AU636" s="151"/>
      <c r="AV636" s="151"/>
      <c r="AW636" s="151"/>
      <c r="AX636" s="151"/>
      <c r="AY636" s="151"/>
      <c r="AZ636" s="151"/>
      <c r="BA636" s="151"/>
      <c r="BB636" s="151"/>
      <c r="BC636" s="151"/>
      <c r="BD636" s="151"/>
      <c r="BE636" s="151"/>
      <c r="BF636" s="151"/>
      <c r="BG636" s="151"/>
      <c r="BH636" s="151"/>
    </row>
    <row r="637" spans="1:60" outlineLevel="1" x14ac:dyDescent="0.25">
      <c r="A637" s="158"/>
      <c r="B637" s="159"/>
      <c r="C637" s="184" t="s">
        <v>816</v>
      </c>
      <c r="D637" s="185"/>
      <c r="E637" s="186">
        <v>9.8450000000000006</v>
      </c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51"/>
      <c r="Z637" s="151"/>
      <c r="AA637" s="151"/>
      <c r="AB637" s="151"/>
      <c r="AC637" s="151"/>
      <c r="AD637" s="151"/>
      <c r="AE637" s="151"/>
      <c r="AF637" s="151"/>
      <c r="AG637" s="151" t="s">
        <v>247</v>
      </c>
      <c r="AH637" s="151">
        <v>0</v>
      </c>
      <c r="AI637" s="151"/>
      <c r="AJ637" s="151"/>
      <c r="AK637" s="151"/>
      <c r="AL637" s="151"/>
      <c r="AM637" s="151"/>
      <c r="AN637" s="151"/>
      <c r="AO637" s="151"/>
      <c r="AP637" s="151"/>
      <c r="AQ637" s="151"/>
      <c r="AR637" s="151"/>
      <c r="AS637" s="151"/>
      <c r="AT637" s="151"/>
      <c r="AU637" s="151"/>
      <c r="AV637" s="151"/>
      <c r="AW637" s="151"/>
      <c r="AX637" s="151"/>
      <c r="AY637" s="151"/>
      <c r="AZ637" s="151"/>
      <c r="BA637" s="151"/>
      <c r="BB637" s="151"/>
      <c r="BC637" s="151"/>
      <c r="BD637" s="151"/>
      <c r="BE637" s="151"/>
      <c r="BF637" s="151"/>
      <c r="BG637" s="151"/>
      <c r="BH637" s="151"/>
    </row>
    <row r="638" spans="1:60" outlineLevel="1" x14ac:dyDescent="0.25">
      <c r="A638" s="158"/>
      <c r="B638" s="159"/>
      <c r="C638" s="247"/>
      <c r="D638" s="248"/>
      <c r="E638" s="248"/>
      <c r="F638" s="248"/>
      <c r="G638" s="248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51"/>
      <c r="Z638" s="151"/>
      <c r="AA638" s="151"/>
      <c r="AB638" s="151"/>
      <c r="AC638" s="151"/>
      <c r="AD638" s="151"/>
      <c r="AE638" s="151"/>
      <c r="AF638" s="151"/>
      <c r="AG638" s="151" t="s">
        <v>212</v>
      </c>
      <c r="AH638" s="151"/>
      <c r="AI638" s="151"/>
      <c r="AJ638" s="151"/>
      <c r="AK638" s="151"/>
      <c r="AL638" s="151"/>
      <c r="AM638" s="151"/>
      <c r="AN638" s="151"/>
      <c r="AO638" s="151"/>
      <c r="AP638" s="151"/>
      <c r="AQ638" s="151"/>
      <c r="AR638" s="151"/>
      <c r="AS638" s="151"/>
      <c r="AT638" s="151"/>
      <c r="AU638" s="151"/>
      <c r="AV638" s="151"/>
      <c r="AW638" s="151"/>
      <c r="AX638" s="151"/>
      <c r="AY638" s="151"/>
      <c r="AZ638" s="151"/>
      <c r="BA638" s="151"/>
      <c r="BB638" s="151"/>
      <c r="BC638" s="151"/>
      <c r="BD638" s="151"/>
      <c r="BE638" s="151"/>
      <c r="BF638" s="151"/>
      <c r="BG638" s="151"/>
      <c r="BH638" s="151"/>
    </row>
    <row r="639" spans="1:60" outlineLevel="1" x14ac:dyDescent="0.25">
      <c r="A639" s="169">
        <v>147</v>
      </c>
      <c r="B639" s="170" t="s">
        <v>817</v>
      </c>
      <c r="C639" s="182" t="s">
        <v>818</v>
      </c>
      <c r="D639" s="183" t="s">
        <v>253</v>
      </c>
      <c r="E639" s="172">
        <v>99.805000000000007</v>
      </c>
      <c r="F639" s="171"/>
      <c r="G639" s="172">
        <f>ROUND(E639*F639,2)</f>
        <v>0</v>
      </c>
      <c r="H639" s="171"/>
      <c r="I639" s="172">
        <f>ROUND(E639*H639,2)</f>
        <v>0</v>
      </c>
      <c r="J639" s="171"/>
      <c r="K639" s="172">
        <f>ROUND(E639*J639,2)</f>
        <v>0</v>
      </c>
      <c r="L639" s="172">
        <v>21</v>
      </c>
      <c r="M639" s="172">
        <f>G639*(1+L639/100)</f>
        <v>0</v>
      </c>
      <c r="N639" s="172">
        <v>0</v>
      </c>
      <c r="O639" s="172">
        <f>ROUND(E639*N639,2)</f>
        <v>0</v>
      </c>
      <c r="P639" s="172">
        <v>0</v>
      </c>
      <c r="Q639" s="172">
        <f>ROUND(E639*P639,2)</f>
        <v>0</v>
      </c>
      <c r="R639" s="172"/>
      <c r="S639" s="172" t="s">
        <v>299</v>
      </c>
      <c r="T639" s="173" t="s">
        <v>240</v>
      </c>
      <c r="U639" s="160">
        <v>0.24</v>
      </c>
      <c r="V639" s="160">
        <f>ROUND(E639*U639,2)</f>
        <v>23.95</v>
      </c>
      <c r="W639" s="160"/>
      <c r="X639" s="160" t="s">
        <v>255</v>
      </c>
      <c r="Y639" s="151"/>
      <c r="Z639" s="151"/>
      <c r="AA639" s="151"/>
      <c r="AB639" s="151"/>
      <c r="AC639" s="151"/>
      <c r="AD639" s="151"/>
      <c r="AE639" s="151"/>
      <c r="AF639" s="151"/>
      <c r="AG639" s="151" t="s">
        <v>256</v>
      </c>
      <c r="AH639" s="151"/>
      <c r="AI639" s="151"/>
      <c r="AJ639" s="151"/>
      <c r="AK639" s="151"/>
      <c r="AL639" s="151"/>
      <c r="AM639" s="151"/>
      <c r="AN639" s="151"/>
      <c r="AO639" s="151"/>
      <c r="AP639" s="151"/>
      <c r="AQ639" s="151"/>
      <c r="AR639" s="151"/>
      <c r="AS639" s="151"/>
      <c r="AT639" s="151"/>
      <c r="AU639" s="151"/>
      <c r="AV639" s="151"/>
      <c r="AW639" s="151"/>
      <c r="AX639" s="151"/>
      <c r="AY639" s="151"/>
      <c r="AZ639" s="151"/>
      <c r="BA639" s="151"/>
      <c r="BB639" s="151"/>
      <c r="BC639" s="151"/>
      <c r="BD639" s="151"/>
      <c r="BE639" s="151"/>
      <c r="BF639" s="151"/>
      <c r="BG639" s="151"/>
      <c r="BH639" s="151"/>
    </row>
    <row r="640" spans="1:60" ht="30.6" outlineLevel="1" x14ac:dyDescent="0.25">
      <c r="A640" s="158"/>
      <c r="B640" s="159"/>
      <c r="C640" s="184" t="s">
        <v>819</v>
      </c>
      <c r="D640" s="185"/>
      <c r="E640" s="186">
        <v>99.805000000000007</v>
      </c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51"/>
      <c r="Z640" s="151"/>
      <c r="AA640" s="151"/>
      <c r="AB640" s="151"/>
      <c r="AC640" s="151"/>
      <c r="AD640" s="151"/>
      <c r="AE640" s="151"/>
      <c r="AF640" s="151"/>
      <c r="AG640" s="151" t="s">
        <v>247</v>
      </c>
      <c r="AH640" s="151">
        <v>0</v>
      </c>
      <c r="AI640" s="151"/>
      <c r="AJ640" s="151"/>
      <c r="AK640" s="151"/>
      <c r="AL640" s="151"/>
      <c r="AM640" s="151"/>
      <c r="AN640" s="151"/>
      <c r="AO640" s="151"/>
      <c r="AP640" s="151"/>
      <c r="AQ640" s="151"/>
      <c r="AR640" s="151"/>
      <c r="AS640" s="151"/>
      <c r="AT640" s="151"/>
      <c r="AU640" s="151"/>
      <c r="AV640" s="151"/>
      <c r="AW640" s="151"/>
      <c r="AX640" s="151"/>
      <c r="AY640" s="151"/>
      <c r="AZ640" s="151"/>
      <c r="BA640" s="151"/>
      <c r="BB640" s="151"/>
      <c r="BC640" s="151"/>
      <c r="BD640" s="151"/>
      <c r="BE640" s="151"/>
      <c r="BF640" s="151"/>
      <c r="BG640" s="151"/>
      <c r="BH640" s="151"/>
    </row>
    <row r="641" spans="1:60" outlineLevel="1" x14ac:dyDescent="0.25">
      <c r="A641" s="158"/>
      <c r="B641" s="159"/>
      <c r="C641" s="247"/>
      <c r="D641" s="248"/>
      <c r="E641" s="248"/>
      <c r="F641" s="248"/>
      <c r="G641" s="248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51"/>
      <c r="Z641" s="151"/>
      <c r="AA641" s="151"/>
      <c r="AB641" s="151"/>
      <c r="AC641" s="151"/>
      <c r="AD641" s="151"/>
      <c r="AE641" s="151"/>
      <c r="AF641" s="151"/>
      <c r="AG641" s="151" t="s">
        <v>212</v>
      </c>
      <c r="AH641" s="151"/>
      <c r="AI641" s="151"/>
      <c r="AJ641" s="151"/>
      <c r="AK641" s="151"/>
      <c r="AL641" s="151"/>
      <c r="AM641" s="151"/>
      <c r="AN641" s="151"/>
      <c r="AO641" s="151"/>
      <c r="AP641" s="151"/>
      <c r="AQ641" s="151"/>
      <c r="AR641" s="151"/>
      <c r="AS641" s="151"/>
      <c r="AT641" s="151"/>
      <c r="AU641" s="151"/>
      <c r="AV641" s="151"/>
      <c r="AW641" s="151"/>
      <c r="AX641" s="151"/>
      <c r="AY641" s="151"/>
      <c r="AZ641" s="151"/>
      <c r="BA641" s="151"/>
      <c r="BB641" s="151"/>
      <c r="BC641" s="151"/>
      <c r="BD641" s="151"/>
      <c r="BE641" s="151"/>
      <c r="BF641" s="151"/>
      <c r="BG641" s="151"/>
      <c r="BH641" s="151"/>
    </row>
    <row r="642" spans="1:60" x14ac:dyDescent="0.25">
      <c r="A642" s="163" t="s">
        <v>201</v>
      </c>
      <c r="B642" s="164" t="s">
        <v>155</v>
      </c>
      <c r="C642" s="180" t="s">
        <v>156</v>
      </c>
      <c r="D642" s="181"/>
      <c r="E642" s="167"/>
      <c r="F642" s="167"/>
      <c r="G642" s="167">
        <f>SUMIF(AG643:AG647,"&lt;&gt;NOR",G643:G647)</f>
        <v>0</v>
      </c>
      <c r="H642" s="167"/>
      <c r="I642" s="167">
        <f>SUM(I643:I647)</f>
        <v>0</v>
      </c>
      <c r="J642" s="167"/>
      <c r="K642" s="167">
        <f>SUM(K643:K647)</f>
        <v>0</v>
      </c>
      <c r="L642" s="167"/>
      <c r="M642" s="167">
        <f>SUM(M643:M647)</f>
        <v>0</v>
      </c>
      <c r="N642" s="167"/>
      <c r="O642" s="167">
        <f>SUM(O643:O647)</f>
        <v>0</v>
      </c>
      <c r="P642" s="167"/>
      <c r="Q642" s="167">
        <f>SUM(Q643:Q647)</f>
        <v>1.43</v>
      </c>
      <c r="R642" s="167"/>
      <c r="S642" s="167"/>
      <c r="T642" s="168"/>
      <c r="U642" s="162"/>
      <c r="V642" s="162">
        <f>SUM(V643:V647)</f>
        <v>0</v>
      </c>
      <c r="W642" s="162"/>
      <c r="X642" s="162"/>
      <c r="AG642" t="s">
        <v>202</v>
      </c>
    </row>
    <row r="643" spans="1:60" outlineLevel="1" x14ac:dyDescent="0.25">
      <c r="A643" s="169">
        <v>148</v>
      </c>
      <c r="B643" s="170" t="s">
        <v>820</v>
      </c>
      <c r="C643" s="182" t="s">
        <v>821</v>
      </c>
      <c r="D643" s="183" t="s">
        <v>238</v>
      </c>
      <c r="E643" s="172">
        <v>57.13</v>
      </c>
      <c r="F643" s="171"/>
      <c r="G643" s="172">
        <f>ROUND(E643*F643,2)</f>
        <v>0</v>
      </c>
      <c r="H643" s="171"/>
      <c r="I643" s="172">
        <f>ROUND(E643*H643,2)</f>
        <v>0</v>
      </c>
      <c r="J643" s="171"/>
      <c r="K643" s="172">
        <f>ROUND(E643*J643,2)</f>
        <v>0</v>
      </c>
      <c r="L643" s="172">
        <v>21</v>
      </c>
      <c r="M643" s="172">
        <f>G643*(1+L643/100)</f>
        <v>0</v>
      </c>
      <c r="N643" s="172">
        <v>0</v>
      </c>
      <c r="O643" s="172">
        <f>ROUND(E643*N643,2)</f>
        <v>0</v>
      </c>
      <c r="P643" s="172">
        <v>2.5000000000000001E-2</v>
      </c>
      <c r="Q643" s="172">
        <f>ROUND(E643*P643,2)</f>
        <v>1.43</v>
      </c>
      <c r="R643" s="172" t="s">
        <v>585</v>
      </c>
      <c r="S643" s="172" t="s">
        <v>206</v>
      </c>
      <c r="T643" s="173" t="s">
        <v>240</v>
      </c>
      <c r="U643" s="160">
        <v>0</v>
      </c>
      <c r="V643" s="160">
        <f>ROUND(E643*U643,2)</f>
        <v>0</v>
      </c>
      <c r="W643" s="160"/>
      <c r="X643" s="160" t="s">
        <v>255</v>
      </c>
      <c r="Y643" s="151"/>
      <c r="Z643" s="151"/>
      <c r="AA643" s="151"/>
      <c r="AB643" s="151"/>
      <c r="AC643" s="151"/>
      <c r="AD643" s="151"/>
      <c r="AE643" s="151"/>
      <c r="AF643" s="151"/>
      <c r="AG643" s="151" t="s">
        <v>256</v>
      </c>
      <c r="AH643" s="151"/>
      <c r="AI643" s="151"/>
      <c r="AJ643" s="151"/>
      <c r="AK643" s="151"/>
      <c r="AL643" s="151"/>
      <c r="AM643" s="151"/>
      <c r="AN643" s="151"/>
      <c r="AO643" s="151"/>
      <c r="AP643" s="151"/>
      <c r="AQ643" s="151"/>
      <c r="AR643" s="151"/>
      <c r="AS643" s="151"/>
      <c r="AT643" s="151"/>
      <c r="AU643" s="151"/>
      <c r="AV643" s="151"/>
      <c r="AW643" s="151"/>
      <c r="AX643" s="151"/>
      <c r="AY643" s="151"/>
      <c r="AZ643" s="151"/>
      <c r="BA643" s="151"/>
      <c r="BB643" s="151"/>
      <c r="BC643" s="151"/>
      <c r="BD643" s="151"/>
      <c r="BE643" s="151"/>
      <c r="BF643" s="151"/>
      <c r="BG643" s="151"/>
      <c r="BH643" s="151"/>
    </row>
    <row r="644" spans="1:60" outlineLevel="1" x14ac:dyDescent="0.25">
      <c r="A644" s="158"/>
      <c r="B644" s="159"/>
      <c r="C644" s="258" t="s">
        <v>822</v>
      </c>
      <c r="D644" s="259"/>
      <c r="E644" s="259"/>
      <c r="F644" s="259"/>
      <c r="G644" s="259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51"/>
      <c r="Z644" s="151"/>
      <c r="AA644" s="151"/>
      <c r="AB644" s="151"/>
      <c r="AC644" s="151"/>
      <c r="AD644" s="151"/>
      <c r="AE644" s="151"/>
      <c r="AF644" s="151"/>
      <c r="AG644" s="151" t="s">
        <v>244</v>
      </c>
      <c r="AH644" s="151"/>
      <c r="AI644" s="151"/>
      <c r="AJ644" s="151"/>
      <c r="AK644" s="151"/>
      <c r="AL644" s="151"/>
      <c r="AM644" s="151"/>
      <c r="AN644" s="151"/>
      <c r="AO644" s="151"/>
      <c r="AP644" s="151"/>
      <c r="AQ644" s="151"/>
      <c r="AR644" s="151"/>
      <c r="AS644" s="151"/>
      <c r="AT644" s="151"/>
      <c r="AU644" s="151"/>
      <c r="AV644" s="151"/>
      <c r="AW644" s="151"/>
      <c r="AX644" s="151"/>
      <c r="AY644" s="151"/>
      <c r="AZ644" s="151"/>
      <c r="BA644" s="151"/>
      <c r="BB644" s="151"/>
      <c r="BC644" s="151"/>
      <c r="BD644" s="151"/>
      <c r="BE644" s="151"/>
      <c r="BF644" s="151"/>
      <c r="BG644" s="151"/>
      <c r="BH644" s="151"/>
    </row>
    <row r="645" spans="1:60" outlineLevel="1" x14ac:dyDescent="0.25">
      <c r="A645" s="158"/>
      <c r="B645" s="159"/>
      <c r="C645" s="260" t="s">
        <v>823</v>
      </c>
      <c r="D645" s="261"/>
      <c r="E645" s="261"/>
      <c r="F645" s="261"/>
      <c r="G645" s="261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51"/>
      <c r="Z645" s="151"/>
      <c r="AA645" s="151"/>
      <c r="AB645" s="151"/>
      <c r="AC645" s="151"/>
      <c r="AD645" s="151"/>
      <c r="AE645" s="151"/>
      <c r="AF645" s="151"/>
      <c r="AG645" s="151" t="s">
        <v>211</v>
      </c>
      <c r="AH645" s="151"/>
      <c r="AI645" s="151"/>
      <c r="AJ645" s="151"/>
      <c r="AK645" s="151"/>
      <c r="AL645" s="151"/>
      <c r="AM645" s="151"/>
      <c r="AN645" s="151"/>
      <c r="AO645" s="151"/>
      <c r="AP645" s="151"/>
      <c r="AQ645" s="151"/>
      <c r="AR645" s="151"/>
      <c r="AS645" s="151"/>
      <c r="AT645" s="151"/>
      <c r="AU645" s="151"/>
      <c r="AV645" s="151"/>
      <c r="AW645" s="151"/>
      <c r="AX645" s="151"/>
      <c r="AY645" s="151"/>
      <c r="AZ645" s="151"/>
      <c r="BA645" s="151"/>
      <c r="BB645" s="151"/>
      <c r="BC645" s="151"/>
      <c r="BD645" s="151"/>
      <c r="BE645" s="151"/>
      <c r="BF645" s="151"/>
      <c r="BG645" s="151"/>
      <c r="BH645" s="151"/>
    </row>
    <row r="646" spans="1:60" outlineLevel="1" x14ac:dyDescent="0.25">
      <c r="A646" s="158"/>
      <c r="B646" s="159"/>
      <c r="C646" s="184" t="s">
        <v>824</v>
      </c>
      <c r="D646" s="185"/>
      <c r="E646" s="186">
        <v>57.13</v>
      </c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51"/>
      <c r="Z646" s="151"/>
      <c r="AA646" s="151"/>
      <c r="AB646" s="151"/>
      <c r="AC646" s="151"/>
      <c r="AD646" s="151"/>
      <c r="AE646" s="151"/>
      <c r="AF646" s="151"/>
      <c r="AG646" s="151" t="s">
        <v>247</v>
      </c>
      <c r="AH646" s="151">
        <v>0</v>
      </c>
      <c r="AI646" s="151"/>
      <c r="AJ646" s="151"/>
      <c r="AK646" s="151"/>
      <c r="AL646" s="151"/>
      <c r="AM646" s="151"/>
      <c r="AN646" s="151"/>
      <c r="AO646" s="151"/>
      <c r="AP646" s="151"/>
      <c r="AQ646" s="151"/>
      <c r="AR646" s="151"/>
      <c r="AS646" s="151"/>
      <c r="AT646" s="151"/>
      <c r="AU646" s="151"/>
      <c r="AV646" s="151"/>
      <c r="AW646" s="151"/>
      <c r="AX646" s="151"/>
      <c r="AY646" s="151"/>
      <c r="AZ646" s="151"/>
      <c r="BA646" s="151"/>
      <c r="BB646" s="151"/>
      <c r="BC646" s="151"/>
      <c r="BD646" s="151"/>
      <c r="BE646" s="151"/>
      <c r="BF646" s="151"/>
      <c r="BG646" s="151"/>
      <c r="BH646" s="151"/>
    </row>
    <row r="647" spans="1:60" outlineLevel="1" x14ac:dyDescent="0.25">
      <c r="A647" s="158"/>
      <c r="B647" s="159"/>
      <c r="C647" s="247"/>
      <c r="D647" s="248"/>
      <c r="E647" s="248"/>
      <c r="F647" s="248"/>
      <c r="G647" s="248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51"/>
      <c r="Z647" s="151"/>
      <c r="AA647" s="151"/>
      <c r="AB647" s="151"/>
      <c r="AC647" s="151"/>
      <c r="AD647" s="151"/>
      <c r="AE647" s="151"/>
      <c r="AF647" s="151"/>
      <c r="AG647" s="151" t="s">
        <v>212</v>
      </c>
      <c r="AH647" s="151"/>
      <c r="AI647" s="151"/>
      <c r="AJ647" s="151"/>
      <c r="AK647" s="151"/>
      <c r="AL647" s="151"/>
      <c r="AM647" s="151"/>
      <c r="AN647" s="151"/>
      <c r="AO647" s="151"/>
      <c r="AP647" s="151"/>
      <c r="AQ647" s="151"/>
      <c r="AR647" s="151"/>
      <c r="AS647" s="151"/>
      <c r="AT647" s="151"/>
      <c r="AU647" s="151"/>
      <c r="AV647" s="151"/>
      <c r="AW647" s="151"/>
      <c r="AX647" s="151"/>
      <c r="AY647" s="151"/>
      <c r="AZ647" s="151"/>
      <c r="BA647" s="151"/>
      <c r="BB647" s="151"/>
      <c r="BC647" s="151"/>
      <c r="BD647" s="151"/>
      <c r="BE647" s="151"/>
      <c r="BF647" s="151"/>
      <c r="BG647" s="151"/>
      <c r="BH647" s="151"/>
    </row>
    <row r="648" spans="1:60" x14ac:dyDescent="0.25">
      <c r="A648" s="163" t="s">
        <v>201</v>
      </c>
      <c r="B648" s="164" t="s">
        <v>157</v>
      </c>
      <c r="C648" s="180" t="s">
        <v>158</v>
      </c>
      <c r="D648" s="181"/>
      <c r="E648" s="167"/>
      <c r="F648" s="167"/>
      <c r="G648" s="167">
        <f>SUMIF(AG649:AG702,"&lt;&gt;NOR",G649:G702)</f>
        <v>0</v>
      </c>
      <c r="H648" s="167"/>
      <c r="I648" s="167">
        <f>SUM(I649:I702)</f>
        <v>0</v>
      </c>
      <c r="J648" s="167"/>
      <c r="K648" s="167">
        <f>SUM(K649:K702)</f>
        <v>0</v>
      </c>
      <c r="L648" s="167"/>
      <c r="M648" s="167">
        <f>SUM(M649:M702)</f>
        <v>0</v>
      </c>
      <c r="N648" s="167"/>
      <c r="O648" s="167">
        <f>SUM(O649:O702)</f>
        <v>2.06</v>
      </c>
      <c r="P648" s="167"/>
      <c r="Q648" s="167">
        <f>SUM(Q649:Q702)</f>
        <v>0.73</v>
      </c>
      <c r="R648" s="167"/>
      <c r="S648" s="167"/>
      <c r="T648" s="168"/>
      <c r="U648" s="162"/>
      <c r="V648" s="162">
        <f>SUM(V649:V702)</f>
        <v>7.67</v>
      </c>
      <c r="W648" s="162"/>
      <c r="X648" s="162"/>
      <c r="AG648" t="s">
        <v>202</v>
      </c>
    </row>
    <row r="649" spans="1:60" ht="20.399999999999999" outlineLevel="1" x14ac:dyDescent="0.25">
      <c r="A649" s="169">
        <v>149</v>
      </c>
      <c r="B649" s="170" t="s">
        <v>825</v>
      </c>
      <c r="C649" s="182" t="s">
        <v>826</v>
      </c>
      <c r="D649" s="183" t="s">
        <v>253</v>
      </c>
      <c r="E649" s="172">
        <v>27.9</v>
      </c>
      <c r="F649" s="171"/>
      <c r="G649" s="172">
        <f>ROUND(E649*F649,2)</f>
        <v>0</v>
      </c>
      <c r="H649" s="171"/>
      <c r="I649" s="172">
        <f>ROUND(E649*H649,2)</f>
        <v>0</v>
      </c>
      <c r="J649" s="171"/>
      <c r="K649" s="172">
        <f>ROUND(E649*J649,2)</f>
        <v>0</v>
      </c>
      <c r="L649" s="172">
        <v>21</v>
      </c>
      <c r="M649" s="172">
        <f>G649*(1+L649/100)</f>
        <v>0</v>
      </c>
      <c r="N649" s="172">
        <v>0</v>
      </c>
      <c r="O649" s="172">
        <f>ROUND(E649*N649,2)</f>
        <v>0</v>
      </c>
      <c r="P649" s="172">
        <v>5.0000000000000001E-4</v>
      </c>
      <c r="Q649" s="172">
        <f>ROUND(E649*P649,2)</f>
        <v>0.01</v>
      </c>
      <c r="R649" s="172" t="s">
        <v>827</v>
      </c>
      <c r="S649" s="172" t="s">
        <v>206</v>
      </c>
      <c r="T649" s="173" t="s">
        <v>240</v>
      </c>
      <c r="U649" s="160">
        <v>0.105</v>
      </c>
      <c r="V649" s="160">
        <f>ROUND(E649*U649,2)</f>
        <v>2.93</v>
      </c>
      <c r="W649" s="160"/>
      <c r="X649" s="160" t="s">
        <v>241</v>
      </c>
      <c r="Y649" s="151"/>
      <c r="Z649" s="151"/>
      <c r="AA649" s="151"/>
      <c r="AB649" s="151"/>
      <c r="AC649" s="151"/>
      <c r="AD649" s="151"/>
      <c r="AE649" s="151"/>
      <c r="AF649" s="151"/>
      <c r="AG649" s="151" t="s">
        <v>242</v>
      </c>
      <c r="AH649" s="151"/>
      <c r="AI649" s="151"/>
      <c r="AJ649" s="151"/>
      <c r="AK649" s="151"/>
      <c r="AL649" s="151"/>
      <c r="AM649" s="151"/>
      <c r="AN649" s="151"/>
      <c r="AO649" s="151"/>
      <c r="AP649" s="151"/>
      <c r="AQ649" s="151"/>
      <c r="AR649" s="151"/>
      <c r="AS649" s="151"/>
      <c r="AT649" s="151"/>
      <c r="AU649" s="151"/>
      <c r="AV649" s="151"/>
      <c r="AW649" s="151"/>
      <c r="AX649" s="151"/>
      <c r="AY649" s="151"/>
      <c r="AZ649" s="151"/>
      <c r="BA649" s="151"/>
      <c r="BB649" s="151"/>
      <c r="BC649" s="151"/>
      <c r="BD649" s="151"/>
      <c r="BE649" s="151"/>
      <c r="BF649" s="151"/>
      <c r="BG649" s="151"/>
      <c r="BH649" s="151"/>
    </row>
    <row r="650" spans="1:60" outlineLevel="1" x14ac:dyDescent="0.25">
      <c r="A650" s="158"/>
      <c r="B650" s="159"/>
      <c r="C650" s="184" t="s">
        <v>726</v>
      </c>
      <c r="D650" s="185"/>
      <c r="E650" s="186">
        <v>2.5</v>
      </c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51"/>
      <c r="Z650" s="151"/>
      <c r="AA650" s="151"/>
      <c r="AB650" s="151"/>
      <c r="AC650" s="151"/>
      <c r="AD650" s="151"/>
      <c r="AE650" s="151"/>
      <c r="AF650" s="151"/>
      <c r="AG650" s="151" t="s">
        <v>247</v>
      </c>
      <c r="AH650" s="151">
        <v>0</v>
      </c>
      <c r="AI650" s="151"/>
      <c r="AJ650" s="151"/>
      <c r="AK650" s="151"/>
      <c r="AL650" s="151"/>
      <c r="AM650" s="151"/>
      <c r="AN650" s="151"/>
      <c r="AO650" s="151"/>
      <c r="AP650" s="151"/>
      <c r="AQ650" s="151"/>
      <c r="AR650" s="151"/>
      <c r="AS650" s="151"/>
      <c r="AT650" s="151"/>
      <c r="AU650" s="151"/>
      <c r="AV650" s="151"/>
      <c r="AW650" s="151"/>
      <c r="AX650" s="151"/>
      <c r="AY650" s="151"/>
      <c r="AZ650" s="151"/>
      <c r="BA650" s="151"/>
      <c r="BB650" s="151"/>
      <c r="BC650" s="151"/>
      <c r="BD650" s="151"/>
      <c r="BE650" s="151"/>
      <c r="BF650" s="151"/>
      <c r="BG650" s="151"/>
      <c r="BH650" s="151"/>
    </row>
    <row r="651" spans="1:60" outlineLevel="1" x14ac:dyDescent="0.25">
      <c r="A651" s="158"/>
      <c r="B651" s="159"/>
      <c r="C651" s="184" t="s">
        <v>727</v>
      </c>
      <c r="D651" s="185"/>
      <c r="E651" s="186">
        <v>5</v>
      </c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51"/>
      <c r="Z651" s="151"/>
      <c r="AA651" s="151"/>
      <c r="AB651" s="151"/>
      <c r="AC651" s="151"/>
      <c r="AD651" s="151"/>
      <c r="AE651" s="151"/>
      <c r="AF651" s="151"/>
      <c r="AG651" s="151" t="s">
        <v>247</v>
      </c>
      <c r="AH651" s="151">
        <v>0</v>
      </c>
      <c r="AI651" s="151"/>
      <c r="AJ651" s="151"/>
      <c r="AK651" s="151"/>
      <c r="AL651" s="151"/>
      <c r="AM651" s="151"/>
      <c r="AN651" s="151"/>
      <c r="AO651" s="151"/>
      <c r="AP651" s="151"/>
      <c r="AQ651" s="151"/>
      <c r="AR651" s="151"/>
      <c r="AS651" s="151"/>
      <c r="AT651" s="151"/>
      <c r="AU651" s="151"/>
      <c r="AV651" s="151"/>
      <c r="AW651" s="151"/>
      <c r="AX651" s="151"/>
      <c r="AY651" s="151"/>
      <c r="AZ651" s="151"/>
      <c r="BA651" s="151"/>
      <c r="BB651" s="151"/>
      <c r="BC651" s="151"/>
      <c r="BD651" s="151"/>
      <c r="BE651" s="151"/>
      <c r="BF651" s="151"/>
      <c r="BG651" s="151"/>
      <c r="BH651" s="151"/>
    </row>
    <row r="652" spans="1:60" outlineLevel="1" x14ac:dyDescent="0.25">
      <c r="A652" s="158"/>
      <c r="B652" s="159"/>
      <c r="C652" s="184" t="s">
        <v>728</v>
      </c>
      <c r="D652" s="185"/>
      <c r="E652" s="186">
        <v>5</v>
      </c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51"/>
      <c r="Z652" s="151"/>
      <c r="AA652" s="151"/>
      <c r="AB652" s="151"/>
      <c r="AC652" s="151"/>
      <c r="AD652" s="151"/>
      <c r="AE652" s="151"/>
      <c r="AF652" s="151"/>
      <c r="AG652" s="151" t="s">
        <v>247</v>
      </c>
      <c r="AH652" s="151">
        <v>0</v>
      </c>
      <c r="AI652" s="151"/>
      <c r="AJ652" s="151"/>
      <c r="AK652" s="151"/>
      <c r="AL652" s="151"/>
      <c r="AM652" s="151"/>
      <c r="AN652" s="151"/>
      <c r="AO652" s="151"/>
      <c r="AP652" s="151"/>
      <c r="AQ652" s="151"/>
      <c r="AR652" s="151"/>
      <c r="AS652" s="151"/>
      <c r="AT652" s="151"/>
      <c r="AU652" s="151"/>
      <c r="AV652" s="151"/>
      <c r="AW652" s="151"/>
      <c r="AX652" s="151"/>
      <c r="AY652" s="151"/>
      <c r="AZ652" s="151"/>
      <c r="BA652" s="151"/>
      <c r="BB652" s="151"/>
      <c r="BC652" s="151"/>
      <c r="BD652" s="151"/>
      <c r="BE652" s="151"/>
      <c r="BF652" s="151"/>
      <c r="BG652" s="151"/>
      <c r="BH652" s="151"/>
    </row>
    <row r="653" spans="1:60" outlineLevel="1" x14ac:dyDescent="0.25">
      <c r="A653" s="158"/>
      <c r="B653" s="159"/>
      <c r="C653" s="184" t="s">
        <v>729</v>
      </c>
      <c r="D653" s="185"/>
      <c r="E653" s="186">
        <v>5</v>
      </c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51"/>
      <c r="Z653" s="151"/>
      <c r="AA653" s="151"/>
      <c r="AB653" s="151"/>
      <c r="AC653" s="151"/>
      <c r="AD653" s="151"/>
      <c r="AE653" s="151"/>
      <c r="AF653" s="151"/>
      <c r="AG653" s="151" t="s">
        <v>247</v>
      </c>
      <c r="AH653" s="151">
        <v>0</v>
      </c>
      <c r="AI653" s="151"/>
      <c r="AJ653" s="151"/>
      <c r="AK653" s="151"/>
      <c r="AL653" s="151"/>
      <c r="AM653" s="151"/>
      <c r="AN653" s="151"/>
      <c r="AO653" s="151"/>
      <c r="AP653" s="151"/>
      <c r="AQ653" s="151"/>
      <c r="AR653" s="151"/>
      <c r="AS653" s="151"/>
      <c r="AT653" s="151"/>
      <c r="AU653" s="151"/>
      <c r="AV653" s="151"/>
      <c r="AW653" s="151"/>
      <c r="AX653" s="151"/>
      <c r="AY653" s="151"/>
      <c r="AZ653" s="151"/>
      <c r="BA653" s="151"/>
      <c r="BB653" s="151"/>
      <c r="BC653" s="151"/>
      <c r="BD653" s="151"/>
      <c r="BE653" s="151"/>
      <c r="BF653" s="151"/>
      <c r="BG653" s="151"/>
      <c r="BH653" s="151"/>
    </row>
    <row r="654" spans="1:60" outlineLevel="1" x14ac:dyDescent="0.25">
      <c r="A654" s="158"/>
      <c r="B654" s="159"/>
      <c r="C654" s="184" t="s">
        <v>730</v>
      </c>
      <c r="D654" s="185"/>
      <c r="E654" s="186">
        <v>5</v>
      </c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51"/>
      <c r="Z654" s="151"/>
      <c r="AA654" s="151"/>
      <c r="AB654" s="151"/>
      <c r="AC654" s="151"/>
      <c r="AD654" s="151"/>
      <c r="AE654" s="151"/>
      <c r="AF654" s="151"/>
      <c r="AG654" s="151" t="s">
        <v>247</v>
      </c>
      <c r="AH654" s="151">
        <v>0</v>
      </c>
      <c r="AI654" s="151"/>
      <c r="AJ654" s="151"/>
      <c r="AK654" s="151"/>
      <c r="AL654" s="151"/>
      <c r="AM654" s="151"/>
      <c r="AN654" s="151"/>
      <c r="AO654" s="151"/>
      <c r="AP654" s="151"/>
      <c r="AQ654" s="151"/>
      <c r="AR654" s="151"/>
      <c r="AS654" s="151"/>
      <c r="AT654" s="151"/>
      <c r="AU654" s="151"/>
      <c r="AV654" s="151"/>
      <c r="AW654" s="151"/>
      <c r="AX654" s="151"/>
      <c r="AY654" s="151"/>
      <c r="AZ654" s="151"/>
      <c r="BA654" s="151"/>
      <c r="BB654" s="151"/>
      <c r="BC654" s="151"/>
      <c r="BD654" s="151"/>
      <c r="BE654" s="151"/>
      <c r="BF654" s="151"/>
      <c r="BG654" s="151"/>
      <c r="BH654" s="151"/>
    </row>
    <row r="655" spans="1:60" outlineLevel="1" x14ac:dyDescent="0.25">
      <c r="A655" s="158"/>
      <c r="B655" s="159"/>
      <c r="C655" s="184" t="s">
        <v>731</v>
      </c>
      <c r="D655" s="185"/>
      <c r="E655" s="186">
        <v>5.4</v>
      </c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51"/>
      <c r="Z655" s="151"/>
      <c r="AA655" s="151"/>
      <c r="AB655" s="151"/>
      <c r="AC655" s="151"/>
      <c r="AD655" s="151"/>
      <c r="AE655" s="151"/>
      <c r="AF655" s="151"/>
      <c r="AG655" s="151" t="s">
        <v>247</v>
      </c>
      <c r="AH655" s="151">
        <v>0</v>
      </c>
      <c r="AI655" s="151"/>
      <c r="AJ655" s="151"/>
      <c r="AK655" s="151"/>
      <c r="AL655" s="151"/>
      <c r="AM655" s="151"/>
      <c r="AN655" s="151"/>
      <c r="AO655" s="151"/>
      <c r="AP655" s="151"/>
      <c r="AQ655" s="151"/>
      <c r="AR655" s="151"/>
      <c r="AS655" s="151"/>
      <c r="AT655" s="151"/>
      <c r="AU655" s="151"/>
      <c r="AV655" s="151"/>
      <c r="AW655" s="151"/>
      <c r="AX655" s="151"/>
      <c r="AY655" s="151"/>
      <c r="AZ655" s="151"/>
      <c r="BA655" s="151"/>
      <c r="BB655" s="151"/>
      <c r="BC655" s="151"/>
      <c r="BD655" s="151"/>
      <c r="BE655" s="151"/>
      <c r="BF655" s="151"/>
      <c r="BG655" s="151"/>
      <c r="BH655" s="151"/>
    </row>
    <row r="656" spans="1:60" outlineLevel="1" x14ac:dyDescent="0.25">
      <c r="A656" s="158"/>
      <c r="B656" s="159"/>
      <c r="C656" s="247"/>
      <c r="D656" s="248"/>
      <c r="E656" s="248"/>
      <c r="F656" s="248"/>
      <c r="G656" s="248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51"/>
      <c r="Z656" s="151"/>
      <c r="AA656" s="151"/>
      <c r="AB656" s="151"/>
      <c r="AC656" s="151"/>
      <c r="AD656" s="151"/>
      <c r="AE656" s="151"/>
      <c r="AF656" s="151"/>
      <c r="AG656" s="151" t="s">
        <v>212</v>
      </c>
      <c r="AH656" s="151"/>
      <c r="AI656" s="151"/>
      <c r="AJ656" s="151"/>
      <c r="AK656" s="151"/>
      <c r="AL656" s="151"/>
      <c r="AM656" s="151"/>
      <c r="AN656" s="151"/>
      <c r="AO656" s="151"/>
      <c r="AP656" s="151"/>
      <c r="AQ656" s="151"/>
      <c r="AR656" s="151"/>
      <c r="AS656" s="151"/>
      <c r="AT656" s="151"/>
      <c r="AU656" s="151"/>
      <c r="AV656" s="151"/>
      <c r="AW656" s="151"/>
      <c r="AX656" s="151"/>
      <c r="AY656" s="151"/>
      <c r="AZ656" s="151"/>
      <c r="BA656" s="151"/>
      <c r="BB656" s="151"/>
      <c r="BC656" s="151"/>
      <c r="BD656" s="151"/>
      <c r="BE656" s="151"/>
      <c r="BF656" s="151"/>
      <c r="BG656" s="151"/>
      <c r="BH656" s="151"/>
    </row>
    <row r="657" spans="1:60" ht="20.399999999999999" outlineLevel="1" x14ac:dyDescent="0.25">
      <c r="A657" s="169">
        <v>150</v>
      </c>
      <c r="B657" s="170" t="s">
        <v>828</v>
      </c>
      <c r="C657" s="182" t="s">
        <v>829</v>
      </c>
      <c r="D657" s="183" t="s">
        <v>253</v>
      </c>
      <c r="E657" s="172">
        <v>93.4</v>
      </c>
      <c r="F657" s="171"/>
      <c r="G657" s="172">
        <f>ROUND(E657*F657,2)</f>
        <v>0</v>
      </c>
      <c r="H657" s="171"/>
      <c r="I657" s="172">
        <f>ROUND(E657*H657,2)</f>
        <v>0</v>
      </c>
      <c r="J657" s="171"/>
      <c r="K657" s="172">
        <f>ROUND(E657*J657,2)</f>
        <v>0</v>
      </c>
      <c r="L657" s="172">
        <v>21</v>
      </c>
      <c r="M657" s="172">
        <f>G657*(1+L657/100)</f>
        <v>0</v>
      </c>
      <c r="N657" s="172">
        <v>0</v>
      </c>
      <c r="O657" s="172">
        <f>ROUND(E657*N657,2)</f>
        <v>0</v>
      </c>
      <c r="P657" s="172">
        <v>2.9999999999999997E-4</v>
      </c>
      <c r="Q657" s="172">
        <f>ROUND(E657*P657,2)</f>
        <v>0.03</v>
      </c>
      <c r="R657" s="172" t="s">
        <v>827</v>
      </c>
      <c r="S657" s="172" t="s">
        <v>206</v>
      </c>
      <c r="T657" s="173" t="s">
        <v>240</v>
      </c>
      <c r="U657" s="160">
        <v>0.04</v>
      </c>
      <c r="V657" s="160">
        <f>ROUND(E657*U657,2)</f>
        <v>3.74</v>
      </c>
      <c r="W657" s="160"/>
      <c r="X657" s="160" t="s">
        <v>241</v>
      </c>
      <c r="Y657" s="151"/>
      <c r="Z657" s="151"/>
      <c r="AA657" s="151"/>
      <c r="AB657" s="151"/>
      <c r="AC657" s="151"/>
      <c r="AD657" s="151"/>
      <c r="AE657" s="151"/>
      <c r="AF657" s="151"/>
      <c r="AG657" s="151" t="s">
        <v>242</v>
      </c>
      <c r="AH657" s="151"/>
      <c r="AI657" s="151"/>
      <c r="AJ657" s="151"/>
      <c r="AK657" s="151"/>
      <c r="AL657" s="151"/>
      <c r="AM657" s="151"/>
      <c r="AN657" s="151"/>
      <c r="AO657" s="151"/>
      <c r="AP657" s="151"/>
      <c r="AQ657" s="151"/>
      <c r="AR657" s="151"/>
      <c r="AS657" s="151"/>
      <c r="AT657" s="151"/>
      <c r="AU657" s="151"/>
      <c r="AV657" s="151"/>
      <c r="AW657" s="151"/>
      <c r="AX657" s="151"/>
      <c r="AY657" s="151"/>
      <c r="AZ657" s="151"/>
      <c r="BA657" s="151"/>
      <c r="BB657" s="151"/>
      <c r="BC657" s="151"/>
      <c r="BD657" s="151"/>
      <c r="BE657" s="151"/>
      <c r="BF657" s="151"/>
      <c r="BG657" s="151"/>
      <c r="BH657" s="151"/>
    </row>
    <row r="658" spans="1:60" outlineLevel="1" x14ac:dyDescent="0.25">
      <c r="A658" s="158"/>
      <c r="B658" s="159"/>
      <c r="C658" s="184" t="s">
        <v>830</v>
      </c>
      <c r="D658" s="185"/>
      <c r="E658" s="186">
        <v>9</v>
      </c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51"/>
      <c r="Z658" s="151"/>
      <c r="AA658" s="151"/>
      <c r="AB658" s="151"/>
      <c r="AC658" s="151"/>
      <c r="AD658" s="151"/>
      <c r="AE658" s="151"/>
      <c r="AF658" s="151"/>
      <c r="AG658" s="151" t="s">
        <v>247</v>
      </c>
      <c r="AH658" s="151">
        <v>0</v>
      </c>
      <c r="AI658" s="151"/>
      <c r="AJ658" s="151"/>
      <c r="AK658" s="151"/>
      <c r="AL658" s="151"/>
      <c r="AM658" s="151"/>
      <c r="AN658" s="151"/>
      <c r="AO658" s="151"/>
      <c r="AP658" s="151"/>
      <c r="AQ658" s="151"/>
      <c r="AR658" s="151"/>
      <c r="AS658" s="151"/>
      <c r="AT658" s="151"/>
      <c r="AU658" s="151"/>
      <c r="AV658" s="151"/>
      <c r="AW658" s="151"/>
      <c r="AX658" s="151"/>
      <c r="AY658" s="151"/>
      <c r="AZ658" s="151"/>
      <c r="BA658" s="151"/>
      <c r="BB658" s="151"/>
      <c r="BC658" s="151"/>
      <c r="BD658" s="151"/>
      <c r="BE658" s="151"/>
      <c r="BF658" s="151"/>
      <c r="BG658" s="151"/>
      <c r="BH658" s="151"/>
    </row>
    <row r="659" spans="1:60" outlineLevel="1" x14ac:dyDescent="0.25">
      <c r="A659" s="158"/>
      <c r="B659" s="159"/>
      <c r="C659" s="184" t="s">
        <v>831</v>
      </c>
      <c r="D659" s="185"/>
      <c r="E659" s="186">
        <v>13.6</v>
      </c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51"/>
      <c r="Z659" s="151"/>
      <c r="AA659" s="151"/>
      <c r="AB659" s="151"/>
      <c r="AC659" s="151"/>
      <c r="AD659" s="151"/>
      <c r="AE659" s="151"/>
      <c r="AF659" s="151"/>
      <c r="AG659" s="151" t="s">
        <v>247</v>
      </c>
      <c r="AH659" s="151">
        <v>0</v>
      </c>
      <c r="AI659" s="151"/>
      <c r="AJ659" s="151"/>
      <c r="AK659" s="151"/>
      <c r="AL659" s="151"/>
      <c r="AM659" s="151"/>
      <c r="AN659" s="151"/>
      <c r="AO659" s="151"/>
      <c r="AP659" s="151"/>
      <c r="AQ659" s="151"/>
      <c r="AR659" s="151"/>
      <c r="AS659" s="151"/>
      <c r="AT659" s="151"/>
      <c r="AU659" s="151"/>
      <c r="AV659" s="151"/>
      <c r="AW659" s="151"/>
      <c r="AX659" s="151"/>
      <c r="AY659" s="151"/>
      <c r="AZ659" s="151"/>
      <c r="BA659" s="151"/>
      <c r="BB659" s="151"/>
      <c r="BC659" s="151"/>
      <c r="BD659" s="151"/>
      <c r="BE659" s="151"/>
      <c r="BF659" s="151"/>
      <c r="BG659" s="151"/>
      <c r="BH659" s="151"/>
    </row>
    <row r="660" spans="1:60" outlineLevel="1" x14ac:dyDescent="0.25">
      <c r="A660" s="158"/>
      <c r="B660" s="159"/>
      <c r="C660" s="184" t="s">
        <v>832</v>
      </c>
      <c r="D660" s="185"/>
      <c r="E660" s="186">
        <v>15.6</v>
      </c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51"/>
      <c r="Z660" s="151"/>
      <c r="AA660" s="151"/>
      <c r="AB660" s="151"/>
      <c r="AC660" s="151"/>
      <c r="AD660" s="151"/>
      <c r="AE660" s="151"/>
      <c r="AF660" s="151"/>
      <c r="AG660" s="151" t="s">
        <v>247</v>
      </c>
      <c r="AH660" s="151">
        <v>0</v>
      </c>
      <c r="AI660" s="151"/>
      <c r="AJ660" s="151"/>
      <c r="AK660" s="151"/>
      <c r="AL660" s="151"/>
      <c r="AM660" s="151"/>
      <c r="AN660" s="151"/>
      <c r="AO660" s="151"/>
      <c r="AP660" s="151"/>
      <c r="AQ660" s="151"/>
      <c r="AR660" s="151"/>
      <c r="AS660" s="151"/>
      <c r="AT660" s="151"/>
      <c r="AU660" s="151"/>
      <c r="AV660" s="151"/>
      <c r="AW660" s="151"/>
      <c r="AX660" s="151"/>
      <c r="AY660" s="151"/>
      <c r="AZ660" s="151"/>
      <c r="BA660" s="151"/>
      <c r="BB660" s="151"/>
      <c r="BC660" s="151"/>
      <c r="BD660" s="151"/>
      <c r="BE660" s="151"/>
      <c r="BF660" s="151"/>
      <c r="BG660" s="151"/>
      <c r="BH660" s="151"/>
    </row>
    <row r="661" spans="1:60" outlineLevel="1" x14ac:dyDescent="0.25">
      <c r="A661" s="158"/>
      <c r="B661" s="159"/>
      <c r="C661" s="184" t="s">
        <v>833</v>
      </c>
      <c r="D661" s="185"/>
      <c r="E661" s="186">
        <v>15.6</v>
      </c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51"/>
      <c r="Z661" s="151"/>
      <c r="AA661" s="151"/>
      <c r="AB661" s="151"/>
      <c r="AC661" s="151"/>
      <c r="AD661" s="151"/>
      <c r="AE661" s="151"/>
      <c r="AF661" s="151"/>
      <c r="AG661" s="151" t="s">
        <v>247</v>
      </c>
      <c r="AH661" s="151">
        <v>0</v>
      </c>
      <c r="AI661" s="151"/>
      <c r="AJ661" s="151"/>
      <c r="AK661" s="151"/>
      <c r="AL661" s="151"/>
      <c r="AM661" s="151"/>
      <c r="AN661" s="151"/>
      <c r="AO661" s="151"/>
      <c r="AP661" s="151"/>
      <c r="AQ661" s="151"/>
      <c r="AR661" s="151"/>
      <c r="AS661" s="151"/>
      <c r="AT661" s="151"/>
      <c r="AU661" s="151"/>
      <c r="AV661" s="151"/>
      <c r="AW661" s="151"/>
      <c r="AX661" s="151"/>
      <c r="AY661" s="151"/>
      <c r="AZ661" s="151"/>
      <c r="BA661" s="151"/>
      <c r="BB661" s="151"/>
      <c r="BC661" s="151"/>
      <c r="BD661" s="151"/>
      <c r="BE661" s="151"/>
      <c r="BF661" s="151"/>
      <c r="BG661" s="151"/>
      <c r="BH661" s="151"/>
    </row>
    <row r="662" spans="1:60" outlineLevel="1" x14ac:dyDescent="0.25">
      <c r="A662" s="158"/>
      <c r="B662" s="159"/>
      <c r="C662" s="184" t="s">
        <v>834</v>
      </c>
      <c r="D662" s="185"/>
      <c r="E662" s="186">
        <v>15.6</v>
      </c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51"/>
      <c r="Z662" s="151"/>
      <c r="AA662" s="151"/>
      <c r="AB662" s="151"/>
      <c r="AC662" s="151"/>
      <c r="AD662" s="151"/>
      <c r="AE662" s="151"/>
      <c r="AF662" s="151"/>
      <c r="AG662" s="151" t="s">
        <v>247</v>
      </c>
      <c r="AH662" s="151">
        <v>0</v>
      </c>
      <c r="AI662" s="151"/>
      <c r="AJ662" s="151"/>
      <c r="AK662" s="151"/>
      <c r="AL662" s="151"/>
      <c r="AM662" s="151"/>
      <c r="AN662" s="151"/>
      <c r="AO662" s="151"/>
      <c r="AP662" s="151"/>
      <c r="AQ662" s="151"/>
      <c r="AR662" s="151"/>
      <c r="AS662" s="151"/>
      <c r="AT662" s="151"/>
      <c r="AU662" s="151"/>
      <c r="AV662" s="151"/>
      <c r="AW662" s="151"/>
      <c r="AX662" s="151"/>
      <c r="AY662" s="151"/>
      <c r="AZ662" s="151"/>
      <c r="BA662" s="151"/>
      <c r="BB662" s="151"/>
      <c r="BC662" s="151"/>
      <c r="BD662" s="151"/>
      <c r="BE662" s="151"/>
      <c r="BF662" s="151"/>
      <c r="BG662" s="151"/>
      <c r="BH662" s="151"/>
    </row>
    <row r="663" spans="1:60" outlineLevel="1" x14ac:dyDescent="0.25">
      <c r="A663" s="158"/>
      <c r="B663" s="159"/>
      <c r="C663" s="184" t="s">
        <v>835</v>
      </c>
      <c r="D663" s="185"/>
      <c r="E663" s="186">
        <v>24</v>
      </c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51"/>
      <c r="Z663" s="151"/>
      <c r="AA663" s="151"/>
      <c r="AB663" s="151"/>
      <c r="AC663" s="151"/>
      <c r="AD663" s="151"/>
      <c r="AE663" s="151"/>
      <c r="AF663" s="151"/>
      <c r="AG663" s="151" t="s">
        <v>247</v>
      </c>
      <c r="AH663" s="151">
        <v>0</v>
      </c>
      <c r="AI663" s="151"/>
      <c r="AJ663" s="151"/>
      <c r="AK663" s="151"/>
      <c r="AL663" s="151"/>
      <c r="AM663" s="151"/>
      <c r="AN663" s="151"/>
      <c r="AO663" s="151"/>
      <c r="AP663" s="151"/>
      <c r="AQ663" s="151"/>
      <c r="AR663" s="151"/>
      <c r="AS663" s="151"/>
      <c r="AT663" s="151"/>
      <c r="AU663" s="151"/>
      <c r="AV663" s="151"/>
      <c r="AW663" s="151"/>
      <c r="AX663" s="151"/>
      <c r="AY663" s="151"/>
      <c r="AZ663" s="151"/>
      <c r="BA663" s="151"/>
      <c r="BB663" s="151"/>
      <c r="BC663" s="151"/>
      <c r="BD663" s="151"/>
      <c r="BE663" s="151"/>
      <c r="BF663" s="151"/>
      <c r="BG663" s="151"/>
      <c r="BH663" s="151"/>
    </row>
    <row r="664" spans="1:60" outlineLevel="1" x14ac:dyDescent="0.25">
      <c r="A664" s="158"/>
      <c r="B664" s="159"/>
      <c r="C664" s="247"/>
      <c r="D664" s="248"/>
      <c r="E664" s="248"/>
      <c r="F664" s="248"/>
      <c r="G664" s="248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51"/>
      <c r="Z664" s="151"/>
      <c r="AA664" s="151"/>
      <c r="AB664" s="151"/>
      <c r="AC664" s="151"/>
      <c r="AD664" s="151"/>
      <c r="AE664" s="151"/>
      <c r="AF664" s="151"/>
      <c r="AG664" s="151" t="s">
        <v>212</v>
      </c>
      <c r="AH664" s="151"/>
      <c r="AI664" s="151"/>
      <c r="AJ664" s="151"/>
      <c r="AK664" s="151"/>
      <c r="AL664" s="151"/>
      <c r="AM664" s="151"/>
      <c r="AN664" s="151"/>
      <c r="AO664" s="151"/>
      <c r="AP664" s="151"/>
      <c r="AQ664" s="151"/>
      <c r="AR664" s="151"/>
      <c r="AS664" s="151"/>
      <c r="AT664" s="151"/>
      <c r="AU664" s="151"/>
      <c r="AV664" s="151"/>
      <c r="AW664" s="151"/>
      <c r="AX664" s="151"/>
      <c r="AY664" s="151"/>
      <c r="AZ664" s="151"/>
      <c r="BA664" s="151"/>
      <c r="BB664" s="151"/>
      <c r="BC664" s="151"/>
      <c r="BD664" s="151"/>
      <c r="BE664" s="151"/>
      <c r="BF664" s="151"/>
      <c r="BG664" s="151"/>
      <c r="BH664" s="151"/>
    </row>
    <row r="665" spans="1:60" ht="20.399999999999999" outlineLevel="1" x14ac:dyDescent="0.25">
      <c r="A665" s="169">
        <v>151</v>
      </c>
      <c r="B665" s="170" t="s">
        <v>836</v>
      </c>
      <c r="C665" s="182" t="s">
        <v>837</v>
      </c>
      <c r="D665" s="183" t="s">
        <v>238</v>
      </c>
      <c r="E665" s="172">
        <v>10</v>
      </c>
      <c r="F665" s="171"/>
      <c r="G665" s="172">
        <f>ROUND(E665*F665,2)</f>
        <v>0</v>
      </c>
      <c r="H665" s="171"/>
      <c r="I665" s="172">
        <f>ROUND(E665*H665,2)</f>
        <v>0</v>
      </c>
      <c r="J665" s="171"/>
      <c r="K665" s="172">
        <f>ROUND(E665*J665,2)</f>
        <v>0</v>
      </c>
      <c r="L665" s="172">
        <v>21</v>
      </c>
      <c r="M665" s="172">
        <f>G665*(1+L665/100)</f>
        <v>0</v>
      </c>
      <c r="N665" s="172">
        <v>8.0000000000000002E-3</v>
      </c>
      <c r="O665" s="172">
        <f>ROUND(E665*N665,2)</f>
        <v>0.08</v>
      </c>
      <c r="P665" s="172">
        <v>0</v>
      </c>
      <c r="Q665" s="172">
        <f>ROUND(E665*P665,2)</f>
        <v>0</v>
      </c>
      <c r="R665" s="172" t="s">
        <v>827</v>
      </c>
      <c r="S665" s="172" t="s">
        <v>206</v>
      </c>
      <c r="T665" s="173" t="s">
        <v>207</v>
      </c>
      <c r="U665" s="160">
        <v>0.1</v>
      </c>
      <c r="V665" s="160">
        <f>ROUND(E665*U665,2)</f>
        <v>1</v>
      </c>
      <c r="W665" s="160"/>
      <c r="X665" s="160" t="s">
        <v>241</v>
      </c>
      <c r="Y665" s="151"/>
      <c r="Z665" s="151"/>
      <c r="AA665" s="151"/>
      <c r="AB665" s="151"/>
      <c r="AC665" s="151"/>
      <c r="AD665" s="151"/>
      <c r="AE665" s="151"/>
      <c r="AF665" s="151"/>
      <c r="AG665" s="151" t="s">
        <v>242</v>
      </c>
      <c r="AH665" s="151"/>
      <c r="AI665" s="151"/>
      <c r="AJ665" s="151"/>
      <c r="AK665" s="151"/>
      <c r="AL665" s="151"/>
      <c r="AM665" s="151"/>
      <c r="AN665" s="151"/>
      <c r="AO665" s="151"/>
      <c r="AP665" s="151"/>
      <c r="AQ665" s="151"/>
      <c r="AR665" s="151"/>
      <c r="AS665" s="151"/>
      <c r="AT665" s="151"/>
      <c r="AU665" s="151"/>
      <c r="AV665" s="151"/>
      <c r="AW665" s="151"/>
      <c r="AX665" s="151"/>
      <c r="AY665" s="151"/>
      <c r="AZ665" s="151"/>
      <c r="BA665" s="151"/>
      <c r="BB665" s="151"/>
      <c r="BC665" s="151"/>
      <c r="BD665" s="151"/>
      <c r="BE665" s="151"/>
      <c r="BF665" s="151"/>
      <c r="BG665" s="151"/>
      <c r="BH665" s="151"/>
    </row>
    <row r="666" spans="1:60" outlineLevel="1" x14ac:dyDescent="0.25">
      <c r="A666" s="158"/>
      <c r="B666" s="159"/>
      <c r="C666" s="256"/>
      <c r="D666" s="257"/>
      <c r="E666" s="257"/>
      <c r="F666" s="257"/>
      <c r="G666" s="257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51"/>
      <c r="Z666" s="151"/>
      <c r="AA666" s="151"/>
      <c r="AB666" s="151"/>
      <c r="AC666" s="151"/>
      <c r="AD666" s="151"/>
      <c r="AE666" s="151"/>
      <c r="AF666" s="151"/>
      <c r="AG666" s="151" t="s">
        <v>212</v>
      </c>
      <c r="AH666" s="151"/>
      <c r="AI666" s="151"/>
      <c r="AJ666" s="151"/>
      <c r="AK666" s="151"/>
      <c r="AL666" s="151"/>
      <c r="AM666" s="151"/>
      <c r="AN666" s="151"/>
      <c r="AO666" s="151"/>
      <c r="AP666" s="151"/>
      <c r="AQ666" s="151"/>
      <c r="AR666" s="151"/>
      <c r="AS666" s="151"/>
      <c r="AT666" s="151"/>
      <c r="AU666" s="151"/>
      <c r="AV666" s="151"/>
      <c r="AW666" s="151"/>
      <c r="AX666" s="151"/>
      <c r="AY666" s="151"/>
      <c r="AZ666" s="151"/>
      <c r="BA666" s="151"/>
      <c r="BB666" s="151"/>
      <c r="BC666" s="151"/>
      <c r="BD666" s="151"/>
      <c r="BE666" s="151"/>
      <c r="BF666" s="151"/>
      <c r="BG666" s="151"/>
      <c r="BH666" s="151"/>
    </row>
    <row r="667" spans="1:60" outlineLevel="1" x14ac:dyDescent="0.25">
      <c r="A667" s="169">
        <v>152</v>
      </c>
      <c r="B667" s="170" t="s">
        <v>838</v>
      </c>
      <c r="C667" s="182" t="s">
        <v>839</v>
      </c>
      <c r="D667" s="183" t="s">
        <v>253</v>
      </c>
      <c r="E667" s="172">
        <v>27.9</v>
      </c>
      <c r="F667" s="171"/>
      <c r="G667" s="172">
        <f>ROUND(E667*F667,2)</f>
        <v>0</v>
      </c>
      <c r="H667" s="171"/>
      <c r="I667" s="172">
        <f>ROUND(E667*H667,2)</f>
        <v>0</v>
      </c>
      <c r="J667" s="171"/>
      <c r="K667" s="172">
        <f>ROUND(E667*J667,2)</f>
        <v>0</v>
      </c>
      <c r="L667" s="172">
        <v>21</v>
      </c>
      <c r="M667" s="172">
        <f>G667*(1+L667/100)</f>
        <v>0</v>
      </c>
      <c r="N667" s="172">
        <v>2.32E-3</v>
      </c>
      <c r="O667" s="172">
        <f>ROUND(E667*N667,2)</f>
        <v>0.06</v>
      </c>
      <c r="P667" s="172">
        <v>0</v>
      </c>
      <c r="Q667" s="172">
        <f>ROUND(E667*P667,2)</f>
        <v>0</v>
      </c>
      <c r="R667" s="172" t="s">
        <v>585</v>
      </c>
      <c r="S667" s="172" t="s">
        <v>206</v>
      </c>
      <c r="T667" s="173" t="s">
        <v>207</v>
      </c>
      <c r="U667" s="160">
        <v>0</v>
      </c>
      <c r="V667" s="160">
        <f>ROUND(E667*U667,2)</f>
        <v>0</v>
      </c>
      <c r="W667" s="160"/>
      <c r="X667" s="160" t="s">
        <v>255</v>
      </c>
      <c r="Y667" s="151"/>
      <c r="Z667" s="151"/>
      <c r="AA667" s="151"/>
      <c r="AB667" s="151"/>
      <c r="AC667" s="151"/>
      <c r="AD667" s="151"/>
      <c r="AE667" s="151"/>
      <c r="AF667" s="151"/>
      <c r="AG667" s="151" t="s">
        <v>256</v>
      </c>
      <c r="AH667" s="151"/>
      <c r="AI667" s="151"/>
      <c r="AJ667" s="151"/>
      <c r="AK667" s="151"/>
      <c r="AL667" s="151"/>
      <c r="AM667" s="151"/>
      <c r="AN667" s="151"/>
      <c r="AO667" s="151"/>
      <c r="AP667" s="151"/>
      <c r="AQ667" s="151"/>
      <c r="AR667" s="151"/>
      <c r="AS667" s="151"/>
      <c r="AT667" s="151"/>
      <c r="AU667" s="151"/>
      <c r="AV667" s="151"/>
      <c r="AW667" s="151"/>
      <c r="AX667" s="151"/>
      <c r="AY667" s="151"/>
      <c r="AZ667" s="151"/>
      <c r="BA667" s="151"/>
      <c r="BB667" s="151"/>
      <c r="BC667" s="151"/>
      <c r="BD667" s="151"/>
      <c r="BE667" s="151"/>
      <c r="BF667" s="151"/>
      <c r="BG667" s="151"/>
      <c r="BH667" s="151"/>
    </row>
    <row r="668" spans="1:60" outlineLevel="1" x14ac:dyDescent="0.25">
      <c r="A668" s="158"/>
      <c r="B668" s="159"/>
      <c r="C668" s="258" t="s">
        <v>840</v>
      </c>
      <c r="D668" s="259"/>
      <c r="E668" s="259"/>
      <c r="F668" s="259"/>
      <c r="G668" s="259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51"/>
      <c r="Z668" s="151"/>
      <c r="AA668" s="151"/>
      <c r="AB668" s="151"/>
      <c r="AC668" s="151"/>
      <c r="AD668" s="151"/>
      <c r="AE668" s="151"/>
      <c r="AF668" s="151"/>
      <c r="AG668" s="151" t="s">
        <v>244</v>
      </c>
      <c r="AH668" s="151"/>
      <c r="AI668" s="151"/>
      <c r="AJ668" s="151"/>
      <c r="AK668" s="151"/>
      <c r="AL668" s="151"/>
      <c r="AM668" s="151"/>
      <c r="AN668" s="151"/>
      <c r="AO668" s="151"/>
      <c r="AP668" s="151"/>
      <c r="AQ668" s="151"/>
      <c r="AR668" s="151"/>
      <c r="AS668" s="151"/>
      <c r="AT668" s="151"/>
      <c r="AU668" s="151"/>
      <c r="AV668" s="151"/>
      <c r="AW668" s="151"/>
      <c r="AX668" s="151"/>
      <c r="AY668" s="151"/>
      <c r="AZ668" s="151"/>
      <c r="BA668" s="151"/>
      <c r="BB668" s="151"/>
      <c r="BC668" s="151"/>
      <c r="BD668" s="151"/>
      <c r="BE668" s="151"/>
      <c r="BF668" s="151"/>
      <c r="BG668" s="151"/>
      <c r="BH668" s="151"/>
    </row>
    <row r="669" spans="1:60" outlineLevel="1" x14ac:dyDescent="0.25">
      <c r="A669" s="158"/>
      <c r="B669" s="159"/>
      <c r="C669" s="260" t="s">
        <v>841</v>
      </c>
      <c r="D669" s="261"/>
      <c r="E669" s="261"/>
      <c r="F669" s="261"/>
      <c r="G669" s="261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51"/>
      <c r="Z669" s="151"/>
      <c r="AA669" s="151"/>
      <c r="AB669" s="151"/>
      <c r="AC669" s="151"/>
      <c r="AD669" s="151"/>
      <c r="AE669" s="151"/>
      <c r="AF669" s="151"/>
      <c r="AG669" s="151" t="s">
        <v>211</v>
      </c>
      <c r="AH669" s="151"/>
      <c r="AI669" s="151"/>
      <c r="AJ669" s="151"/>
      <c r="AK669" s="151"/>
      <c r="AL669" s="151"/>
      <c r="AM669" s="151"/>
      <c r="AN669" s="151"/>
      <c r="AO669" s="151"/>
      <c r="AP669" s="151"/>
      <c r="AQ669" s="151"/>
      <c r="AR669" s="151"/>
      <c r="AS669" s="151"/>
      <c r="AT669" s="151"/>
      <c r="AU669" s="151"/>
      <c r="AV669" s="151"/>
      <c r="AW669" s="151"/>
      <c r="AX669" s="151"/>
      <c r="AY669" s="151"/>
      <c r="AZ669" s="151"/>
      <c r="BA669" s="151"/>
      <c r="BB669" s="151"/>
      <c r="BC669" s="151"/>
      <c r="BD669" s="151"/>
      <c r="BE669" s="151"/>
      <c r="BF669" s="151"/>
      <c r="BG669" s="151"/>
      <c r="BH669" s="151"/>
    </row>
    <row r="670" spans="1:60" outlineLevel="1" x14ac:dyDescent="0.25">
      <c r="A670" s="158"/>
      <c r="B670" s="159"/>
      <c r="C670" s="184" t="s">
        <v>726</v>
      </c>
      <c r="D670" s="185"/>
      <c r="E670" s="186">
        <v>2.5</v>
      </c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51"/>
      <c r="Z670" s="151"/>
      <c r="AA670" s="151"/>
      <c r="AB670" s="151"/>
      <c r="AC670" s="151"/>
      <c r="AD670" s="151"/>
      <c r="AE670" s="151"/>
      <c r="AF670" s="151"/>
      <c r="AG670" s="151" t="s">
        <v>247</v>
      </c>
      <c r="AH670" s="151">
        <v>0</v>
      </c>
      <c r="AI670" s="151"/>
      <c r="AJ670" s="151"/>
      <c r="AK670" s="151"/>
      <c r="AL670" s="151"/>
      <c r="AM670" s="151"/>
      <c r="AN670" s="151"/>
      <c r="AO670" s="151"/>
      <c r="AP670" s="151"/>
      <c r="AQ670" s="151"/>
      <c r="AR670" s="151"/>
      <c r="AS670" s="151"/>
      <c r="AT670" s="151"/>
      <c r="AU670" s="151"/>
      <c r="AV670" s="151"/>
      <c r="AW670" s="151"/>
      <c r="AX670" s="151"/>
      <c r="AY670" s="151"/>
      <c r="AZ670" s="151"/>
      <c r="BA670" s="151"/>
      <c r="BB670" s="151"/>
      <c r="BC670" s="151"/>
      <c r="BD670" s="151"/>
      <c r="BE670" s="151"/>
      <c r="BF670" s="151"/>
      <c r="BG670" s="151"/>
      <c r="BH670" s="151"/>
    </row>
    <row r="671" spans="1:60" outlineLevel="1" x14ac:dyDescent="0.25">
      <c r="A671" s="158"/>
      <c r="B671" s="159"/>
      <c r="C671" s="184" t="s">
        <v>727</v>
      </c>
      <c r="D671" s="185"/>
      <c r="E671" s="186">
        <v>5</v>
      </c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51"/>
      <c r="Z671" s="151"/>
      <c r="AA671" s="151"/>
      <c r="AB671" s="151"/>
      <c r="AC671" s="151"/>
      <c r="AD671" s="151"/>
      <c r="AE671" s="151"/>
      <c r="AF671" s="151"/>
      <c r="AG671" s="151" t="s">
        <v>247</v>
      </c>
      <c r="AH671" s="151">
        <v>0</v>
      </c>
      <c r="AI671" s="151"/>
      <c r="AJ671" s="151"/>
      <c r="AK671" s="151"/>
      <c r="AL671" s="151"/>
      <c r="AM671" s="151"/>
      <c r="AN671" s="151"/>
      <c r="AO671" s="151"/>
      <c r="AP671" s="151"/>
      <c r="AQ671" s="151"/>
      <c r="AR671" s="151"/>
      <c r="AS671" s="151"/>
      <c r="AT671" s="151"/>
      <c r="AU671" s="151"/>
      <c r="AV671" s="151"/>
      <c r="AW671" s="151"/>
      <c r="AX671" s="151"/>
      <c r="AY671" s="151"/>
      <c r="AZ671" s="151"/>
      <c r="BA671" s="151"/>
      <c r="BB671" s="151"/>
      <c r="BC671" s="151"/>
      <c r="BD671" s="151"/>
      <c r="BE671" s="151"/>
      <c r="BF671" s="151"/>
      <c r="BG671" s="151"/>
      <c r="BH671" s="151"/>
    </row>
    <row r="672" spans="1:60" outlineLevel="1" x14ac:dyDescent="0.25">
      <c r="A672" s="158"/>
      <c r="B672" s="159"/>
      <c r="C672" s="184" t="s">
        <v>728</v>
      </c>
      <c r="D672" s="185"/>
      <c r="E672" s="186">
        <v>5</v>
      </c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51"/>
      <c r="Z672" s="151"/>
      <c r="AA672" s="151"/>
      <c r="AB672" s="151"/>
      <c r="AC672" s="151"/>
      <c r="AD672" s="151"/>
      <c r="AE672" s="151"/>
      <c r="AF672" s="151"/>
      <c r="AG672" s="151" t="s">
        <v>247</v>
      </c>
      <c r="AH672" s="151">
        <v>0</v>
      </c>
      <c r="AI672" s="151"/>
      <c r="AJ672" s="151"/>
      <c r="AK672" s="151"/>
      <c r="AL672" s="151"/>
      <c r="AM672" s="151"/>
      <c r="AN672" s="151"/>
      <c r="AO672" s="151"/>
      <c r="AP672" s="151"/>
      <c r="AQ672" s="151"/>
      <c r="AR672" s="151"/>
      <c r="AS672" s="151"/>
      <c r="AT672" s="151"/>
      <c r="AU672" s="151"/>
      <c r="AV672" s="151"/>
      <c r="AW672" s="151"/>
      <c r="AX672" s="151"/>
      <c r="AY672" s="151"/>
      <c r="AZ672" s="151"/>
      <c r="BA672" s="151"/>
      <c r="BB672" s="151"/>
      <c r="BC672" s="151"/>
      <c r="BD672" s="151"/>
      <c r="BE672" s="151"/>
      <c r="BF672" s="151"/>
      <c r="BG672" s="151"/>
      <c r="BH672" s="151"/>
    </row>
    <row r="673" spans="1:60" outlineLevel="1" x14ac:dyDescent="0.25">
      <c r="A673" s="158"/>
      <c r="B673" s="159"/>
      <c r="C673" s="184" t="s">
        <v>729</v>
      </c>
      <c r="D673" s="185"/>
      <c r="E673" s="186">
        <v>5</v>
      </c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51"/>
      <c r="Z673" s="151"/>
      <c r="AA673" s="151"/>
      <c r="AB673" s="151"/>
      <c r="AC673" s="151"/>
      <c r="AD673" s="151"/>
      <c r="AE673" s="151"/>
      <c r="AF673" s="151"/>
      <c r="AG673" s="151" t="s">
        <v>247</v>
      </c>
      <c r="AH673" s="151">
        <v>0</v>
      </c>
      <c r="AI673" s="151"/>
      <c r="AJ673" s="151"/>
      <c r="AK673" s="151"/>
      <c r="AL673" s="151"/>
      <c r="AM673" s="151"/>
      <c r="AN673" s="151"/>
      <c r="AO673" s="151"/>
      <c r="AP673" s="151"/>
      <c r="AQ673" s="151"/>
      <c r="AR673" s="151"/>
      <c r="AS673" s="151"/>
      <c r="AT673" s="151"/>
      <c r="AU673" s="151"/>
      <c r="AV673" s="151"/>
      <c r="AW673" s="151"/>
      <c r="AX673" s="151"/>
      <c r="AY673" s="151"/>
      <c r="AZ673" s="151"/>
      <c r="BA673" s="151"/>
      <c r="BB673" s="151"/>
      <c r="BC673" s="151"/>
      <c r="BD673" s="151"/>
      <c r="BE673" s="151"/>
      <c r="BF673" s="151"/>
      <c r="BG673" s="151"/>
      <c r="BH673" s="151"/>
    </row>
    <row r="674" spans="1:60" outlineLevel="1" x14ac:dyDescent="0.25">
      <c r="A674" s="158"/>
      <c r="B674" s="159"/>
      <c r="C674" s="184" t="s">
        <v>730</v>
      </c>
      <c r="D674" s="185"/>
      <c r="E674" s="186">
        <v>5</v>
      </c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51"/>
      <c r="Z674" s="151"/>
      <c r="AA674" s="151"/>
      <c r="AB674" s="151"/>
      <c r="AC674" s="151"/>
      <c r="AD674" s="151"/>
      <c r="AE674" s="151"/>
      <c r="AF674" s="151"/>
      <c r="AG674" s="151" t="s">
        <v>247</v>
      </c>
      <c r="AH674" s="151">
        <v>0</v>
      </c>
      <c r="AI674" s="151"/>
      <c r="AJ674" s="151"/>
      <c r="AK674" s="151"/>
      <c r="AL674" s="151"/>
      <c r="AM674" s="151"/>
      <c r="AN674" s="151"/>
      <c r="AO674" s="151"/>
      <c r="AP674" s="151"/>
      <c r="AQ674" s="151"/>
      <c r="AR674" s="151"/>
      <c r="AS674" s="151"/>
      <c r="AT674" s="151"/>
      <c r="AU674" s="151"/>
      <c r="AV674" s="151"/>
      <c r="AW674" s="151"/>
      <c r="AX674" s="151"/>
      <c r="AY674" s="151"/>
      <c r="AZ674" s="151"/>
      <c r="BA674" s="151"/>
      <c r="BB674" s="151"/>
      <c r="BC674" s="151"/>
      <c r="BD674" s="151"/>
      <c r="BE674" s="151"/>
      <c r="BF674" s="151"/>
      <c r="BG674" s="151"/>
      <c r="BH674" s="151"/>
    </row>
    <row r="675" spans="1:60" outlineLevel="1" x14ac:dyDescent="0.25">
      <c r="A675" s="158"/>
      <c r="B675" s="159"/>
      <c r="C675" s="184" t="s">
        <v>731</v>
      </c>
      <c r="D675" s="185"/>
      <c r="E675" s="186">
        <v>5.4</v>
      </c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51"/>
      <c r="Z675" s="151"/>
      <c r="AA675" s="151"/>
      <c r="AB675" s="151"/>
      <c r="AC675" s="151"/>
      <c r="AD675" s="151"/>
      <c r="AE675" s="151"/>
      <c r="AF675" s="151"/>
      <c r="AG675" s="151" t="s">
        <v>247</v>
      </c>
      <c r="AH675" s="151">
        <v>0</v>
      </c>
      <c r="AI675" s="151"/>
      <c r="AJ675" s="151"/>
      <c r="AK675" s="151"/>
      <c r="AL675" s="151"/>
      <c r="AM675" s="151"/>
      <c r="AN675" s="151"/>
      <c r="AO675" s="151"/>
      <c r="AP675" s="151"/>
      <c r="AQ675" s="151"/>
      <c r="AR675" s="151"/>
      <c r="AS675" s="151"/>
      <c r="AT675" s="151"/>
      <c r="AU675" s="151"/>
      <c r="AV675" s="151"/>
      <c r="AW675" s="151"/>
      <c r="AX675" s="151"/>
      <c r="AY675" s="151"/>
      <c r="AZ675" s="151"/>
      <c r="BA675" s="151"/>
      <c r="BB675" s="151"/>
      <c r="BC675" s="151"/>
      <c r="BD675" s="151"/>
      <c r="BE675" s="151"/>
      <c r="BF675" s="151"/>
      <c r="BG675" s="151"/>
      <c r="BH675" s="151"/>
    </row>
    <row r="676" spans="1:60" outlineLevel="1" x14ac:dyDescent="0.25">
      <c r="A676" s="158"/>
      <c r="B676" s="159"/>
      <c r="C676" s="247"/>
      <c r="D676" s="248"/>
      <c r="E676" s="248"/>
      <c r="F676" s="248"/>
      <c r="G676" s="248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51"/>
      <c r="Z676" s="151"/>
      <c r="AA676" s="151"/>
      <c r="AB676" s="151"/>
      <c r="AC676" s="151"/>
      <c r="AD676" s="151"/>
      <c r="AE676" s="151"/>
      <c r="AF676" s="151"/>
      <c r="AG676" s="151" t="s">
        <v>212</v>
      </c>
      <c r="AH676" s="151"/>
      <c r="AI676" s="151"/>
      <c r="AJ676" s="151"/>
      <c r="AK676" s="151"/>
      <c r="AL676" s="151"/>
      <c r="AM676" s="151"/>
      <c r="AN676" s="151"/>
      <c r="AO676" s="151"/>
      <c r="AP676" s="151"/>
      <c r="AQ676" s="151"/>
      <c r="AR676" s="151"/>
      <c r="AS676" s="151"/>
      <c r="AT676" s="151"/>
      <c r="AU676" s="151"/>
      <c r="AV676" s="151"/>
      <c r="AW676" s="151"/>
      <c r="AX676" s="151"/>
      <c r="AY676" s="151"/>
      <c r="AZ676" s="151"/>
      <c r="BA676" s="151"/>
      <c r="BB676" s="151"/>
      <c r="BC676" s="151"/>
      <c r="BD676" s="151"/>
      <c r="BE676" s="151"/>
      <c r="BF676" s="151"/>
      <c r="BG676" s="151"/>
      <c r="BH676" s="151"/>
    </row>
    <row r="677" spans="1:60" outlineLevel="1" x14ac:dyDescent="0.25">
      <c r="A677" s="169">
        <v>153</v>
      </c>
      <c r="B677" s="170" t="s">
        <v>842</v>
      </c>
      <c r="C677" s="182" t="s">
        <v>843</v>
      </c>
      <c r="D677" s="183" t="s">
        <v>238</v>
      </c>
      <c r="E677" s="172">
        <v>687.26</v>
      </c>
      <c r="F677" s="171"/>
      <c r="G677" s="172">
        <f>ROUND(E677*F677,2)</f>
        <v>0</v>
      </c>
      <c r="H677" s="171"/>
      <c r="I677" s="172">
        <f>ROUND(E677*H677,2)</f>
        <v>0</v>
      </c>
      <c r="J677" s="171"/>
      <c r="K677" s="172">
        <f>ROUND(E677*J677,2)</f>
        <v>0</v>
      </c>
      <c r="L677" s="172">
        <v>21</v>
      </c>
      <c r="M677" s="172">
        <f>G677*(1+L677/100)</f>
        <v>0</v>
      </c>
      <c r="N677" s="172">
        <v>0</v>
      </c>
      <c r="O677" s="172">
        <f>ROUND(E677*N677,2)</f>
        <v>0</v>
      </c>
      <c r="P677" s="172">
        <v>1E-3</v>
      </c>
      <c r="Q677" s="172">
        <f>ROUND(E677*P677,2)</f>
        <v>0.69</v>
      </c>
      <c r="R677" s="172" t="s">
        <v>585</v>
      </c>
      <c r="S677" s="172" t="s">
        <v>206</v>
      </c>
      <c r="T677" s="173" t="s">
        <v>240</v>
      </c>
      <c r="U677" s="160">
        <v>0</v>
      </c>
      <c r="V677" s="160">
        <f>ROUND(E677*U677,2)</f>
        <v>0</v>
      </c>
      <c r="W677" s="160"/>
      <c r="X677" s="160" t="s">
        <v>255</v>
      </c>
      <c r="Y677" s="151"/>
      <c r="Z677" s="151"/>
      <c r="AA677" s="151"/>
      <c r="AB677" s="151"/>
      <c r="AC677" s="151"/>
      <c r="AD677" s="151"/>
      <c r="AE677" s="151"/>
      <c r="AF677" s="151"/>
      <c r="AG677" s="151" t="s">
        <v>256</v>
      </c>
      <c r="AH677" s="151"/>
      <c r="AI677" s="151"/>
      <c r="AJ677" s="151"/>
      <c r="AK677" s="151"/>
      <c r="AL677" s="151"/>
      <c r="AM677" s="151"/>
      <c r="AN677" s="151"/>
      <c r="AO677" s="151"/>
      <c r="AP677" s="151"/>
      <c r="AQ677" s="151"/>
      <c r="AR677" s="151"/>
      <c r="AS677" s="151"/>
      <c r="AT677" s="151"/>
      <c r="AU677" s="151"/>
      <c r="AV677" s="151"/>
      <c r="AW677" s="151"/>
      <c r="AX677" s="151"/>
      <c r="AY677" s="151"/>
      <c r="AZ677" s="151"/>
      <c r="BA677" s="151"/>
      <c r="BB677" s="151"/>
      <c r="BC677" s="151"/>
      <c r="BD677" s="151"/>
      <c r="BE677" s="151"/>
      <c r="BF677" s="151"/>
      <c r="BG677" s="151"/>
      <c r="BH677" s="151"/>
    </row>
    <row r="678" spans="1:60" outlineLevel="1" x14ac:dyDescent="0.25">
      <c r="A678" s="158"/>
      <c r="B678" s="159"/>
      <c r="C678" s="258" t="s">
        <v>844</v>
      </c>
      <c r="D678" s="259"/>
      <c r="E678" s="259"/>
      <c r="F678" s="259"/>
      <c r="G678" s="259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51"/>
      <c r="Z678" s="151"/>
      <c r="AA678" s="151"/>
      <c r="AB678" s="151"/>
      <c r="AC678" s="151"/>
      <c r="AD678" s="151"/>
      <c r="AE678" s="151"/>
      <c r="AF678" s="151"/>
      <c r="AG678" s="151" t="s">
        <v>244</v>
      </c>
      <c r="AH678" s="151"/>
      <c r="AI678" s="151"/>
      <c r="AJ678" s="151"/>
      <c r="AK678" s="151"/>
      <c r="AL678" s="151"/>
      <c r="AM678" s="151"/>
      <c r="AN678" s="151"/>
      <c r="AO678" s="151"/>
      <c r="AP678" s="151"/>
      <c r="AQ678" s="151"/>
      <c r="AR678" s="151"/>
      <c r="AS678" s="151"/>
      <c r="AT678" s="151"/>
      <c r="AU678" s="151"/>
      <c r="AV678" s="151"/>
      <c r="AW678" s="151"/>
      <c r="AX678" s="151"/>
      <c r="AY678" s="151"/>
      <c r="AZ678" s="151"/>
      <c r="BA678" s="151"/>
      <c r="BB678" s="151"/>
      <c r="BC678" s="151"/>
      <c r="BD678" s="151"/>
      <c r="BE678" s="151"/>
      <c r="BF678" s="151"/>
      <c r="BG678" s="151"/>
      <c r="BH678" s="151"/>
    </row>
    <row r="679" spans="1:60" outlineLevel="1" x14ac:dyDescent="0.25">
      <c r="A679" s="158"/>
      <c r="B679" s="159"/>
      <c r="C679" s="260" t="s">
        <v>823</v>
      </c>
      <c r="D679" s="261"/>
      <c r="E679" s="261"/>
      <c r="F679" s="261"/>
      <c r="G679" s="261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51"/>
      <c r="Z679" s="151"/>
      <c r="AA679" s="151"/>
      <c r="AB679" s="151"/>
      <c r="AC679" s="151"/>
      <c r="AD679" s="151"/>
      <c r="AE679" s="151"/>
      <c r="AF679" s="151"/>
      <c r="AG679" s="151" t="s">
        <v>211</v>
      </c>
      <c r="AH679" s="151"/>
      <c r="AI679" s="151"/>
      <c r="AJ679" s="151"/>
      <c r="AK679" s="151"/>
      <c r="AL679" s="151"/>
      <c r="AM679" s="151"/>
      <c r="AN679" s="151"/>
      <c r="AO679" s="151"/>
      <c r="AP679" s="151"/>
      <c r="AQ679" s="151"/>
      <c r="AR679" s="151"/>
      <c r="AS679" s="151"/>
      <c r="AT679" s="151"/>
      <c r="AU679" s="151"/>
      <c r="AV679" s="151"/>
      <c r="AW679" s="151"/>
      <c r="AX679" s="151"/>
      <c r="AY679" s="151"/>
      <c r="AZ679" s="151"/>
      <c r="BA679" s="151"/>
      <c r="BB679" s="151"/>
      <c r="BC679" s="151"/>
      <c r="BD679" s="151"/>
      <c r="BE679" s="151"/>
      <c r="BF679" s="151"/>
      <c r="BG679" s="151"/>
      <c r="BH679" s="151"/>
    </row>
    <row r="680" spans="1:60" outlineLevel="1" x14ac:dyDescent="0.25">
      <c r="A680" s="158"/>
      <c r="B680" s="159"/>
      <c r="C680" s="184" t="s">
        <v>845</v>
      </c>
      <c r="D680" s="185"/>
      <c r="E680" s="186">
        <v>122.02</v>
      </c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51"/>
      <c r="Z680" s="151"/>
      <c r="AA680" s="151"/>
      <c r="AB680" s="151"/>
      <c r="AC680" s="151"/>
      <c r="AD680" s="151"/>
      <c r="AE680" s="151"/>
      <c r="AF680" s="151"/>
      <c r="AG680" s="151" t="s">
        <v>247</v>
      </c>
      <c r="AH680" s="151">
        <v>0</v>
      </c>
      <c r="AI680" s="151"/>
      <c r="AJ680" s="151"/>
      <c r="AK680" s="151"/>
      <c r="AL680" s="151"/>
      <c r="AM680" s="151"/>
      <c r="AN680" s="151"/>
      <c r="AO680" s="151"/>
      <c r="AP680" s="151"/>
      <c r="AQ680" s="151"/>
      <c r="AR680" s="151"/>
      <c r="AS680" s="151"/>
      <c r="AT680" s="151"/>
      <c r="AU680" s="151"/>
      <c r="AV680" s="151"/>
      <c r="AW680" s="151"/>
      <c r="AX680" s="151"/>
      <c r="AY680" s="151"/>
      <c r="AZ680" s="151"/>
      <c r="BA680" s="151"/>
      <c r="BB680" s="151"/>
      <c r="BC680" s="151"/>
      <c r="BD680" s="151"/>
      <c r="BE680" s="151"/>
      <c r="BF680" s="151"/>
      <c r="BG680" s="151"/>
      <c r="BH680" s="151"/>
    </row>
    <row r="681" spans="1:60" outlineLevel="1" x14ac:dyDescent="0.25">
      <c r="A681" s="158"/>
      <c r="B681" s="159"/>
      <c r="C681" s="184" t="s">
        <v>846</v>
      </c>
      <c r="D681" s="185"/>
      <c r="E681" s="186">
        <v>167.03</v>
      </c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51"/>
      <c r="Z681" s="151"/>
      <c r="AA681" s="151"/>
      <c r="AB681" s="151"/>
      <c r="AC681" s="151"/>
      <c r="AD681" s="151"/>
      <c r="AE681" s="151"/>
      <c r="AF681" s="151"/>
      <c r="AG681" s="151" t="s">
        <v>247</v>
      </c>
      <c r="AH681" s="151">
        <v>0</v>
      </c>
      <c r="AI681" s="151"/>
      <c r="AJ681" s="151"/>
      <c r="AK681" s="151"/>
      <c r="AL681" s="151"/>
      <c r="AM681" s="151"/>
      <c r="AN681" s="151"/>
      <c r="AO681" s="151"/>
      <c r="AP681" s="151"/>
      <c r="AQ681" s="151"/>
      <c r="AR681" s="151"/>
      <c r="AS681" s="151"/>
      <c r="AT681" s="151"/>
      <c r="AU681" s="151"/>
      <c r="AV681" s="151"/>
      <c r="AW681" s="151"/>
      <c r="AX681" s="151"/>
      <c r="AY681" s="151"/>
      <c r="AZ681" s="151"/>
      <c r="BA681" s="151"/>
      <c r="BB681" s="151"/>
      <c r="BC681" s="151"/>
      <c r="BD681" s="151"/>
      <c r="BE681" s="151"/>
      <c r="BF681" s="151"/>
      <c r="BG681" s="151"/>
      <c r="BH681" s="151"/>
    </row>
    <row r="682" spans="1:60" ht="20.399999999999999" outlineLevel="1" x14ac:dyDescent="0.25">
      <c r="A682" s="158"/>
      <c r="B682" s="159"/>
      <c r="C682" s="184" t="s">
        <v>847</v>
      </c>
      <c r="D682" s="185"/>
      <c r="E682" s="186">
        <v>166.21</v>
      </c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51"/>
      <c r="Z682" s="151"/>
      <c r="AA682" s="151"/>
      <c r="AB682" s="151"/>
      <c r="AC682" s="151"/>
      <c r="AD682" s="151"/>
      <c r="AE682" s="151"/>
      <c r="AF682" s="151"/>
      <c r="AG682" s="151" t="s">
        <v>247</v>
      </c>
      <c r="AH682" s="151">
        <v>0</v>
      </c>
      <c r="AI682" s="151"/>
      <c r="AJ682" s="151"/>
      <c r="AK682" s="151"/>
      <c r="AL682" s="151"/>
      <c r="AM682" s="151"/>
      <c r="AN682" s="151"/>
      <c r="AO682" s="151"/>
      <c r="AP682" s="151"/>
      <c r="AQ682" s="151"/>
      <c r="AR682" s="151"/>
      <c r="AS682" s="151"/>
      <c r="AT682" s="151"/>
      <c r="AU682" s="151"/>
      <c r="AV682" s="151"/>
      <c r="AW682" s="151"/>
      <c r="AX682" s="151"/>
      <c r="AY682" s="151"/>
      <c r="AZ682" s="151"/>
      <c r="BA682" s="151"/>
      <c r="BB682" s="151"/>
      <c r="BC682" s="151"/>
      <c r="BD682" s="151"/>
      <c r="BE682" s="151"/>
      <c r="BF682" s="151"/>
      <c r="BG682" s="151"/>
      <c r="BH682" s="151"/>
    </row>
    <row r="683" spans="1:60" outlineLevel="1" x14ac:dyDescent="0.25">
      <c r="A683" s="158"/>
      <c r="B683" s="159"/>
      <c r="C683" s="184" t="s">
        <v>448</v>
      </c>
      <c r="D683" s="185"/>
      <c r="E683" s="186">
        <v>166.8</v>
      </c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51"/>
      <c r="Z683" s="151"/>
      <c r="AA683" s="151"/>
      <c r="AB683" s="151"/>
      <c r="AC683" s="151"/>
      <c r="AD683" s="151"/>
      <c r="AE683" s="151"/>
      <c r="AF683" s="151"/>
      <c r="AG683" s="151" t="s">
        <v>247</v>
      </c>
      <c r="AH683" s="151">
        <v>0</v>
      </c>
      <c r="AI683" s="151"/>
      <c r="AJ683" s="151"/>
      <c r="AK683" s="151"/>
      <c r="AL683" s="151"/>
      <c r="AM683" s="151"/>
      <c r="AN683" s="151"/>
      <c r="AO683" s="151"/>
      <c r="AP683" s="151"/>
      <c r="AQ683" s="151"/>
      <c r="AR683" s="151"/>
      <c r="AS683" s="151"/>
      <c r="AT683" s="151"/>
      <c r="AU683" s="151"/>
      <c r="AV683" s="151"/>
      <c r="AW683" s="151"/>
      <c r="AX683" s="151"/>
      <c r="AY683" s="151"/>
      <c r="AZ683" s="151"/>
      <c r="BA683" s="151"/>
      <c r="BB683" s="151"/>
      <c r="BC683" s="151"/>
      <c r="BD683" s="151"/>
      <c r="BE683" s="151"/>
      <c r="BF683" s="151"/>
      <c r="BG683" s="151"/>
      <c r="BH683" s="151"/>
    </row>
    <row r="684" spans="1:60" outlineLevel="1" x14ac:dyDescent="0.25">
      <c r="A684" s="158"/>
      <c r="B684" s="159"/>
      <c r="C684" s="184" t="s">
        <v>848</v>
      </c>
      <c r="D684" s="185"/>
      <c r="E684" s="186">
        <v>65.2</v>
      </c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51"/>
      <c r="Z684" s="151"/>
      <c r="AA684" s="151"/>
      <c r="AB684" s="151"/>
      <c r="AC684" s="151"/>
      <c r="AD684" s="151"/>
      <c r="AE684" s="151"/>
      <c r="AF684" s="151"/>
      <c r="AG684" s="151" t="s">
        <v>247</v>
      </c>
      <c r="AH684" s="151">
        <v>0</v>
      </c>
      <c r="AI684" s="151"/>
      <c r="AJ684" s="151"/>
      <c r="AK684" s="151"/>
      <c r="AL684" s="151"/>
      <c r="AM684" s="151"/>
      <c r="AN684" s="151"/>
      <c r="AO684" s="151"/>
      <c r="AP684" s="151"/>
      <c r="AQ684" s="151"/>
      <c r="AR684" s="151"/>
      <c r="AS684" s="151"/>
      <c r="AT684" s="151"/>
      <c r="AU684" s="151"/>
      <c r="AV684" s="151"/>
      <c r="AW684" s="151"/>
      <c r="AX684" s="151"/>
      <c r="AY684" s="151"/>
      <c r="AZ684" s="151"/>
      <c r="BA684" s="151"/>
      <c r="BB684" s="151"/>
      <c r="BC684" s="151"/>
      <c r="BD684" s="151"/>
      <c r="BE684" s="151"/>
      <c r="BF684" s="151"/>
      <c r="BG684" s="151"/>
      <c r="BH684" s="151"/>
    </row>
    <row r="685" spans="1:60" outlineLevel="1" x14ac:dyDescent="0.25">
      <c r="A685" s="158"/>
      <c r="B685" s="159"/>
      <c r="C685" s="247"/>
      <c r="D685" s="248"/>
      <c r="E685" s="248"/>
      <c r="F685" s="248"/>
      <c r="G685" s="248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51"/>
      <c r="Z685" s="151"/>
      <c r="AA685" s="151"/>
      <c r="AB685" s="151"/>
      <c r="AC685" s="151"/>
      <c r="AD685" s="151"/>
      <c r="AE685" s="151"/>
      <c r="AF685" s="151"/>
      <c r="AG685" s="151" t="s">
        <v>212</v>
      </c>
      <c r="AH685" s="151"/>
      <c r="AI685" s="151"/>
      <c r="AJ685" s="151"/>
      <c r="AK685" s="151"/>
      <c r="AL685" s="151"/>
      <c r="AM685" s="151"/>
      <c r="AN685" s="151"/>
      <c r="AO685" s="151"/>
      <c r="AP685" s="151"/>
      <c r="AQ685" s="151"/>
      <c r="AR685" s="151"/>
      <c r="AS685" s="151"/>
      <c r="AT685" s="151"/>
      <c r="AU685" s="151"/>
      <c r="AV685" s="151"/>
      <c r="AW685" s="151"/>
      <c r="AX685" s="151"/>
      <c r="AY685" s="151"/>
      <c r="AZ685" s="151"/>
      <c r="BA685" s="151"/>
      <c r="BB685" s="151"/>
      <c r="BC685" s="151"/>
      <c r="BD685" s="151"/>
      <c r="BE685" s="151"/>
      <c r="BF685" s="151"/>
      <c r="BG685" s="151"/>
      <c r="BH685" s="151"/>
    </row>
    <row r="686" spans="1:60" ht="20.399999999999999" outlineLevel="1" x14ac:dyDescent="0.25">
      <c r="A686" s="169">
        <v>154</v>
      </c>
      <c r="B686" s="170" t="s">
        <v>849</v>
      </c>
      <c r="C686" s="182" t="s">
        <v>850</v>
      </c>
      <c r="D686" s="183" t="s">
        <v>238</v>
      </c>
      <c r="E686" s="172">
        <v>633.03</v>
      </c>
      <c r="F686" s="171"/>
      <c r="G686" s="172">
        <f>ROUND(E686*F686,2)</f>
        <v>0</v>
      </c>
      <c r="H686" s="171"/>
      <c r="I686" s="172">
        <f>ROUND(E686*H686,2)</f>
        <v>0</v>
      </c>
      <c r="J686" s="171"/>
      <c r="K686" s="172">
        <f>ROUND(E686*J686,2)</f>
        <v>0</v>
      </c>
      <c r="L686" s="172">
        <v>21</v>
      </c>
      <c r="M686" s="172">
        <f>G686*(1+L686/100)</f>
        <v>0</v>
      </c>
      <c r="N686" s="172">
        <v>3.0400000000000002E-3</v>
      </c>
      <c r="O686" s="172">
        <f>ROUND(E686*N686,2)</f>
        <v>1.92</v>
      </c>
      <c r="P686" s="172">
        <v>0</v>
      </c>
      <c r="Q686" s="172">
        <f>ROUND(E686*P686,2)</f>
        <v>0</v>
      </c>
      <c r="R686" s="172" t="s">
        <v>585</v>
      </c>
      <c r="S686" s="172" t="s">
        <v>206</v>
      </c>
      <c r="T686" s="173" t="s">
        <v>207</v>
      </c>
      <c r="U686" s="160">
        <v>0</v>
      </c>
      <c r="V686" s="160">
        <f>ROUND(E686*U686,2)</f>
        <v>0</v>
      </c>
      <c r="W686" s="160"/>
      <c r="X686" s="160" t="s">
        <v>255</v>
      </c>
      <c r="Y686" s="151"/>
      <c r="Z686" s="151"/>
      <c r="AA686" s="151"/>
      <c r="AB686" s="151"/>
      <c r="AC686" s="151"/>
      <c r="AD686" s="151"/>
      <c r="AE686" s="151"/>
      <c r="AF686" s="151"/>
      <c r="AG686" s="151" t="s">
        <v>256</v>
      </c>
      <c r="AH686" s="151"/>
      <c r="AI686" s="151"/>
      <c r="AJ686" s="151"/>
      <c r="AK686" s="151"/>
      <c r="AL686" s="151"/>
      <c r="AM686" s="151"/>
      <c r="AN686" s="151"/>
      <c r="AO686" s="151"/>
      <c r="AP686" s="151"/>
      <c r="AQ686" s="151"/>
      <c r="AR686" s="151"/>
      <c r="AS686" s="151"/>
      <c r="AT686" s="151"/>
      <c r="AU686" s="151"/>
      <c r="AV686" s="151"/>
      <c r="AW686" s="151"/>
      <c r="AX686" s="151"/>
      <c r="AY686" s="151"/>
      <c r="AZ686" s="151"/>
      <c r="BA686" s="151"/>
      <c r="BB686" s="151"/>
      <c r="BC686" s="151"/>
      <c r="BD686" s="151"/>
      <c r="BE686" s="151"/>
      <c r="BF686" s="151"/>
      <c r="BG686" s="151"/>
      <c r="BH686" s="151"/>
    </row>
    <row r="687" spans="1:60" ht="21" outlineLevel="1" x14ac:dyDescent="0.25">
      <c r="A687" s="158"/>
      <c r="B687" s="159"/>
      <c r="C687" s="258" t="s">
        <v>851</v>
      </c>
      <c r="D687" s="259"/>
      <c r="E687" s="259"/>
      <c r="F687" s="259"/>
      <c r="G687" s="259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51"/>
      <c r="Z687" s="151"/>
      <c r="AA687" s="151"/>
      <c r="AB687" s="151"/>
      <c r="AC687" s="151"/>
      <c r="AD687" s="151"/>
      <c r="AE687" s="151"/>
      <c r="AF687" s="151"/>
      <c r="AG687" s="151" t="s">
        <v>244</v>
      </c>
      <c r="AH687" s="151"/>
      <c r="AI687" s="151"/>
      <c r="AJ687" s="151"/>
      <c r="AK687" s="151"/>
      <c r="AL687" s="151"/>
      <c r="AM687" s="151"/>
      <c r="AN687" s="151"/>
      <c r="AO687" s="151"/>
      <c r="AP687" s="151"/>
      <c r="AQ687" s="151"/>
      <c r="AR687" s="151"/>
      <c r="AS687" s="151"/>
      <c r="AT687" s="151"/>
      <c r="AU687" s="151"/>
      <c r="AV687" s="151"/>
      <c r="AW687" s="151"/>
      <c r="AX687" s="151"/>
      <c r="AY687" s="151"/>
      <c r="AZ687" s="151"/>
      <c r="BA687" s="174" t="str">
        <f>C687</f>
        <v>lepení a dodávka podlahoviny z PVC, bez podkladu. Svaření podlahoviny. Dodávka a lepení podlahových soklíků z měkčeného PVC. Pastování a vyleštění podlah.</v>
      </c>
      <c r="BB687" s="151"/>
      <c r="BC687" s="151"/>
      <c r="BD687" s="151"/>
      <c r="BE687" s="151"/>
      <c r="BF687" s="151"/>
      <c r="BG687" s="151"/>
      <c r="BH687" s="151"/>
    </row>
    <row r="688" spans="1:60" outlineLevel="1" x14ac:dyDescent="0.25">
      <c r="A688" s="158"/>
      <c r="B688" s="159"/>
      <c r="C688" s="260" t="s">
        <v>841</v>
      </c>
      <c r="D688" s="261"/>
      <c r="E688" s="261"/>
      <c r="F688" s="261"/>
      <c r="G688" s="261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51"/>
      <c r="Z688" s="151"/>
      <c r="AA688" s="151"/>
      <c r="AB688" s="151"/>
      <c r="AC688" s="151"/>
      <c r="AD688" s="151"/>
      <c r="AE688" s="151"/>
      <c r="AF688" s="151"/>
      <c r="AG688" s="151" t="s">
        <v>211</v>
      </c>
      <c r="AH688" s="151"/>
      <c r="AI688" s="151"/>
      <c r="AJ688" s="151"/>
      <c r="AK688" s="151"/>
      <c r="AL688" s="151"/>
      <c r="AM688" s="151"/>
      <c r="AN688" s="151"/>
      <c r="AO688" s="151"/>
      <c r="AP688" s="151"/>
      <c r="AQ688" s="151"/>
      <c r="AR688" s="151"/>
      <c r="AS688" s="151"/>
      <c r="AT688" s="151"/>
      <c r="AU688" s="151"/>
      <c r="AV688" s="151"/>
      <c r="AW688" s="151"/>
      <c r="AX688" s="151"/>
      <c r="AY688" s="151"/>
      <c r="AZ688" s="151"/>
      <c r="BA688" s="151"/>
      <c r="BB688" s="151"/>
      <c r="BC688" s="151"/>
      <c r="BD688" s="151"/>
      <c r="BE688" s="151"/>
      <c r="BF688" s="151"/>
      <c r="BG688" s="151"/>
      <c r="BH688" s="151"/>
    </row>
    <row r="689" spans="1:60" outlineLevel="1" x14ac:dyDescent="0.25">
      <c r="A689" s="158"/>
      <c r="B689" s="159"/>
      <c r="C689" s="260" t="s">
        <v>852</v>
      </c>
      <c r="D689" s="261"/>
      <c r="E689" s="261"/>
      <c r="F689" s="261"/>
      <c r="G689" s="261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51"/>
      <c r="Z689" s="151"/>
      <c r="AA689" s="151"/>
      <c r="AB689" s="151"/>
      <c r="AC689" s="151"/>
      <c r="AD689" s="151"/>
      <c r="AE689" s="151"/>
      <c r="AF689" s="151"/>
      <c r="AG689" s="151" t="s">
        <v>211</v>
      </c>
      <c r="AH689" s="151"/>
      <c r="AI689" s="151"/>
      <c r="AJ689" s="151"/>
      <c r="AK689" s="151"/>
      <c r="AL689" s="151"/>
      <c r="AM689" s="151"/>
      <c r="AN689" s="151"/>
      <c r="AO689" s="151"/>
      <c r="AP689" s="151"/>
      <c r="AQ689" s="151"/>
      <c r="AR689" s="151"/>
      <c r="AS689" s="151"/>
      <c r="AT689" s="151"/>
      <c r="AU689" s="151"/>
      <c r="AV689" s="151"/>
      <c r="AW689" s="151"/>
      <c r="AX689" s="151"/>
      <c r="AY689" s="151"/>
      <c r="AZ689" s="151"/>
      <c r="BA689" s="151"/>
      <c r="BB689" s="151"/>
      <c r="BC689" s="151"/>
      <c r="BD689" s="151"/>
      <c r="BE689" s="151"/>
      <c r="BF689" s="151"/>
      <c r="BG689" s="151"/>
      <c r="BH689" s="151"/>
    </row>
    <row r="690" spans="1:60" outlineLevel="1" x14ac:dyDescent="0.25">
      <c r="A690" s="158"/>
      <c r="B690" s="159"/>
      <c r="C690" s="260" t="s">
        <v>853</v>
      </c>
      <c r="D690" s="261"/>
      <c r="E690" s="261"/>
      <c r="F690" s="261"/>
      <c r="G690" s="261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51"/>
      <c r="Z690" s="151"/>
      <c r="AA690" s="151"/>
      <c r="AB690" s="151"/>
      <c r="AC690" s="151"/>
      <c r="AD690" s="151"/>
      <c r="AE690" s="151"/>
      <c r="AF690" s="151"/>
      <c r="AG690" s="151" t="s">
        <v>211</v>
      </c>
      <c r="AH690" s="151"/>
      <c r="AI690" s="151"/>
      <c r="AJ690" s="151"/>
      <c r="AK690" s="151"/>
      <c r="AL690" s="151"/>
      <c r="AM690" s="151"/>
      <c r="AN690" s="151"/>
      <c r="AO690" s="151"/>
      <c r="AP690" s="151"/>
      <c r="AQ690" s="151"/>
      <c r="AR690" s="151"/>
      <c r="AS690" s="151"/>
      <c r="AT690" s="151"/>
      <c r="AU690" s="151"/>
      <c r="AV690" s="151"/>
      <c r="AW690" s="151"/>
      <c r="AX690" s="151"/>
      <c r="AY690" s="151"/>
      <c r="AZ690" s="151"/>
      <c r="BA690" s="151"/>
      <c r="BB690" s="151"/>
      <c r="BC690" s="151"/>
      <c r="BD690" s="151"/>
      <c r="BE690" s="151"/>
      <c r="BF690" s="151"/>
      <c r="BG690" s="151"/>
      <c r="BH690" s="151"/>
    </row>
    <row r="691" spans="1:60" outlineLevel="1" x14ac:dyDescent="0.25">
      <c r="A691" s="158"/>
      <c r="B691" s="159"/>
      <c r="C691" s="184" t="s">
        <v>854</v>
      </c>
      <c r="D691" s="185"/>
      <c r="E691" s="186">
        <v>90.54</v>
      </c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51"/>
      <c r="Z691" s="151"/>
      <c r="AA691" s="151"/>
      <c r="AB691" s="151"/>
      <c r="AC691" s="151"/>
      <c r="AD691" s="151"/>
      <c r="AE691" s="151"/>
      <c r="AF691" s="151"/>
      <c r="AG691" s="151" t="s">
        <v>247</v>
      </c>
      <c r="AH691" s="151">
        <v>0</v>
      </c>
      <c r="AI691" s="151"/>
      <c r="AJ691" s="151"/>
      <c r="AK691" s="151"/>
      <c r="AL691" s="151"/>
      <c r="AM691" s="151"/>
      <c r="AN691" s="151"/>
      <c r="AO691" s="151"/>
      <c r="AP691" s="151"/>
      <c r="AQ691" s="151"/>
      <c r="AR691" s="151"/>
      <c r="AS691" s="151"/>
      <c r="AT691" s="151"/>
      <c r="AU691" s="151"/>
      <c r="AV691" s="151"/>
      <c r="AW691" s="151"/>
      <c r="AX691" s="151"/>
      <c r="AY691" s="151"/>
      <c r="AZ691" s="151"/>
      <c r="BA691" s="151"/>
      <c r="BB691" s="151"/>
      <c r="BC691" s="151"/>
      <c r="BD691" s="151"/>
      <c r="BE691" s="151"/>
      <c r="BF691" s="151"/>
      <c r="BG691" s="151"/>
      <c r="BH691" s="151"/>
    </row>
    <row r="692" spans="1:60" outlineLevel="1" x14ac:dyDescent="0.25">
      <c r="A692" s="158"/>
      <c r="B692" s="159"/>
      <c r="C692" s="184" t="s">
        <v>855</v>
      </c>
      <c r="D692" s="185"/>
      <c r="E692" s="186">
        <v>142.36000000000001</v>
      </c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51"/>
      <c r="Z692" s="151"/>
      <c r="AA692" s="151"/>
      <c r="AB692" s="151"/>
      <c r="AC692" s="151"/>
      <c r="AD692" s="151"/>
      <c r="AE692" s="151"/>
      <c r="AF692" s="151"/>
      <c r="AG692" s="151" t="s">
        <v>247</v>
      </c>
      <c r="AH692" s="151">
        <v>0</v>
      </c>
      <c r="AI692" s="151"/>
      <c r="AJ692" s="151"/>
      <c r="AK692" s="151"/>
      <c r="AL692" s="151"/>
      <c r="AM692" s="151"/>
      <c r="AN692" s="151"/>
      <c r="AO692" s="151"/>
      <c r="AP692" s="151"/>
      <c r="AQ692" s="151"/>
      <c r="AR692" s="151"/>
      <c r="AS692" s="151"/>
      <c r="AT692" s="151"/>
      <c r="AU692" s="151"/>
      <c r="AV692" s="151"/>
      <c r="AW692" s="151"/>
      <c r="AX692" s="151"/>
      <c r="AY692" s="151"/>
      <c r="AZ692" s="151"/>
      <c r="BA692" s="151"/>
      <c r="BB692" s="151"/>
      <c r="BC692" s="151"/>
      <c r="BD692" s="151"/>
      <c r="BE692" s="151"/>
      <c r="BF692" s="151"/>
      <c r="BG692" s="151"/>
      <c r="BH692" s="151"/>
    </row>
    <row r="693" spans="1:60" outlineLevel="1" x14ac:dyDescent="0.25">
      <c r="A693" s="158"/>
      <c r="B693" s="159"/>
      <c r="C693" s="184" t="s">
        <v>856</v>
      </c>
      <c r="D693" s="185"/>
      <c r="E693" s="186">
        <v>143.16</v>
      </c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51"/>
      <c r="Z693" s="151"/>
      <c r="AA693" s="151"/>
      <c r="AB693" s="151"/>
      <c r="AC693" s="151"/>
      <c r="AD693" s="151"/>
      <c r="AE693" s="151"/>
      <c r="AF693" s="151"/>
      <c r="AG693" s="151" t="s">
        <v>247</v>
      </c>
      <c r="AH693" s="151">
        <v>0</v>
      </c>
      <c r="AI693" s="151"/>
      <c r="AJ693" s="151"/>
      <c r="AK693" s="151"/>
      <c r="AL693" s="151"/>
      <c r="AM693" s="151"/>
      <c r="AN693" s="151"/>
      <c r="AO693" s="151"/>
      <c r="AP693" s="151"/>
      <c r="AQ693" s="151"/>
      <c r="AR693" s="151"/>
      <c r="AS693" s="151"/>
      <c r="AT693" s="151"/>
      <c r="AU693" s="151"/>
      <c r="AV693" s="151"/>
      <c r="AW693" s="151"/>
      <c r="AX693" s="151"/>
      <c r="AY693" s="151"/>
      <c r="AZ693" s="151"/>
      <c r="BA693" s="151"/>
      <c r="BB693" s="151"/>
      <c r="BC693" s="151"/>
      <c r="BD693" s="151"/>
      <c r="BE693" s="151"/>
      <c r="BF693" s="151"/>
      <c r="BG693" s="151"/>
      <c r="BH693" s="151"/>
    </row>
    <row r="694" spans="1:60" outlineLevel="1" x14ac:dyDescent="0.25">
      <c r="A694" s="158"/>
      <c r="B694" s="159"/>
      <c r="C694" s="184" t="s">
        <v>857</v>
      </c>
      <c r="D694" s="185"/>
      <c r="E694" s="186">
        <v>149.09</v>
      </c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51"/>
      <c r="Z694" s="151"/>
      <c r="AA694" s="151"/>
      <c r="AB694" s="151"/>
      <c r="AC694" s="151"/>
      <c r="AD694" s="151"/>
      <c r="AE694" s="151"/>
      <c r="AF694" s="151"/>
      <c r="AG694" s="151" t="s">
        <v>247</v>
      </c>
      <c r="AH694" s="151">
        <v>0</v>
      </c>
      <c r="AI694" s="151"/>
      <c r="AJ694" s="151"/>
      <c r="AK694" s="151"/>
      <c r="AL694" s="151"/>
      <c r="AM694" s="151"/>
      <c r="AN694" s="151"/>
      <c r="AO694" s="151"/>
      <c r="AP694" s="151"/>
      <c r="AQ694" s="151"/>
      <c r="AR694" s="151"/>
      <c r="AS694" s="151"/>
      <c r="AT694" s="151"/>
      <c r="AU694" s="151"/>
      <c r="AV694" s="151"/>
      <c r="AW694" s="151"/>
      <c r="AX694" s="151"/>
      <c r="AY694" s="151"/>
      <c r="AZ694" s="151"/>
      <c r="BA694" s="151"/>
      <c r="BB694" s="151"/>
      <c r="BC694" s="151"/>
      <c r="BD694" s="151"/>
      <c r="BE694" s="151"/>
      <c r="BF694" s="151"/>
      <c r="BG694" s="151"/>
      <c r="BH694" s="151"/>
    </row>
    <row r="695" spans="1:60" outlineLevel="1" x14ac:dyDescent="0.25">
      <c r="A695" s="158"/>
      <c r="B695" s="159"/>
      <c r="C695" s="184" t="s">
        <v>858</v>
      </c>
      <c r="D695" s="185"/>
      <c r="E695" s="186">
        <v>107.88</v>
      </c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51"/>
      <c r="Z695" s="151"/>
      <c r="AA695" s="151"/>
      <c r="AB695" s="151"/>
      <c r="AC695" s="151"/>
      <c r="AD695" s="151"/>
      <c r="AE695" s="151"/>
      <c r="AF695" s="151"/>
      <c r="AG695" s="151" t="s">
        <v>247</v>
      </c>
      <c r="AH695" s="151">
        <v>0</v>
      </c>
      <c r="AI695" s="151"/>
      <c r="AJ695" s="151"/>
      <c r="AK695" s="151"/>
      <c r="AL695" s="151"/>
      <c r="AM695" s="151"/>
      <c r="AN695" s="151"/>
      <c r="AO695" s="151"/>
      <c r="AP695" s="151"/>
      <c r="AQ695" s="151"/>
      <c r="AR695" s="151"/>
      <c r="AS695" s="151"/>
      <c r="AT695" s="151"/>
      <c r="AU695" s="151"/>
      <c r="AV695" s="151"/>
      <c r="AW695" s="151"/>
      <c r="AX695" s="151"/>
      <c r="AY695" s="151"/>
      <c r="AZ695" s="151"/>
      <c r="BA695" s="151"/>
      <c r="BB695" s="151"/>
      <c r="BC695" s="151"/>
      <c r="BD695" s="151"/>
      <c r="BE695" s="151"/>
      <c r="BF695" s="151"/>
      <c r="BG695" s="151"/>
      <c r="BH695" s="151"/>
    </row>
    <row r="696" spans="1:60" outlineLevel="1" x14ac:dyDescent="0.25">
      <c r="A696" s="158"/>
      <c r="B696" s="159"/>
      <c r="C696" s="247"/>
      <c r="D696" s="248"/>
      <c r="E696" s="248"/>
      <c r="F696" s="248"/>
      <c r="G696" s="248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51"/>
      <c r="Z696" s="151"/>
      <c r="AA696" s="151"/>
      <c r="AB696" s="151"/>
      <c r="AC696" s="151"/>
      <c r="AD696" s="151"/>
      <c r="AE696" s="151"/>
      <c r="AF696" s="151"/>
      <c r="AG696" s="151" t="s">
        <v>212</v>
      </c>
      <c r="AH696" s="151"/>
      <c r="AI696" s="151"/>
      <c r="AJ696" s="151"/>
      <c r="AK696" s="151"/>
      <c r="AL696" s="151"/>
      <c r="AM696" s="151"/>
      <c r="AN696" s="151"/>
      <c r="AO696" s="151"/>
      <c r="AP696" s="151"/>
      <c r="AQ696" s="151"/>
      <c r="AR696" s="151"/>
      <c r="AS696" s="151"/>
      <c r="AT696" s="151"/>
      <c r="AU696" s="151"/>
      <c r="AV696" s="151"/>
      <c r="AW696" s="151"/>
      <c r="AX696" s="151"/>
      <c r="AY696" s="151"/>
      <c r="AZ696" s="151"/>
      <c r="BA696" s="151"/>
      <c r="BB696" s="151"/>
      <c r="BC696" s="151"/>
      <c r="BD696" s="151"/>
      <c r="BE696" s="151"/>
      <c r="BF696" s="151"/>
      <c r="BG696" s="151"/>
      <c r="BH696" s="151"/>
    </row>
    <row r="697" spans="1:60" outlineLevel="1" x14ac:dyDescent="0.25">
      <c r="A697" s="169">
        <v>155</v>
      </c>
      <c r="B697" s="170" t="s">
        <v>859</v>
      </c>
      <c r="C697" s="182" t="s">
        <v>860</v>
      </c>
      <c r="D697" s="183" t="s">
        <v>238</v>
      </c>
      <c r="E697" s="172">
        <v>696.33299999999997</v>
      </c>
      <c r="F697" s="171"/>
      <c r="G697" s="172">
        <f>ROUND(E697*F697,2)</f>
        <v>0</v>
      </c>
      <c r="H697" s="171"/>
      <c r="I697" s="172">
        <f>ROUND(E697*H697,2)</f>
        <v>0</v>
      </c>
      <c r="J697" s="171"/>
      <c r="K697" s="172">
        <f>ROUND(E697*J697,2)</f>
        <v>0</v>
      </c>
      <c r="L697" s="172">
        <v>21</v>
      </c>
      <c r="M697" s="172">
        <f>G697*(1+L697/100)</f>
        <v>0</v>
      </c>
      <c r="N697" s="172">
        <v>0</v>
      </c>
      <c r="O697" s="172">
        <f>ROUND(E697*N697,2)</f>
        <v>0</v>
      </c>
      <c r="P697" s="172">
        <v>0</v>
      </c>
      <c r="Q697" s="172">
        <f>ROUND(E697*P697,2)</f>
        <v>0</v>
      </c>
      <c r="R697" s="172"/>
      <c r="S697" s="172" t="s">
        <v>299</v>
      </c>
      <c r="T697" s="173" t="s">
        <v>207</v>
      </c>
      <c r="U697" s="160">
        <v>0</v>
      </c>
      <c r="V697" s="160">
        <f>ROUND(E697*U697,2)</f>
        <v>0</v>
      </c>
      <c r="W697" s="160"/>
      <c r="X697" s="160" t="s">
        <v>255</v>
      </c>
      <c r="Y697" s="151"/>
      <c r="Z697" s="151"/>
      <c r="AA697" s="151"/>
      <c r="AB697" s="151"/>
      <c r="AC697" s="151"/>
      <c r="AD697" s="151"/>
      <c r="AE697" s="151"/>
      <c r="AF697" s="151"/>
      <c r="AG697" s="151" t="s">
        <v>256</v>
      </c>
      <c r="AH697" s="151"/>
      <c r="AI697" s="151"/>
      <c r="AJ697" s="151"/>
      <c r="AK697" s="151"/>
      <c r="AL697" s="151"/>
      <c r="AM697" s="151"/>
      <c r="AN697" s="151"/>
      <c r="AO697" s="151"/>
      <c r="AP697" s="151"/>
      <c r="AQ697" s="151"/>
      <c r="AR697" s="151"/>
      <c r="AS697" s="151"/>
      <c r="AT697" s="151"/>
      <c r="AU697" s="151"/>
      <c r="AV697" s="151"/>
      <c r="AW697" s="151"/>
      <c r="AX697" s="151"/>
      <c r="AY697" s="151"/>
      <c r="AZ697" s="151"/>
      <c r="BA697" s="151"/>
      <c r="BB697" s="151"/>
      <c r="BC697" s="151"/>
      <c r="BD697" s="151"/>
      <c r="BE697" s="151"/>
      <c r="BF697" s="151"/>
      <c r="BG697" s="151"/>
      <c r="BH697" s="151"/>
    </row>
    <row r="698" spans="1:60" outlineLevel="1" x14ac:dyDescent="0.25">
      <c r="A698" s="158"/>
      <c r="B698" s="159"/>
      <c r="C698" s="184" t="s">
        <v>861</v>
      </c>
      <c r="D698" s="185"/>
      <c r="E698" s="186">
        <v>696.33299999999997</v>
      </c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51"/>
      <c r="Z698" s="151"/>
      <c r="AA698" s="151"/>
      <c r="AB698" s="151"/>
      <c r="AC698" s="151"/>
      <c r="AD698" s="151"/>
      <c r="AE698" s="151"/>
      <c r="AF698" s="151"/>
      <c r="AG698" s="151" t="s">
        <v>247</v>
      </c>
      <c r="AH698" s="151">
        <v>0</v>
      </c>
      <c r="AI698" s="151"/>
      <c r="AJ698" s="151"/>
      <c r="AK698" s="151"/>
      <c r="AL698" s="151"/>
      <c r="AM698" s="151"/>
      <c r="AN698" s="151"/>
      <c r="AO698" s="151"/>
      <c r="AP698" s="151"/>
      <c r="AQ698" s="151"/>
      <c r="AR698" s="151"/>
      <c r="AS698" s="151"/>
      <c r="AT698" s="151"/>
      <c r="AU698" s="151"/>
      <c r="AV698" s="151"/>
      <c r="AW698" s="151"/>
      <c r="AX698" s="151"/>
      <c r="AY698" s="151"/>
      <c r="AZ698" s="151"/>
      <c r="BA698" s="151"/>
      <c r="BB698" s="151"/>
      <c r="BC698" s="151"/>
      <c r="BD698" s="151"/>
      <c r="BE698" s="151"/>
      <c r="BF698" s="151"/>
      <c r="BG698" s="151"/>
      <c r="BH698" s="151"/>
    </row>
    <row r="699" spans="1:60" outlineLevel="1" x14ac:dyDescent="0.25">
      <c r="A699" s="158"/>
      <c r="B699" s="159"/>
      <c r="C699" s="247"/>
      <c r="D699" s="248"/>
      <c r="E699" s="248"/>
      <c r="F699" s="248"/>
      <c r="G699" s="248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51"/>
      <c r="Z699" s="151"/>
      <c r="AA699" s="151"/>
      <c r="AB699" s="151"/>
      <c r="AC699" s="151"/>
      <c r="AD699" s="151"/>
      <c r="AE699" s="151"/>
      <c r="AF699" s="151"/>
      <c r="AG699" s="151" t="s">
        <v>212</v>
      </c>
      <c r="AH699" s="151"/>
      <c r="AI699" s="151"/>
      <c r="AJ699" s="151"/>
      <c r="AK699" s="151"/>
      <c r="AL699" s="151"/>
      <c r="AM699" s="151"/>
      <c r="AN699" s="151"/>
      <c r="AO699" s="151"/>
      <c r="AP699" s="151"/>
      <c r="AQ699" s="151"/>
      <c r="AR699" s="151"/>
      <c r="AS699" s="151"/>
      <c r="AT699" s="151"/>
      <c r="AU699" s="151"/>
      <c r="AV699" s="151"/>
      <c r="AW699" s="151"/>
      <c r="AX699" s="151"/>
      <c r="AY699" s="151"/>
      <c r="AZ699" s="151"/>
      <c r="BA699" s="151"/>
      <c r="BB699" s="151"/>
      <c r="BC699" s="151"/>
      <c r="BD699" s="151"/>
      <c r="BE699" s="151"/>
      <c r="BF699" s="151"/>
      <c r="BG699" s="151"/>
      <c r="BH699" s="151"/>
    </row>
    <row r="700" spans="1:60" outlineLevel="1" x14ac:dyDescent="0.25">
      <c r="A700" s="158">
        <v>156</v>
      </c>
      <c r="B700" s="159" t="s">
        <v>862</v>
      </c>
      <c r="C700" s="187" t="s">
        <v>863</v>
      </c>
      <c r="D700" s="188" t="s">
        <v>0</v>
      </c>
      <c r="E700" s="161"/>
      <c r="F700" s="161"/>
      <c r="G700" s="160">
        <f>ROUND(E700*F700,2)</f>
        <v>0</v>
      </c>
      <c r="H700" s="161"/>
      <c r="I700" s="160">
        <f>ROUND(E700*H700,2)</f>
        <v>0</v>
      </c>
      <c r="J700" s="161"/>
      <c r="K700" s="160">
        <f>ROUND(E700*J700,2)</f>
        <v>0</v>
      </c>
      <c r="L700" s="160">
        <v>21</v>
      </c>
      <c r="M700" s="160">
        <f>G700*(1+L700/100)</f>
        <v>0</v>
      </c>
      <c r="N700" s="160">
        <v>0</v>
      </c>
      <c r="O700" s="160">
        <f>ROUND(E700*N700,2)</f>
        <v>0</v>
      </c>
      <c r="P700" s="160">
        <v>0</v>
      </c>
      <c r="Q700" s="160">
        <f>ROUND(E700*P700,2)</f>
        <v>0</v>
      </c>
      <c r="R700" s="160" t="s">
        <v>827</v>
      </c>
      <c r="S700" s="160" t="s">
        <v>206</v>
      </c>
      <c r="T700" s="160" t="s">
        <v>240</v>
      </c>
      <c r="U700" s="160">
        <v>0</v>
      </c>
      <c r="V700" s="160">
        <f>ROUND(E700*U700,2)</f>
        <v>0</v>
      </c>
      <c r="W700" s="160"/>
      <c r="X700" s="160" t="s">
        <v>626</v>
      </c>
      <c r="Y700" s="151"/>
      <c r="Z700" s="151"/>
      <c r="AA700" s="151"/>
      <c r="AB700" s="151"/>
      <c r="AC700" s="151"/>
      <c r="AD700" s="151"/>
      <c r="AE700" s="151"/>
      <c r="AF700" s="151"/>
      <c r="AG700" s="151" t="s">
        <v>627</v>
      </c>
      <c r="AH700" s="151"/>
      <c r="AI700" s="151"/>
      <c r="AJ700" s="151"/>
      <c r="AK700" s="151"/>
      <c r="AL700" s="151"/>
      <c r="AM700" s="151"/>
      <c r="AN700" s="151"/>
      <c r="AO700" s="151"/>
      <c r="AP700" s="151"/>
      <c r="AQ700" s="151"/>
      <c r="AR700" s="151"/>
      <c r="AS700" s="151"/>
      <c r="AT700" s="151"/>
      <c r="AU700" s="151"/>
      <c r="AV700" s="151"/>
      <c r="AW700" s="151"/>
      <c r="AX700" s="151"/>
      <c r="AY700" s="151"/>
      <c r="AZ700" s="151"/>
      <c r="BA700" s="151"/>
      <c r="BB700" s="151"/>
      <c r="BC700" s="151"/>
      <c r="BD700" s="151"/>
      <c r="BE700" s="151"/>
      <c r="BF700" s="151"/>
      <c r="BG700" s="151"/>
      <c r="BH700" s="151"/>
    </row>
    <row r="701" spans="1:60" outlineLevel="1" x14ac:dyDescent="0.25">
      <c r="A701" s="158"/>
      <c r="B701" s="159"/>
      <c r="C701" s="262" t="s">
        <v>864</v>
      </c>
      <c r="D701" s="263"/>
      <c r="E701" s="263"/>
      <c r="F701" s="263"/>
      <c r="G701" s="263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51"/>
      <c r="Z701" s="151"/>
      <c r="AA701" s="151"/>
      <c r="AB701" s="151"/>
      <c r="AC701" s="151"/>
      <c r="AD701" s="151"/>
      <c r="AE701" s="151"/>
      <c r="AF701" s="151"/>
      <c r="AG701" s="151" t="s">
        <v>244</v>
      </c>
      <c r="AH701" s="151"/>
      <c r="AI701" s="151"/>
      <c r="AJ701" s="151"/>
      <c r="AK701" s="151"/>
      <c r="AL701" s="151"/>
      <c r="AM701" s="151"/>
      <c r="AN701" s="151"/>
      <c r="AO701" s="151"/>
      <c r="AP701" s="151"/>
      <c r="AQ701" s="151"/>
      <c r="AR701" s="151"/>
      <c r="AS701" s="151"/>
      <c r="AT701" s="151"/>
      <c r="AU701" s="151"/>
      <c r="AV701" s="151"/>
      <c r="AW701" s="151"/>
      <c r="AX701" s="151"/>
      <c r="AY701" s="151"/>
      <c r="AZ701" s="151"/>
      <c r="BA701" s="151"/>
      <c r="BB701" s="151"/>
      <c r="BC701" s="151"/>
      <c r="BD701" s="151"/>
      <c r="BE701" s="151"/>
      <c r="BF701" s="151"/>
      <c r="BG701" s="151"/>
      <c r="BH701" s="151"/>
    </row>
    <row r="702" spans="1:60" outlineLevel="1" x14ac:dyDescent="0.25">
      <c r="A702" s="158"/>
      <c r="B702" s="159"/>
      <c r="C702" s="247"/>
      <c r="D702" s="248"/>
      <c r="E702" s="248"/>
      <c r="F702" s="248"/>
      <c r="G702" s="248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51"/>
      <c r="Z702" s="151"/>
      <c r="AA702" s="151"/>
      <c r="AB702" s="151"/>
      <c r="AC702" s="151"/>
      <c r="AD702" s="151"/>
      <c r="AE702" s="151"/>
      <c r="AF702" s="151"/>
      <c r="AG702" s="151" t="s">
        <v>212</v>
      </c>
      <c r="AH702" s="151"/>
      <c r="AI702" s="151"/>
      <c r="AJ702" s="151"/>
      <c r="AK702" s="151"/>
      <c r="AL702" s="151"/>
      <c r="AM702" s="151"/>
      <c r="AN702" s="151"/>
      <c r="AO702" s="151"/>
      <c r="AP702" s="151"/>
      <c r="AQ702" s="151"/>
      <c r="AR702" s="151"/>
      <c r="AS702" s="151"/>
      <c r="AT702" s="151"/>
      <c r="AU702" s="151"/>
      <c r="AV702" s="151"/>
      <c r="AW702" s="151"/>
      <c r="AX702" s="151"/>
      <c r="AY702" s="151"/>
      <c r="AZ702" s="151"/>
      <c r="BA702" s="151"/>
      <c r="BB702" s="151"/>
      <c r="BC702" s="151"/>
      <c r="BD702" s="151"/>
      <c r="BE702" s="151"/>
      <c r="BF702" s="151"/>
      <c r="BG702" s="151"/>
      <c r="BH702" s="151"/>
    </row>
    <row r="703" spans="1:60" x14ac:dyDescent="0.25">
      <c r="A703" s="163" t="s">
        <v>201</v>
      </c>
      <c r="B703" s="164" t="s">
        <v>159</v>
      </c>
      <c r="C703" s="180" t="s">
        <v>160</v>
      </c>
      <c r="D703" s="181"/>
      <c r="E703" s="167"/>
      <c r="F703" s="167"/>
      <c r="G703" s="167">
        <f>SUMIF(AG704:AG723,"&lt;&gt;NOR",G704:G723)</f>
        <v>0</v>
      </c>
      <c r="H703" s="167"/>
      <c r="I703" s="167">
        <f>SUM(I704:I723)</f>
        <v>0</v>
      </c>
      <c r="J703" s="167"/>
      <c r="K703" s="167">
        <f>SUM(K704:K723)</f>
        <v>0</v>
      </c>
      <c r="L703" s="167"/>
      <c r="M703" s="167">
        <f>SUM(M704:M723)</f>
        <v>0</v>
      </c>
      <c r="N703" s="167"/>
      <c r="O703" s="167">
        <f>SUM(O704:O723)</f>
        <v>3.35</v>
      </c>
      <c r="P703" s="167"/>
      <c r="Q703" s="167">
        <f>SUM(Q704:Q723)</f>
        <v>0</v>
      </c>
      <c r="R703" s="167"/>
      <c r="S703" s="167"/>
      <c r="T703" s="168"/>
      <c r="U703" s="162"/>
      <c r="V703" s="162">
        <f>SUM(V704:V723)</f>
        <v>132.02000000000001</v>
      </c>
      <c r="W703" s="162"/>
      <c r="X703" s="162"/>
      <c r="AG703" t="s">
        <v>202</v>
      </c>
    </row>
    <row r="704" spans="1:60" ht="20.399999999999999" outlineLevel="1" x14ac:dyDescent="0.25">
      <c r="A704" s="169">
        <v>157</v>
      </c>
      <c r="B704" s="170" t="s">
        <v>865</v>
      </c>
      <c r="C704" s="182" t="s">
        <v>866</v>
      </c>
      <c r="D704" s="183" t="s">
        <v>238</v>
      </c>
      <c r="E704" s="172">
        <v>204.59</v>
      </c>
      <c r="F704" s="171"/>
      <c r="G704" s="172">
        <f>ROUND(E704*F704,2)</f>
        <v>0</v>
      </c>
      <c r="H704" s="171"/>
      <c r="I704" s="172">
        <f>ROUND(E704*H704,2)</f>
        <v>0</v>
      </c>
      <c r="J704" s="171"/>
      <c r="K704" s="172">
        <f>ROUND(E704*J704,2)</f>
        <v>0</v>
      </c>
      <c r="L704" s="172">
        <v>21</v>
      </c>
      <c r="M704" s="172">
        <f>G704*(1+L704/100)</f>
        <v>0</v>
      </c>
      <c r="N704" s="172">
        <v>0</v>
      </c>
      <c r="O704" s="172">
        <f>ROUND(E704*N704,2)</f>
        <v>0</v>
      </c>
      <c r="P704" s="172">
        <v>0</v>
      </c>
      <c r="Q704" s="172">
        <f>ROUND(E704*P704,2)</f>
        <v>0</v>
      </c>
      <c r="R704" s="172" t="s">
        <v>794</v>
      </c>
      <c r="S704" s="172" t="s">
        <v>206</v>
      </c>
      <c r="T704" s="173" t="s">
        <v>240</v>
      </c>
      <c r="U704" s="160">
        <v>0.33</v>
      </c>
      <c r="V704" s="160">
        <f>ROUND(E704*U704,2)</f>
        <v>67.510000000000005</v>
      </c>
      <c r="W704" s="160"/>
      <c r="X704" s="160" t="s">
        <v>241</v>
      </c>
      <c r="Y704" s="151"/>
      <c r="Z704" s="151"/>
      <c r="AA704" s="151"/>
      <c r="AB704" s="151"/>
      <c r="AC704" s="151"/>
      <c r="AD704" s="151"/>
      <c r="AE704" s="151"/>
      <c r="AF704" s="151"/>
      <c r="AG704" s="151" t="s">
        <v>242</v>
      </c>
      <c r="AH704" s="151"/>
      <c r="AI704" s="151"/>
      <c r="AJ704" s="151"/>
      <c r="AK704" s="151"/>
      <c r="AL704" s="151"/>
      <c r="AM704" s="151"/>
      <c r="AN704" s="151"/>
      <c r="AO704" s="151"/>
      <c r="AP704" s="151"/>
      <c r="AQ704" s="151"/>
      <c r="AR704" s="151"/>
      <c r="AS704" s="151"/>
      <c r="AT704" s="151"/>
      <c r="AU704" s="151"/>
      <c r="AV704" s="151"/>
      <c r="AW704" s="151"/>
      <c r="AX704" s="151"/>
      <c r="AY704" s="151"/>
      <c r="AZ704" s="151"/>
      <c r="BA704" s="151"/>
      <c r="BB704" s="151"/>
      <c r="BC704" s="151"/>
      <c r="BD704" s="151"/>
      <c r="BE704" s="151"/>
      <c r="BF704" s="151"/>
      <c r="BG704" s="151"/>
      <c r="BH704" s="151"/>
    </row>
    <row r="705" spans="1:60" outlineLevel="1" x14ac:dyDescent="0.25">
      <c r="A705" s="158"/>
      <c r="B705" s="159"/>
      <c r="C705" s="184" t="s">
        <v>867</v>
      </c>
      <c r="D705" s="185"/>
      <c r="E705" s="186">
        <v>204.59</v>
      </c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51"/>
      <c r="Z705" s="151"/>
      <c r="AA705" s="151"/>
      <c r="AB705" s="151"/>
      <c r="AC705" s="151"/>
      <c r="AD705" s="151"/>
      <c r="AE705" s="151"/>
      <c r="AF705" s="151"/>
      <c r="AG705" s="151" t="s">
        <v>247</v>
      </c>
      <c r="AH705" s="151">
        <v>0</v>
      </c>
      <c r="AI705" s="151"/>
      <c r="AJ705" s="151"/>
      <c r="AK705" s="151"/>
      <c r="AL705" s="151"/>
      <c r="AM705" s="151"/>
      <c r="AN705" s="151"/>
      <c r="AO705" s="151"/>
      <c r="AP705" s="151"/>
      <c r="AQ705" s="151"/>
      <c r="AR705" s="151"/>
      <c r="AS705" s="151"/>
      <c r="AT705" s="151"/>
      <c r="AU705" s="151"/>
      <c r="AV705" s="151"/>
      <c r="AW705" s="151"/>
      <c r="AX705" s="151"/>
      <c r="AY705" s="151"/>
      <c r="AZ705" s="151"/>
      <c r="BA705" s="151"/>
      <c r="BB705" s="151"/>
      <c r="BC705" s="151"/>
      <c r="BD705" s="151"/>
      <c r="BE705" s="151"/>
      <c r="BF705" s="151"/>
      <c r="BG705" s="151"/>
      <c r="BH705" s="151"/>
    </row>
    <row r="706" spans="1:60" outlineLevel="1" x14ac:dyDescent="0.25">
      <c r="A706" s="158"/>
      <c r="B706" s="159"/>
      <c r="C706" s="247"/>
      <c r="D706" s="248"/>
      <c r="E706" s="248"/>
      <c r="F706" s="248"/>
      <c r="G706" s="248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51"/>
      <c r="Z706" s="151"/>
      <c r="AA706" s="151"/>
      <c r="AB706" s="151"/>
      <c r="AC706" s="151"/>
      <c r="AD706" s="151"/>
      <c r="AE706" s="151"/>
      <c r="AF706" s="151"/>
      <c r="AG706" s="151" t="s">
        <v>212</v>
      </c>
      <c r="AH706" s="151"/>
      <c r="AI706" s="151"/>
      <c r="AJ706" s="151"/>
      <c r="AK706" s="151"/>
      <c r="AL706" s="151"/>
      <c r="AM706" s="151"/>
      <c r="AN706" s="151"/>
      <c r="AO706" s="151"/>
      <c r="AP706" s="151"/>
      <c r="AQ706" s="151"/>
      <c r="AR706" s="151"/>
      <c r="AS706" s="151"/>
      <c r="AT706" s="151"/>
      <c r="AU706" s="151"/>
      <c r="AV706" s="151"/>
      <c r="AW706" s="151"/>
      <c r="AX706" s="151"/>
      <c r="AY706" s="151"/>
      <c r="AZ706" s="151"/>
      <c r="BA706" s="151"/>
      <c r="BB706" s="151"/>
      <c r="BC706" s="151"/>
      <c r="BD706" s="151"/>
      <c r="BE706" s="151"/>
      <c r="BF706" s="151"/>
      <c r="BG706" s="151"/>
      <c r="BH706" s="151"/>
    </row>
    <row r="707" spans="1:60" ht="20.399999999999999" outlineLevel="1" x14ac:dyDescent="0.25">
      <c r="A707" s="169">
        <v>158</v>
      </c>
      <c r="B707" s="170" t="s">
        <v>868</v>
      </c>
      <c r="C707" s="182" t="s">
        <v>869</v>
      </c>
      <c r="D707" s="183" t="s">
        <v>238</v>
      </c>
      <c r="E707" s="172">
        <v>204.59</v>
      </c>
      <c r="F707" s="171"/>
      <c r="G707" s="172">
        <f>ROUND(E707*F707,2)</f>
        <v>0</v>
      </c>
      <c r="H707" s="171"/>
      <c r="I707" s="172">
        <f>ROUND(E707*H707,2)</f>
        <v>0</v>
      </c>
      <c r="J707" s="171"/>
      <c r="K707" s="172">
        <f>ROUND(E707*J707,2)</f>
        <v>0</v>
      </c>
      <c r="L707" s="172">
        <v>21</v>
      </c>
      <c r="M707" s="172">
        <f>G707*(1+L707/100)</f>
        <v>0</v>
      </c>
      <c r="N707" s="172">
        <v>0</v>
      </c>
      <c r="O707" s="172">
        <f>ROUND(E707*N707,2)</f>
        <v>0</v>
      </c>
      <c r="P707" s="172">
        <v>0</v>
      </c>
      <c r="Q707" s="172">
        <f>ROUND(E707*P707,2)</f>
        <v>0</v>
      </c>
      <c r="R707" s="172" t="s">
        <v>794</v>
      </c>
      <c r="S707" s="172" t="s">
        <v>206</v>
      </c>
      <c r="T707" s="173" t="s">
        <v>240</v>
      </c>
      <c r="U707" s="160">
        <v>0.24</v>
      </c>
      <c r="V707" s="160">
        <f>ROUND(E707*U707,2)</f>
        <v>49.1</v>
      </c>
      <c r="W707" s="160"/>
      <c r="X707" s="160" t="s">
        <v>241</v>
      </c>
      <c r="Y707" s="151"/>
      <c r="Z707" s="151"/>
      <c r="AA707" s="151"/>
      <c r="AB707" s="151"/>
      <c r="AC707" s="151"/>
      <c r="AD707" s="151"/>
      <c r="AE707" s="151"/>
      <c r="AF707" s="151"/>
      <c r="AG707" s="151" t="s">
        <v>242</v>
      </c>
      <c r="AH707" s="151"/>
      <c r="AI707" s="151"/>
      <c r="AJ707" s="151"/>
      <c r="AK707" s="151"/>
      <c r="AL707" s="151"/>
      <c r="AM707" s="151"/>
      <c r="AN707" s="151"/>
      <c r="AO707" s="151"/>
      <c r="AP707" s="151"/>
      <c r="AQ707" s="151"/>
      <c r="AR707" s="151"/>
      <c r="AS707" s="151"/>
      <c r="AT707" s="151"/>
      <c r="AU707" s="151"/>
      <c r="AV707" s="151"/>
      <c r="AW707" s="151"/>
      <c r="AX707" s="151"/>
      <c r="AY707" s="151"/>
      <c r="AZ707" s="151"/>
      <c r="BA707" s="151"/>
      <c r="BB707" s="151"/>
      <c r="BC707" s="151"/>
      <c r="BD707" s="151"/>
      <c r="BE707" s="151"/>
      <c r="BF707" s="151"/>
      <c r="BG707" s="151"/>
      <c r="BH707" s="151"/>
    </row>
    <row r="708" spans="1:60" outlineLevel="1" x14ac:dyDescent="0.25">
      <c r="A708" s="158"/>
      <c r="B708" s="159"/>
      <c r="C708" s="184" t="s">
        <v>870</v>
      </c>
      <c r="D708" s="185"/>
      <c r="E708" s="186">
        <v>204.59</v>
      </c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51"/>
      <c r="Z708" s="151"/>
      <c r="AA708" s="151"/>
      <c r="AB708" s="151"/>
      <c r="AC708" s="151"/>
      <c r="AD708" s="151"/>
      <c r="AE708" s="151"/>
      <c r="AF708" s="151"/>
      <c r="AG708" s="151" t="s">
        <v>247</v>
      </c>
      <c r="AH708" s="151">
        <v>0</v>
      </c>
      <c r="AI708" s="151"/>
      <c r="AJ708" s="151"/>
      <c r="AK708" s="151"/>
      <c r="AL708" s="151"/>
      <c r="AM708" s="151"/>
      <c r="AN708" s="151"/>
      <c r="AO708" s="151"/>
      <c r="AP708" s="151"/>
      <c r="AQ708" s="151"/>
      <c r="AR708" s="151"/>
      <c r="AS708" s="151"/>
      <c r="AT708" s="151"/>
      <c r="AU708" s="151"/>
      <c r="AV708" s="151"/>
      <c r="AW708" s="151"/>
      <c r="AX708" s="151"/>
      <c r="AY708" s="151"/>
      <c r="AZ708" s="151"/>
      <c r="BA708" s="151"/>
      <c r="BB708" s="151"/>
      <c r="BC708" s="151"/>
      <c r="BD708" s="151"/>
      <c r="BE708" s="151"/>
      <c r="BF708" s="151"/>
      <c r="BG708" s="151"/>
      <c r="BH708" s="151"/>
    </row>
    <row r="709" spans="1:60" outlineLevel="1" x14ac:dyDescent="0.25">
      <c r="A709" s="158"/>
      <c r="B709" s="159"/>
      <c r="C709" s="247"/>
      <c r="D709" s="248"/>
      <c r="E709" s="248"/>
      <c r="F709" s="248"/>
      <c r="G709" s="248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51"/>
      <c r="Z709" s="151"/>
      <c r="AA709" s="151"/>
      <c r="AB709" s="151"/>
      <c r="AC709" s="151"/>
      <c r="AD709" s="151"/>
      <c r="AE709" s="151"/>
      <c r="AF709" s="151"/>
      <c r="AG709" s="151" t="s">
        <v>212</v>
      </c>
      <c r="AH709" s="151"/>
      <c r="AI709" s="151"/>
      <c r="AJ709" s="151"/>
      <c r="AK709" s="151"/>
      <c r="AL709" s="151"/>
      <c r="AM709" s="151"/>
      <c r="AN709" s="151"/>
      <c r="AO709" s="151"/>
      <c r="AP709" s="151"/>
      <c r="AQ709" s="151"/>
      <c r="AR709" s="151"/>
      <c r="AS709" s="151"/>
      <c r="AT709" s="151"/>
      <c r="AU709" s="151"/>
      <c r="AV709" s="151"/>
      <c r="AW709" s="151"/>
      <c r="AX709" s="151"/>
      <c r="AY709" s="151"/>
      <c r="AZ709" s="151"/>
      <c r="BA709" s="151"/>
      <c r="BB709" s="151"/>
      <c r="BC709" s="151"/>
      <c r="BD709" s="151"/>
      <c r="BE709" s="151"/>
      <c r="BF709" s="151"/>
      <c r="BG709" s="151"/>
      <c r="BH709" s="151"/>
    </row>
    <row r="710" spans="1:60" ht="20.399999999999999" outlineLevel="1" x14ac:dyDescent="0.25">
      <c r="A710" s="169">
        <v>159</v>
      </c>
      <c r="B710" s="170" t="s">
        <v>871</v>
      </c>
      <c r="C710" s="182" t="s">
        <v>872</v>
      </c>
      <c r="D710" s="183" t="s">
        <v>238</v>
      </c>
      <c r="E710" s="172">
        <v>14.4</v>
      </c>
      <c r="F710" s="171"/>
      <c r="G710" s="172">
        <f>ROUND(E710*F710,2)</f>
        <v>0</v>
      </c>
      <c r="H710" s="171"/>
      <c r="I710" s="172">
        <f>ROUND(E710*H710,2)</f>
        <v>0</v>
      </c>
      <c r="J710" s="171"/>
      <c r="K710" s="172">
        <f>ROUND(E710*J710,2)</f>
        <v>0</v>
      </c>
      <c r="L710" s="172">
        <v>21</v>
      </c>
      <c r="M710" s="172">
        <f>G710*(1+L710/100)</f>
        <v>0</v>
      </c>
      <c r="N710" s="172">
        <v>3.98E-3</v>
      </c>
      <c r="O710" s="172">
        <f>ROUND(E710*N710,2)</f>
        <v>0.06</v>
      </c>
      <c r="P710" s="172">
        <v>0</v>
      </c>
      <c r="Q710" s="172">
        <f>ROUND(E710*P710,2)</f>
        <v>0</v>
      </c>
      <c r="R710" s="172" t="s">
        <v>794</v>
      </c>
      <c r="S710" s="172" t="s">
        <v>206</v>
      </c>
      <c r="T710" s="173" t="s">
        <v>240</v>
      </c>
      <c r="U710" s="160">
        <v>1.07</v>
      </c>
      <c r="V710" s="160">
        <f>ROUND(E710*U710,2)</f>
        <v>15.41</v>
      </c>
      <c r="W710" s="160"/>
      <c r="X710" s="160" t="s">
        <v>241</v>
      </c>
      <c r="Y710" s="151"/>
      <c r="Z710" s="151"/>
      <c r="AA710" s="151"/>
      <c r="AB710" s="151"/>
      <c r="AC710" s="151"/>
      <c r="AD710" s="151"/>
      <c r="AE710" s="151"/>
      <c r="AF710" s="151"/>
      <c r="AG710" s="151" t="s">
        <v>242</v>
      </c>
      <c r="AH710" s="151"/>
      <c r="AI710" s="151"/>
      <c r="AJ710" s="151"/>
      <c r="AK710" s="151"/>
      <c r="AL710" s="151"/>
      <c r="AM710" s="151"/>
      <c r="AN710" s="151"/>
      <c r="AO710" s="151"/>
      <c r="AP710" s="151"/>
      <c r="AQ710" s="151"/>
      <c r="AR710" s="151"/>
      <c r="AS710" s="151"/>
      <c r="AT710" s="151"/>
      <c r="AU710" s="151"/>
      <c r="AV710" s="151"/>
      <c r="AW710" s="151"/>
      <c r="AX710" s="151"/>
      <c r="AY710" s="151"/>
      <c r="AZ710" s="151"/>
      <c r="BA710" s="151"/>
      <c r="BB710" s="151"/>
      <c r="BC710" s="151"/>
      <c r="BD710" s="151"/>
      <c r="BE710" s="151"/>
      <c r="BF710" s="151"/>
      <c r="BG710" s="151"/>
      <c r="BH710" s="151"/>
    </row>
    <row r="711" spans="1:60" outlineLevel="1" x14ac:dyDescent="0.25">
      <c r="A711" s="158"/>
      <c r="B711" s="159"/>
      <c r="C711" s="245" t="s">
        <v>873</v>
      </c>
      <c r="D711" s="246"/>
      <c r="E711" s="246"/>
      <c r="F711" s="246"/>
      <c r="G711" s="246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51"/>
      <c r="Z711" s="151"/>
      <c r="AA711" s="151"/>
      <c r="AB711" s="151"/>
      <c r="AC711" s="151"/>
      <c r="AD711" s="151"/>
      <c r="AE711" s="151"/>
      <c r="AF711" s="151"/>
      <c r="AG711" s="151" t="s">
        <v>211</v>
      </c>
      <c r="AH711" s="151"/>
      <c r="AI711" s="151"/>
      <c r="AJ711" s="151"/>
      <c r="AK711" s="151"/>
      <c r="AL711" s="151"/>
      <c r="AM711" s="151"/>
      <c r="AN711" s="151"/>
      <c r="AO711" s="151"/>
      <c r="AP711" s="151"/>
      <c r="AQ711" s="151"/>
      <c r="AR711" s="151"/>
      <c r="AS711" s="151"/>
      <c r="AT711" s="151"/>
      <c r="AU711" s="151"/>
      <c r="AV711" s="151"/>
      <c r="AW711" s="151"/>
      <c r="AX711" s="151"/>
      <c r="AY711" s="151"/>
      <c r="AZ711" s="151"/>
      <c r="BA711" s="151"/>
      <c r="BB711" s="151"/>
      <c r="BC711" s="151"/>
      <c r="BD711" s="151"/>
      <c r="BE711" s="151"/>
      <c r="BF711" s="151"/>
      <c r="BG711" s="151"/>
      <c r="BH711" s="151"/>
    </row>
    <row r="712" spans="1:60" outlineLevel="1" x14ac:dyDescent="0.25">
      <c r="A712" s="158"/>
      <c r="B712" s="159"/>
      <c r="C712" s="184" t="s">
        <v>874</v>
      </c>
      <c r="D712" s="185"/>
      <c r="E712" s="186">
        <v>14.4</v>
      </c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51"/>
      <c r="Z712" s="151"/>
      <c r="AA712" s="151"/>
      <c r="AB712" s="151"/>
      <c r="AC712" s="151"/>
      <c r="AD712" s="151"/>
      <c r="AE712" s="151"/>
      <c r="AF712" s="151"/>
      <c r="AG712" s="151" t="s">
        <v>247</v>
      </c>
      <c r="AH712" s="151">
        <v>0</v>
      </c>
      <c r="AI712" s="151"/>
      <c r="AJ712" s="151"/>
      <c r="AK712" s="151"/>
      <c r="AL712" s="151"/>
      <c r="AM712" s="151"/>
      <c r="AN712" s="151"/>
      <c r="AO712" s="151"/>
      <c r="AP712" s="151"/>
      <c r="AQ712" s="151"/>
      <c r="AR712" s="151"/>
      <c r="AS712" s="151"/>
      <c r="AT712" s="151"/>
      <c r="AU712" s="151"/>
      <c r="AV712" s="151"/>
      <c r="AW712" s="151"/>
      <c r="AX712" s="151"/>
      <c r="AY712" s="151"/>
      <c r="AZ712" s="151"/>
      <c r="BA712" s="151"/>
      <c r="BB712" s="151"/>
      <c r="BC712" s="151"/>
      <c r="BD712" s="151"/>
      <c r="BE712" s="151"/>
      <c r="BF712" s="151"/>
      <c r="BG712" s="151"/>
      <c r="BH712" s="151"/>
    </row>
    <row r="713" spans="1:60" outlineLevel="1" x14ac:dyDescent="0.25">
      <c r="A713" s="158"/>
      <c r="B713" s="159"/>
      <c r="C713" s="247"/>
      <c r="D713" s="248"/>
      <c r="E713" s="248"/>
      <c r="F713" s="248"/>
      <c r="G713" s="248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51"/>
      <c r="Z713" s="151"/>
      <c r="AA713" s="151"/>
      <c r="AB713" s="151"/>
      <c r="AC713" s="151"/>
      <c r="AD713" s="151"/>
      <c r="AE713" s="151"/>
      <c r="AF713" s="151"/>
      <c r="AG713" s="151" t="s">
        <v>212</v>
      </c>
      <c r="AH713" s="151"/>
      <c r="AI713" s="151"/>
      <c r="AJ713" s="151"/>
      <c r="AK713" s="151"/>
      <c r="AL713" s="151"/>
      <c r="AM713" s="151"/>
      <c r="AN713" s="151"/>
      <c r="AO713" s="151"/>
      <c r="AP713" s="151"/>
      <c r="AQ713" s="151"/>
      <c r="AR713" s="151"/>
      <c r="AS713" s="151"/>
      <c r="AT713" s="151"/>
      <c r="AU713" s="151"/>
      <c r="AV713" s="151"/>
      <c r="AW713" s="151"/>
      <c r="AX713" s="151"/>
      <c r="AY713" s="151"/>
      <c r="AZ713" s="151"/>
      <c r="BA713" s="151"/>
      <c r="BB713" s="151"/>
      <c r="BC713" s="151"/>
      <c r="BD713" s="151"/>
      <c r="BE713" s="151"/>
      <c r="BF713" s="151"/>
      <c r="BG713" s="151"/>
      <c r="BH713" s="151"/>
    </row>
    <row r="714" spans="1:60" outlineLevel="1" x14ac:dyDescent="0.25">
      <c r="A714" s="169">
        <v>160</v>
      </c>
      <c r="B714" s="170" t="s">
        <v>875</v>
      </c>
      <c r="C714" s="182" t="s">
        <v>876</v>
      </c>
      <c r="D714" s="183" t="s">
        <v>238</v>
      </c>
      <c r="E714" s="172">
        <v>190.1925</v>
      </c>
      <c r="F714" s="171"/>
      <c r="G714" s="172">
        <f>ROUND(E714*F714,2)</f>
        <v>0</v>
      </c>
      <c r="H714" s="171"/>
      <c r="I714" s="172">
        <f>ROUND(E714*H714,2)</f>
        <v>0</v>
      </c>
      <c r="J714" s="171"/>
      <c r="K714" s="172">
        <f>ROUND(E714*J714,2)</f>
        <v>0</v>
      </c>
      <c r="L714" s="172">
        <v>21</v>
      </c>
      <c r="M714" s="172">
        <f>G714*(1+L714/100)</f>
        <v>0</v>
      </c>
      <c r="N714" s="172">
        <v>1.728E-2</v>
      </c>
      <c r="O714" s="172">
        <f>ROUND(E714*N714,2)</f>
        <v>3.29</v>
      </c>
      <c r="P714" s="172">
        <v>0</v>
      </c>
      <c r="Q714" s="172">
        <f>ROUND(E714*P714,2)</f>
        <v>0</v>
      </c>
      <c r="R714" s="172" t="s">
        <v>585</v>
      </c>
      <c r="S714" s="172" t="s">
        <v>206</v>
      </c>
      <c r="T714" s="173" t="s">
        <v>240</v>
      </c>
      <c r="U714" s="160">
        <v>0</v>
      </c>
      <c r="V714" s="160">
        <f>ROUND(E714*U714,2)</f>
        <v>0</v>
      </c>
      <c r="W714" s="160"/>
      <c r="X714" s="160" t="s">
        <v>255</v>
      </c>
      <c r="Y714" s="151"/>
      <c r="Z714" s="151"/>
      <c r="AA714" s="151"/>
      <c r="AB714" s="151"/>
      <c r="AC714" s="151"/>
      <c r="AD714" s="151"/>
      <c r="AE714" s="151"/>
      <c r="AF714" s="151"/>
      <c r="AG714" s="151" t="s">
        <v>256</v>
      </c>
      <c r="AH714" s="151"/>
      <c r="AI714" s="151"/>
      <c r="AJ714" s="151"/>
      <c r="AK714" s="151"/>
      <c r="AL714" s="151"/>
      <c r="AM714" s="151"/>
      <c r="AN714" s="151"/>
      <c r="AO714" s="151"/>
      <c r="AP714" s="151"/>
      <c r="AQ714" s="151"/>
      <c r="AR714" s="151"/>
      <c r="AS714" s="151"/>
      <c r="AT714" s="151"/>
      <c r="AU714" s="151"/>
      <c r="AV714" s="151"/>
      <c r="AW714" s="151"/>
      <c r="AX714" s="151"/>
      <c r="AY714" s="151"/>
      <c r="AZ714" s="151"/>
      <c r="BA714" s="151"/>
      <c r="BB714" s="151"/>
      <c r="BC714" s="151"/>
      <c r="BD714" s="151"/>
      <c r="BE714" s="151"/>
      <c r="BF714" s="151"/>
      <c r="BG714" s="151"/>
      <c r="BH714" s="151"/>
    </row>
    <row r="715" spans="1:60" outlineLevel="1" x14ac:dyDescent="0.25">
      <c r="A715" s="158"/>
      <c r="B715" s="159"/>
      <c r="C715" s="258" t="s">
        <v>877</v>
      </c>
      <c r="D715" s="259"/>
      <c r="E715" s="259"/>
      <c r="F715" s="259"/>
      <c r="G715" s="259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51"/>
      <c r="Z715" s="151"/>
      <c r="AA715" s="151"/>
      <c r="AB715" s="151"/>
      <c r="AC715" s="151"/>
      <c r="AD715" s="151"/>
      <c r="AE715" s="151"/>
      <c r="AF715" s="151"/>
      <c r="AG715" s="151" t="s">
        <v>244</v>
      </c>
      <c r="AH715" s="151"/>
      <c r="AI715" s="151"/>
      <c r="AJ715" s="151"/>
      <c r="AK715" s="151"/>
      <c r="AL715" s="151"/>
      <c r="AM715" s="151"/>
      <c r="AN715" s="151"/>
      <c r="AO715" s="151"/>
      <c r="AP715" s="151"/>
      <c r="AQ715" s="151"/>
      <c r="AR715" s="151"/>
      <c r="AS715" s="151"/>
      <c r="AT715" s="151"/>
      <c r="AU715" s="151"/>
      <c r="AV715" s="151"/>
      <c r="AW715" s="151"/>
      <c r="AX715" s="151"/>
      <c r="AY715" s="151"/>
      <c r="AZ715" s="151"/>
      <c r="BA715" s="174" t="str">
        <f>C715</f>
        <v>z dlaždic keramických kladených do malty, včetně spárování a podílu práce v omezeném prostoru a na malých plochách.</v>
      </c>
      <c r="BB715" s="151"/>
      <c r="BC715" s="151"/>
      <c r="BD715" s="151"/>
      <c r="BE715" s="151"/>
      <c r="BF715" s="151"/>
      <c r="BG715" s="151"/>
      <c r="BH715" s="151"/>
    </row>
    <row r="716" spans="1:60" ht="30.6" outlineLevel="1" x14ac:dyDescent="0.25">
      <c r="A716" s="158"/>
      <c r="B716" s="159"/>
      <c r="C716" s="184" t="s">
        <v>878</v>
      </c>
      <c r="D716" s="185"/>
      <c r="E716" s="186">
        <v>52.972499999999997</v>
      </c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51"/>
      <c r="Z716" s="151"/>
      <c r="AA716" s="151"/>
      <c r="AB716" s="151"/>
      <c r="AC716" s="151"/>
      <c r="AD716" s="151"/>
      <c r="AE716" s="151"/>
      <c r="AF716" s="151"/>
      <c r="AG716" s="151" t="s">
        <v>247</v>
      </c>
      <c r="AH716" s="151">
        <v>0</v>
      </c>
      <c r="AI716" s="151"/>
      <c r="AJ716" s="151"/>
      <c r="AK716" s="151"/>
      <c r="AL716" s="151"/>
      <c r="AM716" s="151"/>
      <c r="AN716" s="151"/>
      <c r="AO716" s="151"/>
      <c r="AP716" s="151"/>
      <c r="AQ716" s="151"/>
      <c r="AR716" s="151"/>
      <c r="AS716" s="151"/>
      <c r="AT716" s="151"/>
      <c r="AU716" s="151"/>
      <c r="AV716" s="151"/>
      <c r="AW716" s="151"/>
      <c r="AX716" s="151"/>
      <c r="AY716" s="151"/>
      <c r="AZ716" s="151"/>
      <c r="BA716" s="151"/>
      <c r="BB716" s="151"/>
      <c r="BC716" s="151"/>
      <c r="BD716" s="151"/>
      <c r="BE716" s="151"/>
      <c r="BF716" s="151"/>
      <c r="BG716" s="151"/>
      <c r="BH716" s="151"/>
    </row>
    <row r="717" spans="1:60" outlineLevel="1" x14ac:dyDescent="0.25">
      <c r="A717" s="158"/>
      <c r="B717" s="159"/>
      <c r="C717" s="184" t="s">
        <v>879</v>
      </c>
      <c r="D717" s="185"/>
      <c r="E717" s="186">
        <v>40.26</v>
      </c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51"/>
      <c r="Z717" s="151"/>
      <c r="AA717" s="151"/>
      <c r="AB717" s="151"/>
      <c r="AC717" s="151"/>
      <c r="AD717" s="151"/>
      <c r="AE717" s="151"/>
      <c r="AF717" s="151"/>
      <c r="AG717" s="151" t="s">
        <v>247</v>
      </c>
      <c r="AH717" s="151">
        <v>0</v>
      </c>
      <c r="AI717" s="151"/>
      <c r="AJ717" s="151"/>
      <c r="AK717" s="151"/>
      <c r="AL717" s="151"/>
      <c r="AM717" s="151"/>
      <c r="AN717" s="151"/>
      <c r="AO717" s="151"/>
      <c r="AP717" s="151"/>
      <c r="AQ717" s="151"/>
      <c r="AR717" s="151"/>
      <c r="AS717" s="151"/>
      <c r="AT717" s="151"/>
      <c r="AU717" s="151"/>
      <c r="AV717" s="151"/>
      <c r="AW717" s="151"/>
      <c r="AX717" s="151"/>
      <c r="AY717" s="151"/>
      <c r="AZ717" s="151"/>
      <c r="BA717" s="151"/>
      <c r="BB717" s="151"/>
      <c r="BC717" s="151"/>
      <c r="BD717" s="151"/>
      <c r="BE717" s="151"/>
      <c r="BF717" s="151"/>
      <c r="BG717" s="151"/>
      <c r="BH717" s="151"/>
    </row>
    <row r="718" spans="1:60" outlineLevel="1" x14ac:dyDescent="0.25">
      <c r="A718" s="158"/>
      <c r="B718" s="159"/>
      <c r="C718" s="184" t="s">
        <v>880</v>
      </c>
      <c r="D718" s="185"/>
      <c r="E718" s="186">
        <v>40.26</v>
      </c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51"/>
      <c r="Z718" s="151"/>
      <c r="AA718" s="151"/>
      <c r="AB718" s="151"/>
      <c r="AC718" s="151"/>
      <c r="AD718" s="151"/>
      <c r="AE718" s="151"/>
      <c r="AF718" s="151"/>
      <c r="AG718" s="151" t="s">
        <v>247</v>
      </c>
      <c r="AH718" s="151">
        <v>0</v>
      </c>
      <c r="AI718" s="151"/>
      <c r="AJ718" s="151"/>
      <c r="AK718" s="151"/>
      <c r="AL718" s="151"/>
      <c r="AM718" s="151"/>
      <c r="AN718" s="151"/>
      <c r="AO718" s="151"/>
      <c r="AP718" s="151"/>
      <c r="AQ718" s="151"/>
      <c r="AR718" s="151"/>
      <c r="AS718" s="151"/>
      <c r="AT718" s="151"/>
      <c r="AU718" s="151"/>
      <c r="AV718" s="151"/>
      <c r="AW718" s="151"/>
      <c r="AX718" s="151"/>
      <c r="AY718" s="151"/>
      <c r="AZ718" s="151"/>
      <c r="BA718" s="151"/>
      <c r="BB718" s="151"/>
      <c r="BC718" s="151"/>
      <c r="BD718" s="151"/>
      <c r="BE718" s="151"/>
      <c r="BF718" s="151"/>
      <c r="BG718" s="151"/>
      <c r="BH718" s="151"/>
    </row>
    <row r="719" spans="1:60" outlineLevel="1" x14ac:dyDescent="0.25">
      <c r="A719" s="158"/>
      <c r="B719" s="159"/>
      <c r="C719" s="184" t="s">
        <v>881</v>
      </c>
      <c r="D719" s="185"/>
      <c r="E719" s="186">
        <v>26.6</v>
      </c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51"/>
      <c r="Z719" s="151"/>
      <c r="AA719" s="151"/>
      <c r="AB719" s="151"/>
      <c r="AC719" s="151"/>
      <c r="AD719" s="151"/>
      <c r="AE719" s="151"/>
      <c r="AF719" s="151"/>
      <c r="AG719" s="151" t="s">
        <v>247</v>
      </c>
      <c r="AH719" s="151">
        <v>0</v>
      </c>
      <c r="AI719" s="151"/>
      <c r="AJ719" s="151"/>
      <c r="AK719" s="151"/>
      <c r="AL719" s="151"/>
      <c r="AM719" s="151"/>
      <c r="AN719" s="151"/>
      <c r="AO719" s="151"/>
      <c r="AP719" s="151"/>
      <c r="AQ719" s="151"/>
      <c r="AR719" s="151"/>
      <c r="AS719" s="151"/>
      <c r="AT719" s="151"/>
      <c r="AU719" s="151"/>
      <c r="AV719" s="151"/>
      <c r="AW719" s="151"/>
      <c r="AX719" s="151"/>
      <c r="AY719" s="151"/>
      <c r="AZ719" s="151"/>
      <c r="BA719" s="151"/>
      <c r="BB719" s="151"/>
      <c r="BC719" s="151"/>
      <c r="BD719" s="151"/>
      <c r="BE719" s="151"/>
      <c r="BF719" s="151"/>
      <c r="BG719" s="151"/>
      <c r="BH719" s="151"/>
    </row>
    <row r="720" spans="1:60" outlineLevel="1" x14ac:dyDescent="0.25">
      <c r="A720" s="158"/>
      <c r="B720" s="159"/>
      <c r="C720" s="184" t="s">
        <v>882</v>
      </c>
      <c r="D720" s="185"/>
      <c r="E720" s="186">
        <v>30.1</v>
      </c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51"/>
      <c r="Z720" s="151"/>
      <c r="AA720" s="151"/>
      <c r="AB720" s="151"/>
      <c r="AC720" s="151"/>
      <c r="AD720" s="151"/>
      <c r="AE720" s="151"/>
      <c r="AF720" s="151"/>
      <c r="AG720" s="151" t="s">
        <v>247</v>
      </c>
      <c r="AH720" s="151">
        <v>0</v>
      </c>
      <c r="AI720" s="151"/>
      <c r="AJ720" s="151"/>
      <c r="AK720" s="151"/>
      <c r="AL720" s="151"/>
      <c r="AM720" s="151"/>
      <c r="AN720" s="151"/>
      <c r="AO720" s="151"/>
      <c r="AP720" s="151"/>
      <c r="AQ720" s="151"/>
      <c r="AR720" s="151"/>
      <c r="AS720" s="151"/>
      <c r="AT720" s="151"/>
      <c r="AU720" s="151"/>
      <c r="AV720" s="151"/>
      <c r="AW720" s="151"/>
      <c r="AX720" s="151"/>
      <c r="AY720" s="151"/>
      <c r="AZ720" s="151"/>
      <c r="BA720" s="151"/>
      <c r="BB720" s="151"/>
      <c r="BC720" s="151"/>
      <c r="BD720" s="151"/>
      <c r="BE720" s="151"/>
      <c r="BF720" s="151"/>
      <c r="BG720" s="151"/>
      <c r="BH720" s="151"/>
    </row>
    <row r="721" spans="1:60" outlineLevel="1" x14ac:dyDescent="0.25">
      <c r="A721" s="158"/>
      <c r="B721" s="159"/>
      <c r="C721" s="247"/>
      <c r="D721" s="248"/>
      <c r="E721" s="248"/>
      <c r="F721" s="248"/>
      <c r="G721" s="248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51"/>
      <c r="Z721" s="151"/>
      <c r="AA721" s="151"/>
      <c r="AB721" s="151"/>
      <c r="AC721" s="151"/>
      <c r="AD721" s="151"/>
      <c r="AE721" s="151"/>
      <c r="AF721" s="151"/>
      <c r="AG721" s="151" t="s">
        <v>212</v>
      </c>
      <c r="AH721" s="151"/>
      <c r="AI721" s="151"/>
      <c r="AJ721" s="151"/>
      <c r="AK721" s="151"/>
      <c r="AL721" s="151"/>
      <c r="AM721" s="151"/>
      <c r="AN721" s="151"/>
      <c r="AO721" s="151"/>
      <c r="AP721" s="151"/>
      <c r="AQ721" s="151"/>
      <c r="AR721" s="151"/>
      <c r="AS721" s="151"/>
      <c r="AT721" s="151"/>
      <c r="AU721" s="151"/>
      <c r="AV721" s="151"/>
      <c r="AW721" s="151"/>
      <c r="AX721" s="151"/>
      <c r="AY721" s="151"/>
      <c r="AZ721" s="151"/>
      <c r="BA721" s="151"/>
      <c r="BB721" s="151"/>
      <c r="BC721" s="151"/>
      <c r="BD721" s="151"/>
      <c r="BE721" s="151"/>
      <c r="BF721" s="151"/>
      <c r="BG721" s="151"/>
      <c r="BH721" s="151"/>
    </row>
    <row r="722" spans="1:60" outlineLevel="1" x14ac:dyDescent="0.25">
      <c r="A722" s="158">
        <v>161</v>
      </c>
      <c r="B722" s="159" t="s">
        <v>883</v>
      </c>
      <c r="C722" s="187" t="s">
        <v>884</v>
      </c>
      <c r="D722" s="188" t="s">
        <v>0</v>
      </c>
      <c r="E722" s="161"/>
      <c r="F722" s="161"/>
      <c r="G722" s="160">
        <f>ROUND(E722*F722,2)</f>
        <v>0</v>
      </c>
      <c r="H722" s="161"/>
      <c r="I722" s="160">
        <f>ROUND(E722*H722,2)</f>
        <v>0</v>
      </c>
      <c r="J722" s="161"/>
      <c r="K722" s="160">
        <f>ROUND(E722*J722,2)</f>
        <v>0</v>
      </c>
      <c r="L722" s="160">
        <v>21</v>
      </c>
      <c r="M722" s="160">
        <f>G722*(1+L722/100)</f>
        <v>0</v>
      </c>
      <c r="N722" s="160">
        <v>0</v>
      </c>
      <c r="O722" s="160">
        <f>ROUND(E722*N722,2)</f>
        <v>0</v>
      </c>
      <c r="P722" s="160">
        <v>0</v>
      </c>
      <c r="Q722" s="160">
        <f>ROUND(E722*P722,2)</f>
        <v>0</v>
      </c>
      <c r="R722" s="160" t="s">
        <v>794</v>
      </c>
      <c r="S722" s="160" t="s">
        <v>206</v>
      </c>
      <c r="T722" s="160" t="s">
        <v>240</v>
      </c>
      <c r="U722" s="160">
        <v>0</v>
      </c>
      <c r="V722" s="160">
        <f>ROUND(E722*U722,2)</f>
        <v>0</v>
      </c>
      <c r="W722" s="160"/>
      <c r="X722" s="160" t="s">
        <v>626</v>
      </c>
      <c r="Y722" s="151"/>
      <c r="Z722" s="151"/>
      <c r="AA722" s="151"/>
      <c r="AB722" s="151"/>
      <c r="AC722" s="151"/>
      <c r="AD722" s="151"/>
      <c r="AE722" s="151"/>
      <c r="AF722" s="151"/>
      <c r="AG722" s="151" t="s">
        <v>627</v>
      </c>
      <c r="AH722" s="151"/>
      <c r="AI722" s="151"/>
      <c r="AJ722" s="151"/>
      <c r="AK722" s="151"/>
      <c r="AL722" s="151"/>
      <c r="AM722" s="151"/>
      <c r="AN722" s="151"/>
      <c r="AO722" s="151"/>
      <c r="AP722" s="151"/>
      <c r="AQ722" s="151"/>
      <c r="AR722" s="151"/>
      <c r="AS722" s="151"/>
      <c r="AT722" s="151"/>
      <c r="AU722" s="151"/>
      <c r="AV722" s="151"/>
      <c r="AW722" s="151"/>
      <c r="AX722" s="151"/>
      <c r="AY722" s="151"/>
      <c r="AZ722" s="151"/>
      <c r="BA722" s="151"/>
      <c r="BB722" s="151"/>
      <c r="BC722" s="151"/>
      <c r="BD722" s="151"/>
      <c r="BE722" s="151"/>
      <c r="BF722" s="151"/>
      <c r="BG722" s="151"/>
      <c r="BH722" s="151"/>
    </row>
    <row r="723" spans="1:60" outlineLevel="1" x14ac:dyDescent="0.25">
      <c r="A723" s="158"/>
      <c r="B723" s="159"/>
      <c r="C723" s="247"/>
      <c r="D723" s="248"/>
      <c r="E723" s="248"/>
      <c r="F723" s="248"/>
      <c r="G723" s="248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51"/>
      <c r="Z723" s="151"/>
      <c r="AA723" s="151"/>
      <c r="AB723" s="151"/>
      <c r="AC723" s="151"/>
      <c r="AD723" s="151"/>
      <c r="AE723" s="151"/>
      <c r="AF723" s="151"/>
      <c r="AG723" s="151" t="s">
        <v>212</v>
      </c>
      <c r="AH723" s="151"/>
      <c r="AI723" s="151"/>
      <c r="AJ723" s="151"/>
      <c r="AK723" s="151"/>
      <c r="AL723" s="151"/>
      <c r="AM723" s="151"/>
      <c r="AN723" s="151"/>
      <c r="AO723" s="151"/>
      <c r="AP723" s="151"/>
      <c r="AQ723" s="151"/>
      <c r="AR723" s="151"/>
      <c r="AS723" s="151"/>
      <c r="AT723" s="151"/>
      <c r="AU723" s="151"/>
      <c r="AV723" s="151"/>
      <c r="AW723" s="151"/>
      <c r="AX723" s="151"/>
      <c r="AY723" s="151"/>
      <c r="AZ723" s="151"/>
      <c r="BA723" s="151"/>
      <c r="BB723" s="151"/>
      <c r="BC723" s="151"/>
      <c r="BD723" s="151"/>
      <c r="BE723" s="151"/>
      <c r="BF723" s="151"/>
      <c r="BG723" s="151"/>
      <c r="BH723" s="151"/>
    </row>
    <row r="724" spans="1:60" x14ac:dyDescent="0.25">
      <c r="A724" s="163" t="s">
        <v>201</v>
      </c>
      <c r="B724" s="164" t="s">
        <v>161</v>
      </c>
      <c r="C724" s="180" t="s">
        <v>162</v>
      </c>
      <c r="D724" s="181"/>
      <c r="E724" s="167"/>
      <c r="F724" s="167"/>
      <c r="G724" s="167">
        <f>SUMIF(AG725:AG769,"&lt;&gt;NOR",G725:G769)</f>
        <v>0</v>
      </c>
      <c r="H724" s="167"/>
      <c r="I724" s="167">
        <f>SUM(I725:I769)</f>
        <v>0</v>
      </c>
      <c r="J724" s="167"/>
      <c r="K724" s="167">
        <f>SUM(K725:K769)</f>
        <v>0</v>
      </c>
      <c r="L724" s="167"/>
      <c r="M724" s="167">
        <f>SUM(M725:M769)</f>
        <v>0</v>
      </c>
      <c r="N724" s="167"/>
      <c r="O724" s="167">
        <f>SUM(O725:O769)</f>
        <v>0.11</v>
      </c>
      <c r="P724" s="167"/>
      <c r="Q724" s="167">
        <f>SUM(Q725:Q769)</f>
        <v>0</v>
      </c>
      <c r="R724" s="167"/>
      <c r="S724" s="167"/>
      <c r="T724" s="168"/>
      <c r="U724" s="162"/>
      <c r="V724" s="162">
        <f>SUM(V725:V769)</f>
        <v>0</v>
      </c>
      <c r="W724" s="162"/>
      <c r="X724" s="162"/>
      <c r="AG724" t="s">
        <v>202</v>
      </c>
    </row>
    <row r="725" spans="1:60" ht="20.399999999999999" outlineLevel="1" x14ac:dyDescent="0.25">
      <c r="A725" s="169">
        <v>162</v>
      </c>
      <c r="B725" s="170" t="s">
        <v>885</v>
      </c>
      <c r="C725" s="182" t="s">
        <v>886</v>
      </c>
      <c r="D725" s="183" t="s">
        <v>238</v>
      </c>
      <c r="E725" s="172">
        <v>156.37299999999999</v>
      </c>
      <c r="F725" s="171"/>
      <c r="G725" s="172">
        <f>ROUND(E725*F725,2)</f>
        <v>0</v>
      </c>
      <c r="H725" s="171"/>
      <c r="I725" s="172">
        <f>ROUND(E725*H725,2)</f>
        <v>0</v>
      </c>
      <c r="J725" s="171"/>
      <c r="K725" s="172">
        <f>ROUND(E725*J725,2)</f>
        <v>0</v>
      </c>
      <c r="L725" s="172">
        <v>21</v>
      </c>
      <c r="M725" s="172">
        <f>G725*(1+L725/100)</f>
        <v>0</v>
      </c>
      <c r="N725" s="172">
        <v>4.0000000000000002E-4</v>
      </c>
      <c r="O725" s="172">
        <f>ROUND(E725*N725,2)</f>
        <v>0.06</v>
      </c>
      <c r="P725" s="172">
        <v>0</v>
      </c>
      <c r="Q725" s="172">
        <f>ROUND(E725*P725,2)</f>
        <v>0</v>
      </c>
      <c r="R725" s="172" t="s">
        <v>585</v>
      </c>
      <c r="S725" s="172" t="s">
        <v>206</v>
      </c>
      <c r="T725" s="173" t="s">
        <v>475</v>
      </c>
      <c r="U725" s="160">
        <v>0</v>
      </c>
      <c r="V725" s="160">
        <f>ROUND(E725*U725,2)</f>
        <v>0</v>
      </c>
      <c r="W725" s="160"/>
      <c r="X725" s="160" t="s">
        <v>255</v>
      </c>
      <c r="Y725" s="151"/>
      <c r="Z725" s="151"/>
      <c r="AA725" s="151"/>
      <c r="AB725" s="151"/>
      <c r="AC725" s="151"/>
      <c r="AD725" s="151"/>
      <c r="AE725" s="151"/>
      <c r="AF725" s="151"/>
      <c r="AG725" s="151" t="s">
        <v>256</v>
      </c>
      <c r="AH725" s="151"/>
      <c r="AI725" s="151"/>
      <c r="AJ725" s="151"/>
      <c r="AK725" s="151"/>
      <c r="AL725" s="151"/>
      <c r="AM725" s="151"/>
      <c r="AN725" s="151"/>
      <c r="AO725" s="151"/>
      <c r="AP725" s="151"/>
      <c r="AQ725" s="151"/>
      <c r="AR725" s="151"/>
      <c r="AS725" s="151"/>
      <c r="AT725" s="151"/>
      <c r="AU725" s="151"/>
      <c r="AV725" s="151"/>
      <c r="AW725" s="151"/>
      <c r="AX725" s="151"/>
      <c r="AY725" s="151"/>
      <c r="AZ725" s="151"/>
      <c r="BA725" s="151"/>
      <c r="BB725" s="151"/>
      <c r="BC725" s="151"/>
      <c r="BD725" s="151"/>
      <c r="BE725" s="151"/>
      <c r="BF725" s="151"/>
      <c r="BG725" s="151"/>
      <c r="BH725" s="151"/>
    </row>
    <row r="726" spans="1:60" outlineLevel="1" x14ac:dyDescent="0.25">
      <c r="A726" s="158"/>
      <c r="B726" s="159"/>
      <c r="C726" s="184" t="s">
        <v>887</v>
      </c>
      <c r="D726" s="185"/>
      <c r="E726" s="186">
        <v>4.75</v>
      </c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51"/>
      <c r="Z726" s="151"/>
      <c r="AA726" s="151"/>
      <c r="AB726" s="151"/>
      <c r="AC726" s="151"/>
      <c r="AD726" s="151"/>
      <c r="AE726" s="151"/>
      <c r="AF726" s="151"/>
      <c r="AG726" s="151" t="s">
        <v>247</v>
      </c>
      <c r="AH726" s="151">
        <v>0</v>
      </c>
      <c r="AI726" s="151"/>
      <c r="AJ726" s="151"/>
      <c r="AK726" s="151"/>
      <c r="AL726" s="151"/>
      <c r="AM726" s="151"/>
      <c r="AN726" s="151"/>
      <c r="AO726" s="151"/>
      <c r="AP726" s="151"/>
      <c r="AQ726" s="151"/>
      <c r="AR726" s="151"/>
      <c r="AS726" s="151"/>
      <c r="AT726" s="151"/>
      <c r="AU726" s="151"/>
      <c r="AV726" s="151"/>
      <c r="AW726" s="151"/>
      <c r="AX726" s="151"/>
      <c r="AY726" s="151"/>
      <c r="AZ726" s="151"/>
      <c r="BA726" s="151"/>
      <c r="BB726" s="151"/>
      <c r="BC726" s="151"/>
      <c r="BD726" s="151"/>
      <c r="BE726" s="151"/>
      <c r="BF726" s="151"/>
      <c r="BG726" s="151"/>
      <c r="BH726" s="151"/>
    </row>
    <row r="727" spans="1:60" outlineLevel="1" x14ac:dyDescent="0.25">
      <c r="A727" s="158"/>
      <c r="B727" s="159"/>
      <c r="C727" s="184" t="s">
        <v>888</v>
      </c>
      <c r="D727" s="185"/>
      <c r="E727" s="186">
        <v>18.95</v>
      </c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51"/>
      <c r="Z727" s="151"/>
      <c r="AA727" s="151"/>
      <c r="AB727" s="151"/>
      <c r="AC727" s="151"/>
      <c r="AD727" s="151"/>
      <c r="AE727" s="151"/>
      <c r="AF727" s="151"/>
      <c r="AG727" s="151" t="s">
        <v>247</v>
      </c>
      <c r="AH727" s="151">
        <v>0</v>
      </c>
      <c r="AI727" s="151"/>
      <c r="AJ727" s="151"/>
      <c r="AK727" s="151"/>
      <c r="AL727" s="151"/>
      <c r="AM727" s="151"/>
      <c r="AN727" s="151"/>
      <c r="AO727" s="151"/>
      <c r="AP727" s="151"/>
      <c r="AQ727" s="151"/>
      <c r="AR727" s="151"/>
      <c r="AS727" s="151"/>
      <c r="AT727" s="151"/>
      <c r="AU727" s="151"/>
      <c r="AV727" s="151"/>
      <c r="AW727" s="151"/>
      <c r="AX727" s="151"/>
      <c r="AY727" s="151"/>
      <c r="AZ727" s="151"/>
      <c r="BA727" s="151"/>
      <c r="BB727" s="151"/>
      <c r="BC727" s="151"/>
      <c r="BD727" s="151"/>
      <c r="BE727" s="151"/>
      <c r="BF727" s="151"/>
      <c r="BG727" s="151"/>
      <c r="BH727" s="151"/>
    </row>
    <row r="728" spans="1:60" outlineLevel="1" x14ac:dyDescent="0.25">
      <c r="A728" s="158"/>
      <c r="B728" s="159"/>
      <c r="C728" s="184" t="s">
        <v>889</v>
      </c>
      <c r="D728" s="185"/>
      <c r="E728" s="186">
        <v>50.87</v>
      </c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51"/>
      <c r="Z728" s="151"/>
      <c r="AA728" s="151"/>
      <c r="AB728" s="151"/>
      <c r="AC728" s="151"/>
      <c r="AD728" s="151"/>
      <c r="AE728" s="151"/>
      <c r="AF728" s="151"/>
      <c r="AG728" s="151" t="s">
        <v>247</v>
      </c>
      <c r="AH728" s="151">
        <v>0</v>
      </c>
      <c r="AI728" s="151"/>
      <c r="AJ728" s="151"/>
      <c r="AK728" s="151"/>
      <c r="AL728" s="151"/>
      <c r="AM728" s="151"/>
      <c r="AN728" s="151"/>
      <c r="AO728" s="151"/>
      <c r="AP728" s="151"/>
      <c r="AQ728" s="151"/>
      <c r="AR728" s="151"/>
      <c r="AS728" s="151"/>
      <c r="AT728" s="151"/>
      <c r="AU728" s="151"/>
      <c r="AV728" s="151"/>
      <c r="AW728" s="151"/>
      <c r="AX728" s="151"/>
      <c r="AY728" s="151"/>
      <c r="AZ728" s="151"/>
      <c r="BA728" s="151"/>
      <c r="BB728" s="151"/>
      <c r="BC728" s="151"/>
      <c r="BD728" s="151"/>
      <c r="BE728" s="151"/>
      <c r="BF728" s="151"/>
      <c r="BG728" s="151"/>
      <c r="BH728" s="151"/>
    </row>
    <row r="729" spans="1:60" outlineLevel="1" x14ac:dyDescent="0.25">
      <c r="A729" s="158"/>
      <c r="B729" s="159"/>
      <c r="C729" s="184" t="s">
        <v>890</v>
      </c>
      <c r="D729" s="185"/>
      <c r="E729" s="186">
        <v>43.32</v>
      </c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51"/>
      <c r="Z729" s="151"/>
      <c r="AA729" s="151"/>
      <c r="AB729" s="151"/>
      <c r="AC729" s="151"/>
      <c r="AD729" s="151"/>
      <c r="AE729" s="151"/>
      <c r="AF729" s="151"/>
      <c r="AG729" s="151" t="s">
        <v>247</v>
      </c>
      <c r="AH729" s="151">
        <v>0</v>
      </c>
      <c r="AI729" s="151"/>
      <c r="AJ729" s="151"/>
      <c r="AK729" s="151"/>
      <c r="AL729" s="151"/>
      <c r="AM729" s="151"/>
      <c r="AN729" s="151"/>
      <c r="AO729" s="151"/>
      <c r="AP729" s="151"/>
      <c r="AQ729" s="151"/>
      <c r="AR729" s="151"/>
      <c r="AS729" s="151"/>
      <c r="AT729" s="151"/>
      <c r="AU729" s="151"/>
      <c r="AV729" s="151"/>
      <c r="AW729" s="151"/>
      <c r="AX729" s="151"/>
      <c r="AY729" s="151"/>
      <c r="AZ729" s="151"/>
      <c r="BA729" s="151"/>
      <c r="BB729" s="151"/>
      <c r="BC729" s="151"/>
      <c r="BD729" s="151"/>
      <c r="BE729" s="151"/>
      <c r="BF729" s="151"/>
      <c r="BG729" s="151"/>
      <c r="BH729" s="151"/>
    </row>
    <row r="730" spans="1:60" outlineLevel="1" x14ac:dyDescent="0.25">
      <c r="A730" s="158"/>
      <c r="B730" s="159"/>
      <c r="C730" s="184" t="s">
        <v>891</v>
      </c>
      <c r="D730" s="185"/>
      <c r="E730" s="186">
        <v>2.75</v>
      </c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51"/>
      <c r="Z730" s="151"/>
      <c r="AA730" s="151"/>
      <c r="AB730" s="151"/>
      <c r="AC730" s="151"/>
      <c r="AD730" s="151"/>
      <c r="AE730" s="151"/>
      <c r="AF730" s="151"/>
      <c r="AG730" s="151" t="s">
        <v>247</v>
      </c>
      <c r="AH730" s="151">
        <v>0</v>
      </c>
      <c r="AI730" s="151"/>
      <c r="AJ730" s="151"/>
      <c r="AK730" s="151"/>
      <c r="AL730" s="151"/>
      <c r="AM730" s="151"/>
      <c r="AN730" s="151"/>
      <c r="AO730" s="151"/>
      <c r="AP730" s="151"/>
      <c r="AQ730" s="151"/>
      <c r="AR730" s="151"/>
      <c r="AS730" s="151"/>
      <c r="AT730" s="151"/>
      <c r="AU730" s="151"/>
      <c r="AV730" s="151"/>
      <c r="AW730" s="151"/>
      <c r="AX730" s="151"/>
      <c r="AY730" s="151"/>
      <c r="AZ730" s="151"/>
      <c r="BA730" s="151"/>
      <c r="BB730" s="151"/>
      <c r="BC730" s="151"/>
      <c r="BD730" s="151"/>
      <c r="BE730" s="151"/>
      <c r="BF730" s="151"/>
      <c r="BG730" s="151"/>
      <c r="BH730" s="151"/>
    </row>
    <row r="731" spans="1:60" outlineLevel="1" x14ac:dyDescent="0.25">
      <c r="A731" s="158"/>
      <c r="B731" s="159"/>
      <c r="C731" s="184" t="s">
        <v>892</v>
      </c>
      <c r="D731" s="185"/>
      <c r="E731" s="186">
        <v>5.5</v>
      </c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51"/>
      <c r="Z731" s="151"/>
      <c r="AA731" s="151"/>
      <c r="AB731" s="151"/>
      <c r="AC731" s="151"/>
      <c r="AD731" s="151"/>
      <c r="AE731" s="151"/>
      <c r="AF731" s="151"/>
      <c r="AG731" s="151" t="s">
        <v>247</v>
      </c>
      <c r="AH731" s="151">
        <v>0</v>
      </c>
      <c r="AI731" s="151"/>
      <c r="AJ731" s="151"/>
      <c r="AK731" s="151"/>
      <c r="AL731" s="151"/>
      <c r="AM731" s="151"/>
      <c r="AN731" s="151"/>
      <c r="AO731" s="151"/>
      <c r="AP731" s="151"/>
      <c r="AQ731" s="151"/>
      <c r="AR731" s="151"/>
      <c r="AS731" s="151"/>
      <c r="AT731" s="151"/>
      <c r="AU731" s="151"/>
      <c r="AV731" s="151"/>
      <c r="AW731" s="151"/>
      <c r="AX731" s="151"/>
      <c r="AY731" s="151"/>
      <c r="AZ731" s="151"/>
      <c r="BA731" s="151"/>
      <c r="BB731" s="151"/>
      <c r="BC731" s="151"/>
      <c r="BD731" s="151"/>
      <c r="BE731" s="151"/>
      <c r="BF731" s="151"/>
      <c r="BG731" s="151"/>
      <c r="BH731" s="151"/>
    </row>
    <row r="732" spans="1:60" outlineLevel="1" x14ac:dyDescent="0.25">
      <c r="A732" s="158"/>
      <c r="B732" s="159"/>
      <c r="C732" s="184" t="s">
        <v>893</v>
      </c>
      <c r="D732" s="185"/>
      <c r="E732" s="186">
        <v>5.5</v>
      </c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51"/>
      <c r="Z732" s="151"/>
      <c r="AA732" s="151"/>
      <c r="AB732" s="151"/>
      <c r="AC732" s="151"/>
      <c r="AD732" s="151"/>
      <c r="AE732" s="151"/>
      <c r="AF732" s="151"/>
      <c r="AG732" s="151" t="s">
        <v>247</v>
      </c>
      <c r="AH732" s="151">
        <v>0</v>
      </c>
      <c r="AI732" s="151"/>
      <c r="AJ732" s="151"/>
      <c r="AK732" s="151"/>
      <c r="AL732" s="151"/>
      <c r="AM732" s="151"/>
      <c r="AN732" s="151"/>
      <c r="AO732" s="151"/>
      <c r="AP732" s="151"/>
      <c r="AQ732" s="151"/>
      <c r="AR732" s="151"/>
      <c r="AS732" s="151"/>
      <c r="AT732" s="151"/>
      <c r="AU732" s="151"/>
      <c r="AV732" s="151"/>
      <c r="AW732" s="151"/>
      <c r="AX732" s="151"/>
      <c r="AY732" s="151"/>
      <c r="AZ732" s="151"/>
      <c r="BA732" s="151"/>
      <c r="BB732" s="151"/>
      <c r="BC732" s="151"/>
      <c r="BD732" s="151"/>
      <c r="BE732" s="151"/>
      <c r="BF732" s="151"/>
      <c r="BG732" s="151"/>
      <c r="BH732" s="151"/>
    </row>
    <row r="733" spans="1:60" outlineLevel="1" x14ac:dyDescent="0.25">
      <c r="A733" s="158"/>
      <c r="B733" s="159"/>
      <c r="C733" s="184" t="s">
        <v>894</v>
      </c>
      <c r="D733" s="185"/>
      <c r="E733" s="186">
        <v>5.5</v>
      </c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51"/>
      <c r="Z733" s="151"/>
      <c r="AA733" s="151"/>
      <c r="AB733" s="151"/>
      <c r="AC733" s="151"/>
      <c r="AD733" s="151"/>
      <c r="AE733" s="151"/>
      <c r="AF733" s="151"/>
      <c r="AG733" s="151" t="s">
        <v>247</v>
      </c>
      <c r="AH733" s="151">
        <v>0</v>
      </c>
      <c r="AI733" s="151"/>
      <c r="AJ733" s="151"/>
      <c r="AK733" s="151"/>
      <c r="AL733" s="151"/>
      <c r="AM733" s="151"/>
      <c r="AN733" s="151"/>
      <c r="AO733" s="151"/>
      <c r="AP733" s="151"/>
      <c r="AQ733" s="151"/>
      <c r="AR733" s="151"/>
      <c r="AS733" s="151"/>
      <c r="AT733" s="151"/>
      <c r="AU733" s="151"/>
      <c r="AV733" s="151"/>
      <c r="AW733" s="151"/>
      <c r="AX733" s="151"/>
      <c r="AY733" s="151"/>
      <c r="AZ733" s="151"/>
      <c r="BA733" s="151"/>
      <c r="BB733" s="151"/>
      <c r="BC733" s="151"/>
      <c r="BD733" s="151"/>
      <c r="BE733" s="151"/>
      <c r="BF733" s="151"/>
      <c r="BG733" s="151"/>
      <c r="BH733" s="151"/>
    </row>
    <row r="734" spans="1:60" outlineLevel="1" x14ac:dyDescent="0.25">
      <c r="A734" s="158"/>
      <c r="B734" s="159"/>
      <c r="C734" s="184" t="s">
        <v>895</v>
      </c>
      <c r="D734" s="185"/>
      <c r="E734" s="186">
        <v>5.5</v>
      </c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51"/>
      <c r="Z734" s="151"/>
      <c r="AA734" s="151"/>
      <c r="AB734" s="151"/>
      <c r="AC734" s="151"/>
      <c r="AD734" s="151"/>
      <c r="AE734" s="151"/>
      <c r="AF734" s="151"/>
      <c r="AG734" s="151" t="s">
        <v>247</v>
      </c>
      <c r="AH734" s="151">
        <v>0</v>
      </c>
      <c r="AI734" s="151"/>
      <c r="AJ734" s="151"/>
      <c r="AK734" s="151"/>
      <c r="AL734" s="151"/>
      <c r="AM734" s="151"/>
      <c r="AN734" s="151"/>
      <c r="AO734" s="151"/>
      <c r="AP734" s="151"/>
      <c r="AQ734" s="151"/>
      <c r="AR734" s="151"/>
      <c r="AS734" s="151"/>
      <c r="AT734" s="151"/>
      <c r="AU734" s="151"/>
      <c r="AV734" s="151"/>
      <c r="AW734" s="151"/>
      <c r="AX734" s="151"/>
      <c r="AY734" s="151"/>
      <c r="AZ734" s="151"/>
      <c r="BA734" s="151"/>
      <c r="BB734" s="151"/>
      <c r="BC734" s="151"/>
      <c r="BD734" s="151"/>
      <c r="BE734" s="151"/>
      <c r="BF734" s="151"/>
      <c r="BG734" s="151"/>
      <c r="BH734" s="151"/>
    </row>
    <row r="735" spans="1:60" outlineLevel="1" x14ac:dyDescent="0.25">
      <c r="A735" s="158"/>
      <c r="B735" s="159"/>
      <c r="C735" s="184" t="s">
        <v>896</v>
      </c>
      <c r="D735" s="185"/>
      <c r="E735" s="186">
        <v>5.94</v>
      </c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51"/>
      <c r="Z735" s="151"/>
      <c r="AA735" s="151"/>
      <c r="AB735" s="151"/>
      <c r="AC735" s="151"/>
      <c r="AD735" s="151"/>
      <c r="AE735" s="151"/>
      <c r="AF735" s="151"/>
      <c r="AG735" s="151" t="s">
        <v>247</v>
      </c>
      <c r="AH735" s="151">
        <v>0</v>
      </c>
      <c r="AI735" s="151"/>
      <c r="AJ735" s="151"/>
      <c r="AK735" s="151"/>
      <c r="AL735" s="151"/>
      <c r="AM735" s="151"/>
      <c r="AN735" s="151"/>
      <c r="AO735" s="151"/>
      <c r="AP735" s="151"/>
      <c r="AQ735" s="151"/>
      <c r="AR735" s="151"/>
      <c r="AS735" s="151"/>
      <c r="AT735" s="151"/>
      <c r="AU735" s="151"/>
      <c r="AV735" s="151"/>
      <c r="AW735" s="151"/>
      <c r="AX735" s="151"/>
      <c r="AY735" s="151"/>
      <c r="AZ735" s="151"/>
      <c r="BA735" s="151"/>
      <c r="BB735" s="151"/>
      <c r="BC735" s="151"/>
      <c r="BD735" s="151"/>
      <c r="BE735" s="151"/>
      <c r="BF735" s="151"/>
      <c r="BG735" s="151"/>
      <c r="BH735" s="151"/>
    </row>
    <row r="736" spans="1:60" outlineLevel="1" x14ac:dyDescent="0.25">
      <c r="A736" s="158"/>
      <c r="B736" s="159"/>
      <c r="C736" s="184" t="s">
        <v>897</v>
      </c>
      <c r="D736" s="185"/>
      <c r="E736" s="186">
        <v>6.1929999999999996</v>
      </c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51"/>
      <c r="Z736" s="151"/>
      <c r="AA736" s="151"/>
      <c r="AB736" s="151"/>
      <c r="AC736" s="151"/>
      <c r="AD736" s="151"/>
      <c r="AE736" s="151"/>
      <c r="AF736" s="151"/>
      <c r="AG736" s="151" t="s">
        <v>247</v>
      </c>
      <c r="AH736" s="151">
        <v>0</v>
      </c>
      <c r="AI736" s="151"/>
      <c r="AJ736" s="151"/>
      <c r="AK736" s="151"/>
      <c r="AL736" s="151"/>
      <c r="AM736" s="151"/>
      <c r="AN736" s="151"/>
      <c r="AO736" s="151"/>
      <c r="AP736" s="151"/>
      <c r="AQ736" s="151"/>
      <c r="AR736" s="151"/>
      <c r="AS736" s="151"/>
      <c r="AT736" s="151"/>
      <c r="AU736" s="151"/>
      <c r="AV736" s="151"/>
      <c r="AW736" s="151"/>
      <c r="AX736" s="151"/>
      <c r="AY736" s="151"/>
      <c r="AZ736" s="151"/>
      <c r="BA736" s="151"/>
      <c r="BB736" s="151"/>
      <c r="BC736" s="151"/>
      <c r="BD736" s="151"/>
      <c r="BE736" s="151"/>
      <c r="BF736" s="151"/>
      <c r="BG736" s="151"/>
      <c r="BH736" s="151"/>
    </row>
    <row r="737" spans="1:60" outlineLevel="1" x14ac:dyDescent="0.25">
      <c r="A737" s="158"/>
      <c r="B737" s="159"/>
      <c r="C737" s="184" t="s">
        <v>898</v>
      </c>
      <c r="D737" s="185"/>
      <c r="E737" s="186">
        <v>1.6</v>
      </c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51"/>
      <c r="Z737" s="151"/>
      <c r="AA737" s="151"/>
      <c r="AB737" s="151"/>
      <c r="AC737" s="151"/>
      <c r="AD737" s="151"/>
      <c r="AE737" s="151"/>
      <c r="AF737" s="151"/>
      <c r="AG737" s="151" t="s">
        <v>247</v>
      </c>
      <c r="AH737" s="151">
        <v>0</v>
      </c>
      <c r="AI737" s="151"/>
      <c r="AJ737" s="151"/>
      <c r="AK737" s="151"/>
      <c r="AL737" s="151"/>
      <c r="AM737" s="151"/>
      <c r="AN737" s="151"/>
      <c r="AO737" s="151"/>
      <c r="AP737" s="151"/>
      <c r="AQ737" s="151"/>
      <c r="AR737" s="151"/>
      <c r="AS737" s="151"/>
      <c r="AT737" s="151"/>
      <c r="AU737" s="151"/>
      <c r="AV737" s="151"/>
      <c r="AW737" s="151"/>
      <c r="AX737" s="151"/>
      <c r="AY737" s="151"/>
      <c r="AZ737" s="151"/>
      <c r="BA737" s="151"/>
      <c r="BB737" s="151"/>
      <c r="BC737" s="151"/>
      <c r="BD737" s="151"/>
      <c r="BE737" s="151"/>
      <c r="BF737" s="151"/>
      <c r="BG737" s="151"/>
      <c r="BH737" s="151"/>
    </row>
    <row r="738" spans="1:60" outlineLevel="1" x14ac:dyDescent="0.25">
      <c r="A738" s="158"/>
      <c r="B738" s="159"/>
      <c r="C738" s="247"/>
      <c r="D738" s="248"/>
      <c r="E738" s="248"/>
      <c r="F738" s="248"/>
      <c r="G738" s="248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51"/>
      <c r="Z738" s="151"/>
      <c r="AA738" s="151"/>
      <c r="AB738" s="151"/>
      <c r="AC738" s="151"/>
      <c r="AD738" s="151"/>
      <c r="AE738" s="151"/>
      <c r="AF738" s="151"/>
      <c r="AG738" s="151" t="s">
        <v>212</v>
      </c>
      <c r="AH738" s="151"/>
      <c r="AI738" s="151"/>
      <c r="AJ738" s="151"/>
      <c r="AK738" s="151"/>
      <c r="AL738" s="151"/>
      <c r="AM738" s="151"/>
      <c r="AN738" s="151"/>
      <c r="AO738" s="151"/>
      <c r="AP738" s="151"/>
      <c r="AQ738" s="151"/>
      <c r="AR738" s="151"/>
      <c r="AS738" s="151"/>
      <c r="AT738" s="151"/>
      <c r="AU738" s="151"/>
      <c r="AV738" s="151"/>
      <c r="AW738" s="151"/>
      <c r="AX738" s="151"/>
      <c r="AY738" s="151"/>
      <c r="AZ738" s="151"/>
      <c r="BA738" s="151"/>
      <c r="BB738" s="151"/>
      <c r="BC738" s="151"/>
      <c r="BD738" s="151"/>
      <c r="BE738" s="151"/>
      <c r="BF738" s="151"/>
      <c r="BG738" s="151"/>
      <c r="BH738" s="151"/>
    </row>
    <row r="739" spans="1:60" ht="20.399999999999999" outlineLevel="1" x14ac:dyDescent="0.25">
      <c r="A739" s="169">
        <v>163</v>
      </c>
      <c r="B739" s="170" t="s">
        <v>899</v>
      </c>
      <c r="C739" s="182" t="s">
        <v>900</v>
      </c>
      <c r="D739" s="183" t="s">
        <v>238</v>
      </c>
      <c r="E739" s="172">
        <v>251.28</v>
      </c>
      <c r="F739" s="171"/>
      <c r="G739" s="172">
        <f>ROUND(E739*F739,2)</f>
        <v>0</v>
      </c>
      <c r="H739" s="171"/>
      <c r="I739" s="172">
        <f>ROUND(E739*H739,2)</f>
        <v>0</v>
      </c>
      <c r="J739" s="171"/>
      <c r="K739" s="172">
        <f>ROUND(E739*J739,2)</f>
        <v>0</v>
      </c>
      <c r="L739" s="172">
        <v>21</v>
      </c>
      <c r="M739" s="172">
        <f>G739*(1+L739/100)</f>
        <v>0</v>
      </c>
      <c r="N739" s="172">
        <v>1.6000000000000001E-4</v>
      </c>
      <c r="O739" s="172">
        <f>ROUND(E739*N739,2)</f>
        <v>0.04</v>
      </c>
      <c r="P739" s="172">
        <v>0</v>
      </c>
      <c r="Q739" s="172">
        <f>ROUND(E739*P739,2)</f>
        <v>0</v>
      </c>
      <c r="R739" s="172" t="s">
        <v>585</v>
      </c>
      <c r="S739" s="172" t="s">
        <v>206</v>
      </c>
      <c r="T739" s="173" t="s">
        <v>475</v>
      </c>
      <c r="U739" s="160">
        <v>0</v>
      </c>
      <c r="V739" s="160">
        <f>ROUND(E739*U739,2)</f>
        <v>0</v>
      </c>
      <c r="W739" s="160"/>
      <c r="X739" s="160" t="s">
        <v>255</v>
      </c>
      <c r="Y739" s="151"/>
      <c r="Z739" s="151"/>
      <c r="AA739" s="151"/>
      <c r="AB739" s="151"/>
      <c r="AC739" s="151"/>
      <c r="AD739" s="151"/>
      <c r="AE739" s="151"/>
      <c r="AF739" s="151"/>
      <c r="AG739" s="151" t="s">
        <v>256</v>
      </c>
      <c r="AH739" s="151"/>
      <c r="AI739" s="151"/>
      <c r="AJ739" s="151"/>
      <c r="AK739" s="151"/>
      <c r="AL739" s="151"/>
      <c r="AM739" s="151"/>
      <c r="AN739" s="151"/>
      <c r="AO739" s="151"/>
      <c r="AP739" s="151"/>
      <c r="AQ739" s="151"/>
      <c r="AR739" s="151"/>
      <c r="AS739" s="151"/>
      <c r="AT739" s="151"/>
      <c r="AU739" s="151"/>
      <c r="AV739" s="151"/>
      <c r="AW739" s="151"/>
      <c r="AX739" s="151"/>
      <c r="AY739" s="151"/>
      <c r="AZ739" s="151"/>
      <c r="BA739" s="151"/>
      <c r="BB739" s="151"/>
      <c r="BC739" s="151"/>
      <c r="BD739" s="151"/>
      <c r="BE739" s="151"/>
      <c r="BF739" s="151"/>
      <c r="BG739" s="151"/>
      <c r="BH739" s="151"/>
    </row>
    <row r="740" spans="1:60" outlineLevel="1" x14ac:dyDescent="0.25">
      <c r="A740" s="158"/>
      <c r="B740" s="159"/>
      <c r="C740" s="184" t="s">
        <v>901</v>
      </c>
      <c r="D740" s="185"/>
      <c r="E740" s="186">
        <v>50.4</v>
      </c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51"/>
      <c r="Z740" s="151"/>
      <c r="AA740" s="151"/>
      <c r="AB740" s="151"/>
      <c r="AC740" s="151"/>
      <c r="AD740" s="151"/>
      <c r="AE740" s="151"/>
      <c r="AF740" s="151"/>
      <c r="AG740" s="151" t="s">
        <v>247</v>
      </c>
      <c r="AH740" s="151">
        <v>0</v>
      </c>
      <c r="AI740" s="151"/>
      <c r="AJ740" s="151"/>
      <c r="AK740" s="151"/>
      <c r="AL740" s="151"/>
      <c r="AM740" s="151"/>
      <c r="AN740" s="151"/>
      <c r="AO740" s="151"/>
      <c r="AP740" s="151"/>
      <c r="AQ740" s="151"/>
      <c r="AR740" s="151"/>
      <c r="AS740" s="151"/>
      <c r="AT740" s="151"/>
      <c r="AU740" s="151"/>
      <c r="AV740" s="151"/>
      <c r="AW740" s="151"/>
      <c r="AX740" s="151"/>
      <c r="AY740" s="151"/>
      <c r="AZ740" s="151"/>
      <c r="BA740" s="151"/>
      <c r="BB740" s="151"/>
      <c r="BC740" s="151"/>
      <c r="BD740" s="151"/>
      <c r="BE740" s="151"/>
      <c r="BF740" s="151"/>
      <c r="BG740" s="151"/>
      <c r="BH740" s="151"/>
    </row>
    <row r="741" spans="1:60" outlineLevel="1" x14ac:dyDescent="0.25">
      <c r="A741" s="158"/>
      <c r="B741" s="159"/>
      <c r="C741" s="184" t="s">
        <v>902</v>
      </c>
      <c r="D741" s="185"/>
      <c r="E741" s="186">
        <v>99.84</v>
      </c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51"/>
      <c r="Z741" s="151"/>
      <c r="AA741" s="151"/>
      <c r="AB741" s="151"/>
      <c r="AC741" s="151"/>
      <c r="AD741" s="151"/>
      <c r="AE741" s="151"/>
      <c r="AF741" s="151"/>
      <c r="AG741" s="151" t="s">
        <v>247</v>
      </c>
      <c r="AH741" s="151">
        <v>0</v>
      </c>
      <c r="AI741" s="151"/>
      <c r="AJ741" s="151"/>
      <c r="AK741" s="151"/>
      <c r="AL741" s="151"/>
      <c r="AM741" s="151"/>
      <c r="AN741" s="151"/>
      <c r="AO741" s="151"/>
      <c r="AP741" s="151"/>
      <c r="AQ741" s="151"/>
      <c r="AR741" s="151"/>
      <c r="AS741" s="151"/>
      <c r="AT741" s="151"/>
      <c r="AU741" s="151"/>
      <c r="AV741" s="151"/>
      <c r="AW741" s="151"/>
      <c r="AX741" s="151"/>
      <c r="AY741" s="151"/>
      <c r="AZ741" s="151"/>
      <c r="BA741" s="151"/>
      <c r="BB741" s="151"/>
      <c r="BC741" s="151"/>
      <c r="BD741" s="151"/>
      <c r="BE741" s="151"/>
      <c r="BF741" s="151"/>
      <c r="BG741" s="151"/>
      <c r="BH741" s="151"/>
    </row>
    <row r="742" spans="1:60" outlineLevel="1" x14ac:dyDescent="0.25">
      <c r="A742" s="158"/>
      <c r="B742" s="159"/>
      <c r="C742" s="184" t="s">
        <v>903</v>
      </c>
      <c r="D742" s="185"/>
      <c r="E742" s="186">
        <v>101.04</v>
      </c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51"/>
      <c r="Z742" s="151"/>
      <c r="AA742" s="151"/>
      <c r="AB742" s="151"/>
      <c r="AC742" s="151"/>
      <c r="AD742" s="151"/>
      <c r="AE742" s="151"/>
      <c r="AF742" s="151"/>
      <c r="AG742" s="151" t="s">
        <v>247</v>
      </c>
      <c r="AH742" s="151">
        <v>0</v>
      </c>
      <c r="AI742" s="151"/>
      <c r="AJ742" s="151"/>
      <c r="AK742" s="151"/>
      <c r="AL742" s="151"/>
      <c r="AM742" s="151"/>
      <c r="AN742" s="151"/>
      <c r="AO742" s="151"/>
      <c r="AP742" s="151"/>
      <c r="AQ742" s="151"/>
      <c r="AR742" s="151"/>
      <c r="AS742" s="151"/>
      <c r="AT742" s="151"/>
      <c r="AU742" s="151"/>
      <c r="AV742" s="151"/>
      <c r="AW742" s="151"/>
      <c r="AX742" s="151"/>
      <c r="AY742" s="151"/>
      <c r="AZ742" s="151"/>
      <c r="BA742" s="151"/>
      <c r="BB742" s="151"/>
      <c r="BC742" s="151"/>
      <c r="BD742" s="151"/>
      <c r="BE742" s="151"/>
      <c r="BF742" s="151"/>
      <c r="BG742" s="151"/>
      <c r="BH742" s="151"/>
    </row>
    <row r="743" spans="1:60" outlineLevel="1" x14ac:dyDescent="0.25">
      <c r="A743" s="158"/>
      <c r="B743" s="159"/>
      <c r="C743" s="247"/>
      <c r="D743" s="248"/>
      <c r="E743" s="248"/>
      <c r="F743" s="248"/>
      <c r="G743" s="248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51"/>
      <c r="Z743" s="151"/>
      <c r="AA743" s="151"/>
      <c r="AB743" s="151"/>
      <c r="AC743" s="151"/>
      <c r="AD743" s="151"/>
      <c r="AE743" s="151"/>
      <c r="AF743" s="151"/>
      <c r="AG743" s="151" t="s">
        <v>212</v>
      </c>
      <c r="AH743" s="151"/>
      <c r="AI743" s="151"/>
      <c r="AJ743" s="151"/>
      <c r="AK743" s="151"/>
      <c r="AL743" s="151"/>
      <c r="AM743" s="151"/>
      <c r="AN743" s="151"/>
      <c r="AO743" s="151"/>
      <c r="AP743" s="151"/>
      <c r="AQ743" s="151"/>
      <c r="AR743" s="151"/>
      <c r="AS743" s="151"/>
      <c r="AT743" s="151"/>
      <c r="AU743" s="151"/>
      <c r="AV743" s="151"/>
      <c r="AW743" s="151"/>
      <c r="AX743" s="151"/>
      <c r="AY743" s="151"/>
      <c r="AZ743" s="151"/>
      <c r="BA743" s="151"/>
      <c r="BB743" s="151"/>
      <c r="BC743" s="151"/>
      <c r="BD743" s="151"/>
      <c r="BE743" s="151"/>
      <c r="BF743" s="151"/>
      <c r="BG743" s="151"/>
      <c r="BH743" s="151"/>
    </row>
    <row r="744" spans="1:60" outlineLevel="1" x14ac:dyDescent="0.25">
      <c r="A744" s="169">
        <v>164</v>
      </c>
      <c r="B744" s="170" t="s">
        <v>904</v>
      </c>
      <c r="C744" s="182" t="s">
        <v>905</v>
      </c>
      <c r="D744" s="183" t="s">
        <v>238</v>
      </c>
      <c r="E744" s="172">
        <v>156.37299999999999</v>
      </c>
      <c r="F744" s="171"/>
      <c r="G744" s="172">
        <f>ROUND(E744*F744,2)</f>
        <v>0</v>
      </c>
      <c r="H744" s="171"/>
      <c r="I744" s="172">
        <f>ROUND(E744*H744,2)</f>
        <v>0</v>
      </c>
      <c r="J744" s="171"/>
      <c r="K744" s="172">
        <f>ROUND(E744*J744,2)</f>
        <v>0</v>
      </c>
      <c r="L744" s="172">
        <v>21</v>
      </c>
      <c r="M744" s="172">
        <f>G744*(1+L744/100)</f>
        <v>0</v>
      </c>
      <c r="N744" s="172">
        <v>1.0000000000000001E-5</v>
      </c>
      <c r="O744" s="172">
        <f>ROUND(E744*N744,2)</f>
        <v>0</v>
      </c>
      <c r="P744" s="172">
        <v>0</v>
      </c>
      <c r="Q744" s="172">
        <f>ROUND(E744*P744,2)</f>
        <v>0</v>
      </c>
      <c r="R744" s="172" t="s">
        <v>585</v>
      </c>
      <c r="S744" s="172" t="s">
        <v>206</v>
      </c>
      <c r="T744" s="173" t="s">
        <v>475</v>
      </c>
      <c r="U744" s="160">
        <v>0</v>
      </c>
      <c r="V744" s="160">
        <f>ROUND(E744*U744,2)</f>
        <v>0</v>
      </c>
      <c r="W744" s="160"/>
      <c r="X744" s="160" t="s">
        <v>255</v>
      </c>
      <c r="Y744" s="151"/>
      <c r="Z744" s="151"/>
      <c r="AA744" s="151"/>
      <c r="AB744" s="151"/>
      <c r="AC744" s="151"/>
      <c r="AD744" s="151"/>
      <c r="AE744" s="151"/>
      <c r="AF744" s="151"/>
      <c r="AG744" s="151" t="s">
        <v>256</v>
      </c>
      <c r="AH744" s="151"/>
      <c r="AI744" s="151"/>
      <c r="AJ744" s="151"/>
      <c r="AK744" s="151"/>
      <c r="AL744" s="151"/>
      <c r="AM744" s="151"/>
      <c r="AN744" s="151"/>
      <c r="AO744" s="151"/>
      <c r="AP744" s="151"/>
      <c r="AQ744" s="151"/>
      <c r="AR744" s="151"/>
      <c r="AS744" s="151"/>
      <c r="AT744" s="151"/>
      <c r="AU744" s="151"/>
      <c r="AV744" s="151"/>
      <c r="AW744" s="151"/>
      <c r="AX744" s="151"/>
      <c r="AY744" s="151"/>
      <c r="AZ744" s="151"/>
      <c r="BA744" s="151"/>
      <c r="BB744" s="151"/>
      <c r="BC744" s="151"/>
      <c r="BD744" s="151"/>
      <c r="BE744" s="151"/>
      <c r="BF744" s="151"/>
      <c r="BG744" s="151"/>
      <c r="BH744" s="151"/>
    </row>
    <row r="745" spans="1:60" outlineLevel="1" x14ac:dyDescent="0.25">
      <c r="A745" s="158"/>
      <c r="B745" s="159"/>
      <c r="C745" s="184" t="s">
        <v>887</v>
      </c>
      <c r="D745" s="185"/>
      <c r="E745" s="186">
        <v>4.75</v>
      </c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51"/>
      <c r="Z745" s="151"/>
      <c r="AA745" s="151"/>
      <c r="AB745" s="151"/>
      <c r="AC745" s="151"/>
      <c r="AD745" s="151"/>
      <c r="AE745" s="151"/>
      <c r="AF745" s="151"/>
      <c r="AG745" s="151" t="s">
        <v>247</v>
      </c>
      <c r="AH745" s="151">
        <v>0</v>
      </c>
      <c r="AI745" s="151"/>
      <c r="AJ745" s="151"/>
      <c r="AK745" s="151"/>
      <c r="AL745" s="151"/>
      <c r="AM745" s="151"/>
      <c r="AN745" s="151"/>
      <c r="AO745" s="151"/>
      <c r="AP745" s="151"/>
      <c r="AQ745" s="151"/>
      <c r="AR745" s="151"/>
      <c r="AS745" s="151"/>
      <c r="AT745" s="151"/>
      <c r="AU745" s="151"/>
      <c r="AV745" s="151"/>
      <c r="AW745" s="151"/>
      <c r="AX745" s="151"/>
      <c r="AY745" s="151"/>
      <c r="AZ745" s="151"/>
      <c r="BA745" s="151"/>
      <c r="BB745" s="151"/>
      <c r="BC745" s="151"/>
      <c r="BD745" s="151"/>
      <c r="BE745" s="151"/>
      <c r="BF745" s="151"/>
      <c r="BG745" s="151"/>
      <c r="BH745" s="151"/>
    </row>
    <row r="746" spans="1:60" outlineLevel="1" x14ac:dyDescent="0.25">
      <c r="A746" s="158"/>
      <c r="B746" s="159"/>
      <c r="C746" s="184" t="s">
        <v>888</v>
      </c>
      <c r="D746" s="185"/>
      <c r="E746" s="186">
        <v>18.95</v>
      </c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51"/>
      <c r="Z746" s="151"/>
      <c r="AA746" s="151"/>
      <c r="AB746" s="151"/>
      <c r="AC746" s="151"/>
      <c r="AD746" s="151"/>
      <c r="AE746" s="151"/>
      <c r="AF746" s="151"/>
      <c r="AG746" s="151" t="s">
        <v>247</v>
      </c>
      <c r="AH746" s="151">
        <v>0</v>
      </c>
      <c r="AI746" s="151"/>
      <c r="AJ746" s="151"/>
      <c r="AK746" s="151"/>
      <c r="AL746" s="151"/>
      <c r="AM746" s="151"/>
      <c r="AN746" s="151"/>
      <c r="AO746" s="151"/>
      <c r="AP746" s="151"/>
      <c r="AQ746" s="151"/>
      <c r="AR746" s="151"/>
      <c r="AS746" s="151"/>
      <c r="AT746" s="151"/>
      <c r="AU746" s="151"/>
      <c r="AV746" s="151"/>
      <c r="AW746" s="151"/>
      <c r="AX746" s="151"/>
      <c r="AY746" s="151"/>
      <c r="AZ746" s="151"/>
      <c r="BA746" s="151"/>
      <c r="BB746" s="151"/>
      <c r="BC746" s="151"/>
      <c r="BD746" s="151"/>
      <c r="BE746" s="151"/>
      <c r="BF746" s="151"/>
      <c r="BG746" s="151"/>
      <c r="BH746" s="151"/>
    </row>
    <row r="747" spans="1:60" outlineLevel="1" x14ac:dyDescent="0.25">
      <c r="A747" s="158"/>
      <c r="B747" s="159"/>
      <c r="C747" s="184" t="s">
        <v>889</v>
      </c>
      <c r="D747" s="185"/>
      <c r="E747" s="186">
        <v>50.87</v>
      </c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51"/>
      <c r="Z747" s="151"/>
      <c r="AA747" s="151"/>
      <c r="AB747" s="151"/>
      <c r="AC747" s="151"/>
      <c r="AD747" s="151"/>
      <c r="AE747" s="151"/>
      <c r="AF747" s="151"/>
      <c r="AG747" s="151" t="s">
        <v>247</v>
      </c>
      <c r="AH747" s="151">
        <v>0</v>
      </c>
      <c r="AI747" s="151"/>
      <c r="AJ747" s="151"/>
      <c r="AK747" s="151"/>
      <c r="AL747" s="151"/>
      <c r="AM747" s="151"/>
      <c r="AN747" s="151"/>
      <c r="AO747" s="151"/>
      <c r="AP747" s="151"/>
      <c r="AQ747" s="151"/>
      <c r="AR747" s="151"/>
      <c r="AS747" s="151"/>
      <c r="AT747" s="151"/>
      <c r="AU747" s="151"/>
      <c r="AV747" s="151"/>
      <c r="AW747" s="151"/>
      <c r="AX747" s="151"/>
      <c r="AY747" s="151"/>
      <c r="AZ747" s="151"/>
      <c r="BA747" s="151"/>
      <c r="BB747" s="151"/>
      <c r="BC747" s="151"/>
      <c r="BD747" s="151"/>
      <c r="BE747" s="151"/>
      <c r="BF747" s="151"/>
      <c r="BG747" s="151"/>
      <c r="BH747" s="151"/>
    </row>
    <row r="748" spans="1:60" outlineLevel="1" x14ac:dyDescent="0.25">
      <c r="A748" s="158"/>
      <c r="B748" s="159"/>
      <c r="C748" s="184" t="s">
        <v>890</v>
      </c>
      <c r="D748" s="185"/>
      <c r="E748" s="186">
        <v>43.32</v>
      </c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51"/>
      <c r="Z748" s="151"/>
      <c r="AA748" s="151"/>
      <c r="AB748" s="151"/>
      <c r="AC748" s="151"/>
      <c r="AD748" s="151"/>
      <c r="AE748" s="151"/>
      <c r="AF748" s="151"/>
      <c r="AG748" s="151" t="s">
        <v>247</v>
      </c>
      <c r="AH748" s="151">
        <v>0</v>
      </c>
      <c r="AI748" s="151"/>
      <c r="AJ748" s="151"/>
      <c r="AK748" s="151"/>
      <c r="AL748" s="151"/>
      <c r="AM748" s="151"/>
      <c r="AN748" s="151"/>
      <c r="AO748" s="151"/>
      <c r="AP748" s="151"/>
      <c r="AQ748" s="151"/>
      <c r="AR748" s="151"/>
      <c r="AS748" s="151"/>
      <c r="AT748" s="151"/>
      <c r="AU748" s="151"/>
      <c r="AV748" s="151"/>
      <c r="AW748" s="151"/>
      <c r="AX748" s="151"/>
      <c r="AY748" s="151"/>
      <c r="AZ748" s="151"/>
      <c r="BA748" s="151"/>
      <c r="BB748" s="151"/>
      <c r="BC748" s="151"/>
      <c r="BD748" s="151"/>
      <c r="BE748" s="151"/>
      <c r="BF748" s="151"/>
      <c r="BG748" s="151"/>
      <c r="BH748" s="151"/>
    </row>
    <row r="749" spans="1:60" outlineLevel="1" x14ac:dyDescent="0.25">
      <c r="A749" s="158"/>
      <c r="B749" s="159"/>
      <c r="C749" s="184" t="s">
        <v>891</v>
      </c>
      <c r="D749" s="185"/>
      <c r="E749" s="186">
        <v>2.75</v>
      </c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51"/>
      <c r="Z749" s="151"/>
      <c r="AA749" s="151"/>
      <c r="AB749" s="151"/>
      <c r="AC749" s="151"/>
      <c r="AD749" s="151"/>
      <c r="AE749" s="151"/>
      <c r="AF749" s="151"/>
      <c r="AG749" s="151" t="s">
        <v>247</v>
      </c>
      <c r="AH749" s="151">
        <v>0</v>
      </c>
      <c r="AI749" s="151"/>
      <c r="AJ749" s="151"/>
      <c r="AK749" s="151"/>
      <c r="AL749" s="151"/>
      <c r="AM749" s="151"/>
      <c r="AN749" s="151"/>
      <c r="AO749" s="151"/>
      <c r="AP749" s="151"/>
      <c r="AQ749" s="151"/>
      <c r="AR749" s="151"/>
      <c r="AS749" s="151"/>
      <c r="AT749" s="151"/>
      <c r="AU749" s="151"/>
      <c r="AV749" s="151"/>
      <c r="AW749" s="151"/>
      <c r="AX749" s="151"/>
      <c r="AY749" s="151"/>
      <c r="AZ749" s="151"/>
      <c r="BA749" s="151"/>
      <c r="BB749" s="151"/>
      <c r="BC749" s="151"/>
      <c r="BD749" s="151"/>
      <c r="BE749" s="151"/>
      <c r="BF749" s="151"/>
      <c r="BG749" s="151"/>
      <c r="BH749" s="151"/>
    </row>
    <row r="750" spans="1:60" outlineLevel="1" x14ac:dyDescent="0.25">
      <c r="A750" s="158"/>
      <c r="B750" s="159"/>
      <c r="C750" s="184" t="s">
        <v>892</v>
      </c>
      <c r="D750" s="185"/>
      <c r="E750" s="186">
        <v>5.5</v>
      </c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51"/>
      <c r="Z750" s="151"/>
      <c r="AA750" s="151"/>
      <c r="AB750" s="151"/>
      <c r="AC750" s="151"/>
      <c r="AD750" s="151"/>
      <c r="AE750" s="151"/>
      <c r="AF750" s="151"/>
      <c r="AG750" s="151" t="s">
        <v>247</v>
      </c>
      <c r="AH750" s="151">
        <v>0</v>
      </c>
      <c r="AI750" s="151"/>
      <c r="AJ750" s="151"/>
      <c r="AK750" s="151"/>
      <c r="AL750" s="151"/>
      <c r="AM750" s="151"/>
      <c r="AN750" s="151"/>
      <c r="AO750" s="151"/>
      <c r="AP750" s="151"/>
      <c r="AQ750" s="151"/>
      <c r="AR750" s="151"/>
      <c r="AS750" s="151"/>
      <c r="AT750" s="151"/>
      <c r="AU750" s="151"/>
      <c r="AV750" s="151"/>
      <c r="AW750" s="151"/>
      <c r="AX750" s="151"/>
      <c r="AY750" s="151"/>
      <c r="AZ750" s="151"/>
      <c r="BA750" s="151"/>
      <c r="BB750" s="151"/>
      <c r="BC750" s="151"/>
      <c r="BD750" s="151"/>
      <c r="BE750" s="151"/>
      <c r="BF750" s="151"/>
      <c r="BG750" s="151"/>
      <c r="BH750" s="151"/>
    </row>
    <row r="751" spans="1:60" outlineLevel="1" x14ac:dyDescent="0.25">
      <c r="A751" s="158"/>
      <c r="B751" s="159"/>
      <c r="C751" s="184" t="s">
        <v>893</v>
      </c>
      <c r="D751" s="185"/>
      <c r="E751" s="186">
        <v>5.5</v>
      </c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51"/>
      <c r="Z751" s="151"/>
      <c r="AA751" s="151"/>
      <c r="AB751" s="151"/>
      <c r="AC751" s="151"/>
      <c r="AD751" s="151"/>
      <c r="AE751" s="151"/>
      <c r="AF751" s="151"/>
      <c r="AG751" s="151" t="s">
        <v>247</v>
      </c>
      <c r="AH751" s="151">
        <v>0</v>
      </c>
      <c r="AI751" s="151"/>
      <c r="AJ751" s="151"/>
      <c r="AK751" s="151"/>
      <c r="AL751" s="151"/>
      <c r="AM751" s="151"/>
      <c r="AN751" s="151"/>
      <c r="AO751" s="151"/>
      <c r="AP751" s="151"/>
      <c r="AQ751" s="151"/>
      <c r="AR751" s="151"/>
      <c r="AS751" s="151"/>
      <c r="AT751" s="151"/>
      <c r="AU751" s="151"/>
      <c r="AV751" s="151"/>
      <c r="AW751" s="151"/>
      <c r="AX751" s="151"/>
      <c r="AY751" s="151"/>
      <c r="AZ751" s="151"/>
      <c r="BA751" s="151"/>
      <c r="BB751" s="151"/>
      <c r="BC751" s="151"/>
      <c r="BD751" s="151"/>
      <c r="BE751" s="151"/>
      <c r="BF751" s="151"/>
      <c r="BG751" s="151"/>
      <c r="BH751" s="151"/>
    </row>
    <row r="752" spans="1:60" outlineLevel="1" x14ac:dyDescent="0.25">
      <c r="A752" s="158"/>
      <c r="B752" s="159"/>
      <c r="C752" s="184" t="s">
        <v>894</v>
      </c>
      <c r="D752" s="185"/>
      <c r="E752" s="186">
        <v>5.5</v>
      </c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51"/>
      <c r="Z752" s="151"/>
      <c r="AA752" s="151"/>
      <c r="AB752" s="151"/>
      <c r="AC752" s="151"/>
      <c r="AD752" s="151"/>
      <c r="AE752" s="151"/>
      <c r="AF752" s="151"/>
      <c r="AG752" s="151" t="s">
        <v>247</v>
      </c>
      <c r="AH752" s="151">
        <v>0</v>
      </c>
      <c r="AI752" s="151"/>
      <c r="AJ752" s="151"/>
      <c r="AK752" s="151"/>
      <c r="AL752" s="151"/>
      <c r="AM752" s="151"/>
      <c r="AN752" s="151"/>
      <c r="AO752" s="151"/>
      <c r="AP752" s="151"/>
      <c r="AQ752" s="151"/>
      <c r="AR752" s="151"/>
      <c r="AS752" s="151"/>
      <c r="AT752" s="151"/>
      <c r="AU752" s="151"/>
      <c r="AV752" s="151"/>
      <c r="AW752" s="151"/>
      <c r="AX752" s="151"/>
      <c r="AY752" s="151"/>
      <c r="AZ752" s="151"/>
      <c r="BA752" s="151"/>
      <c r="BB752" s="151"/>
      <c r="BC752" s="151"/>
      <c r="BD752" s="151"/>
      <c r="BE752" s="151"/>
      <c r="BF752" s="151"/>
      <c r="BG752" s="151"/>
      <c r="BH752" s="151"/>
    </row>
    <row r="753" spans="1:60" outlineLevel="1" x14ac:dyDescent="0.25">
      <c r="A753" s="158"/>
      <c r="B753" s="159"/>
      <c r="C753" s="184" t="s">
        <v>895</v>
      </c>
      <c r="D753" s="185"/>
      <c r="E753" s="186">
        <v>5.5</v>
      </c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51"/>
      <c r="Z753" s="151"/>
      <c r="AA753" s="151"/>
      <c r="AB753" s="151"/>
      <c r="AC753" s="151"/>
      <c r="AD753" s="151"/>
      <c r="AE753" s="151"/>
      <c r="AF753" s="151"/>
      <c r="AG753" s="151" t="s">
        <v>247</v>
      </c>
      <c r="AH753" s="151">
        <v>0</v>
      </c>
      <c r="AI753" s="151"/>
      <c r="AJ753" s="151"/>
      <c r="AK753" s="151"/>
      <c r="AL753" s="151"/>
      <c r="AM753" s="151"/>
      <c r="AN753" s="151"/>
      <c r="AO753" s="151"/>
      <c r="AP753" s="151"/>
      <c r="AQ753" s="151"/>
      <c r="AR753" s="151"/>
      <c r="AS753" s="151"/>
      <c r="AT753" s="151"/>
      <c r="AU753" s="151"/>
      <c r="AV753" s="151"/>
      <c r="AW753" s="151"/>
      <c r="AX753" s="151"/>
      <c r="AY753" s="151"/>
      <c r="AZ753" s="151"/>
      <c r="BA753" s="151"/>
      <c r="BB753" s="151"/>
      <c r="BC753" s="151"/>
      <c r="BD753" s="151"/>
      <c r="BE753" s="151"/>
      <c r="BF753" s="151"/>
      <c r="BG753" s="151"/>
      <c r="BH753" s="151"/>
    </row>
    <row r="754" spans="1:60" outlineLevel="1" x14ac:dyDescent="0.25">
      <c r="A754" s="158"/>
      <c r="B754" s="159"/>
      <c r="C754" s="184" t="s">
        <v>896</v>
      </c>
      <c r="D754" s="185"/>
      <c r="E754" s="186">
        <v>5.94</v>
      </c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51"/>
      <c r="Z754" s="151"/>
      <c r="AA754" s="151"/>
      <c r="AB754" s="151"/>
      <c r="AC754" s="151"/>
      <c r="AD754" s="151"/>
      <c r="AE754" s="151"/>
      <c r="AF754" s="151"/>
      <c r="AG754" s="151" t="s">
        <v>247</v>
      </c>
      <c r="AH754" s="151">
        <v>0</v>
      </c>
      <c r="AI754" s="151"/>
      <c r="AJ754" s="151"/>
      <c r="AK754" s="151"/>
      <c r="AL754" s="151"/>
      <c r="AM754" s="151"/>
      <c r="AN754" s="151"/>
      <c r="AO754" s="151"/>
      <c r="AP754" s="151"/>
      <c r="AQ754" s="151"/>
      <c r="AR754" s="151"/>
      <c r="AS754" s="151"/>
      <c r="AT754" s="151"/>
      <c r="AU754" s="151"/>
      <c r="AV754" s="151"/>
      <c r="AW754" s="151"/>
      <c r="AX754" s="151"/>
      <c r="AY754" s="151"/>
      <c r="AZ754" s="151"/>
      <c r="BA754" s="151"/>
      <c r="BB754" s="151"/>
      <c r="BC754" s="151"/>
      <c r="BD754" s="151"/>
      <c r="BE754" s="151"/>
      <c r="BF754" s="151"/>
      <c r="BG754" s="151"/>
      <c r="BH754" s="151"/>
    </row>
    <row r="755" spans="1:60" outlineLevel="1" x14ac:dyDescent="0.25">
      <c r="A755" s="158"/>
      <c r="B755" s="159"/>
      <c r="C755" s="184" t="s">
        <v>897</v>
      </c>
      <c r="D755" s="185"/>
      <c r="E755" s="186">
        <v>6.1929999999999996</v>
      </c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51"/>
      <c r="Z755" s="151"/>
      <c r="AA755" s="151"/>
      <c r="AB755" s="151"/>
      <c r="AC755" s="151"/>
      <c r="AD755" s="151"/>
      <c r="AE755" s="151"/>
      <c r="AF755" s="151"/>
      <c r="AG755" s="151" t="s">
        <v>247</v>
      </c>
      <c r="AH755" s="151">
        <v>0</v>
      </c>
      <c r="AI755" s="151"/>
      <c r="AJ755" s="151"/>
      <c r="AK755" s="151"/>
      <c r="AL755" s="151"/>
      <c r="AM755" s="151"/>
      <c r="AN755" s="151"/>
      <c r="AO755" s="151"/>
      <c r="AP755" s="151"/>
      <c r="AQ755" s="151"/>
      <c r="AR755" s="151"/>
      <c r="AS755" s="151"/>
      <c r="AT755" s="151"/>
      <c r="AU755" s="151"/>
      <c r="AV755" s="151"/>
      <c r="AW755" s="151"/>
      <c r="AX755" s="151"/>
      <c r="AY755" s="151"/>
      <c r="AZ755" s="151"/>
      <c r="BA755" s="151"/>
      <c r="BB755" s="151"/>
      <c r="BC755" s="151"/>
      <c r="BD755" s="151"/>
      <c r="BE755" s="151"/>
      <c r="BF755" s="151"/>
      <c r="BG755" s="151"/>
      <c r="BH755" s="151"/>
    </row>
    <row r="756" spans="1:60" outlineLevel="1" x14ac:dyDescent="0.25">
      <c r="A756" s="158"/>
      <c r="B756" s="159"/>
      <c r="C756" s="184" t="s">
        <v>898</v>
      </c>
      <c r="D756" s="185"/>
      <c r="E756" s="186">
        <v>1.6</v>
      </c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51"/>
      <c r="Z756" s="151"/>
      <c r="AA756" s="151"/>
      <c r="AB756" s="151"/>
      <c r="AC756" s="151"/>
      <c r="AD756" s="151"/>
      <c r="AE756" s="151"/>
      <c r="AF756" s="151"/>
      <c r="AG756" s="151" t="s">
        <v>247</v>
      </c>
      <c r="AH756" s="151">
        <v>0</v>
      </c>
      <c r="AI756" s="151"/>
      <c r="AJ756" s="151"/>
      <c r="AK756" s="151"/>
      <c r="AL756" s="151"/>
      <c r="AM756" s="151"/>
      <c r="AN756" s="151"/>
      <c r="AO756" s="151"/>
      <c r="AP756" s="151"/>
      <c r="AQ756" s="151"/>
      <c r="AR756" s="151"/>
      <c r="AS756" s="151"/>
      <c r="AT756" s="151"/>
      <c r="AU756" s="151"/>
      <c r="AV756" s="151"/>
      <c r="AW756" s="151"/>
      <c r="AX756" s="151"/>
      <c r="AY756" s="151"/>
      <c r="AZ756" s="151"/>
      <c r="BA756" s="151"/>
      <c r="BB756" s="151"/>
      <c r="BC756" s="151"/>
      <c r="BD756" s="151"/>
      <c r="BE756" s="151"/>
      <c r="BF756" s="151"/>
      <c r="BG756" s="151"/>
      <c r="BH756" s="151"/>
    </row>
    <row r="757" spans="1:60" outlineLevel="1" x14ac:dyDescent="0.25">
      <c r="A757" s="158"/>
      <c r="B757" s="159"/>
      <c r="C757" s="247"/>
      <c r="D757" s="248"/>
      <c r="E757" s="248"/>
      <c r="F757" s="248"/>
      <c r="G757" s="248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51"/>
      <c r="Z757" s="151"/>
      <c r="AA757" s="151"/>
      <c r="AB757" s="151"/>
      <c r="AC757" s="151"/>
      <c r="AD757" s="151"/>
      <c r="AE757" s="151"/>
      <c r="AF757" s="151"/>
      <c r="AG757" s="151" t="s">
        <v>212</v>
      </c>
      <c r="AH757" s="151"/>
      <c r="AI757" s="151"/>
      <c r="AJ757" s="151"/>
      <c r="AK757" s="151"/>
      <c r="AL757" s="151"/>
      <c r="AM757" s="151"/>
      <c r="AN757" s="151"/>
      <c r="AO757" s="151"/>
      <c r="AP757" s="151"/>
      <c r="AQ757" s="151"/>
      <c r="AR757" s="151"/>
      <c r="AS757" s="151"/>
      <c r="AT757" s="151"/>
      <c r="AU757" s="151"/>
      <c r="AV757" s="151"/>
      <c r="AW757" s="151"/>
      <c r="AX757" s="151"/>
      <c r="AY757" s="151"/>
      <c r="AZ757" s="151"/>
      <c r="BA757" s="151"/>
      <c r="BB757" s="151"/>
      <c r="BC757" s="151"/>
      <c r="BD757" s="151"/>
      <c r="BE757" s="151"/>
      <c r="BF757" s="151"/>
      <c r="BG757" s="151"/>
      <c r="BH757" s="151"/>
    </row>
    <row r="758" spans="1:60" outlineLevel="1" x14ac:dyDescent="0.25">
      <c r="A758" s="169">
        <v>165</v>
      </c>
      <c r="B758" s="170" t="s">
        <v>906</v>
      </c>
      <c r="C758" s="182" t="s">
        <v>907</v>
      </c>
      <c r="D758" s="183" t="s">
        <v>238</v>
      </c>
      <c r="E758" s="172">
        <v>148.58000000000001</v>
      </c>
      <c r="F758" s="171"/>
      <c r="G758" s="172">
        <f>ROUND(E758*F758,2)</f>
        <v>0</v>
      </c>
      <c r="H758" s="171"/>
      <c r="I758" s="172">
        <f>ROUND(E758*H758,2)</f>
        <v>0</v>
      </c>
      <c r="J758" s="171"/>
      <c r="K758" s="172">
        <f>ROUND(E758*J758,2)</f>
        <v>0</v>
      </c>
      <c r="L758" s="172">
        <v>21</v>
      </c>
      <c r="M758" s="172">
        <f>G758*(1+L758/100)</f>
        <v>0</v>
      </c>
      <c r="N758" s="172">
        <v>6.9999999999999994E-5</v>
      </c>
      <c r="O758" s="172">
        <f>ROUND(E758*N758,2)</f>
        <v>0.01</v>
      </c>
      <c r="P758" s="172">
        <v>0</v>
      </c>
      <c r="Q758" s="172">
        <f>ROUND(E758*P758,2)</f>
        <v>0</v>
      </c>
      <c r="R758" s="172" t="s">
        <v>585</v>
      </c>
      <c r="S758" s="172" t="s">
        <v>206</v>
      </c>
      <c r="T758" s="173" t="s">
        <v>475</v>
      </c>
      <c r="U758" s="160">
        <v>0</v>
      </c>
      <c r="V758" s="160">
        <f>ROUND(E758*U758,2)</f>
        <v>0</v>
      </c>
      <c r="W758" s="160"/>
      <c r="X758" s="160" t="s">
        <v>255</v>
      </c>
      <c r="Y758" s="151"/>
      <c r="Z758" s="151"/>
      <c r="AA758" s="151"/>
      <c r="AB758" s="151"/>
      <c r="AC758" s="151"/>
      <c r="AD758" s="151"/>
      <c r="AE758" s="151"/>
      <c r="AF758" s="151"/>
      <c r="AG758" s="151" t="s">
        <v>256</v>
      </c>
      <c r="AH758" s="151"/>
      <c r="AI758" s="151"/>
      <c r="AJ758" s="151"/>
      <c r="AK758" s="151"/>
      <c r="AL758" s="151"/>
      <c r="AM758" s="151"/>
      <c r="AN758" s="151"/>
      <c r="AO758" s="151"/>
      <c r="AP758" s="151"/>
      <c r="AQ758" s="151"/>
      <c r="AR758" s="151"/>
      <c r="AS758" s="151"/>
      <c r="AT758" s="151"/>
      <c r="AU758" s="151"/>
      <c r="AV758" s="151"/>
      <c r="AW758" s="151"/>
      <c r="AX758" s="151"/>
      <c r="AY758" s="151"/>
      <c r="AZ758" s="151"/>
      <c r="BA758" s="151"/>
      <c r="BB758" s="151"/>
      <c r="BC758" s="151"/>
      <c r="BD758" s="151"/>
      <c r="BE758" s="151"/>
      <c r="BF758" s="151"/>
      <c r="BG758" s="151"/>
      <c r="BH758" s="151"/>
    </row>
    <row r="759" spans="1:60" outlineLevel="1" x14ac:dyDescent="0.25">
      <c r="A759" s="158"/>
      <c r="B759" s="159"/>
      <c r="C759" s="184" t="s">
        <v>887</v>
      </c>
      <c r="D759" s="185"/>
      <c r="E759" s="186">
        <v>4.75</v>
      </c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51"/>
      <c r="Z759" s="151"/>
      <c r="AA759" s="151"/>
      <c r="AB759" s="151"/>
      <c r="AC759" s="151"/>
      <c r="AD759" s="151"/>
      <c r="AE759" s="151"/>
      <c r="AF759" s="151"/>
      <c r="AG759" s="151" t="s">
        <v>247</v>
      </c>
      <c r="AH759" s="151">
        <v>0</v>
      </c>
      <c r="AI759" s="151"/>
      <c r="AJ759" s="151"/>
      <c r="AK759" s="151"/>
      <c r="AL759" s="151"/>
      <c r="AM759" s="151"/>
      <c r="AN759" s="151"/>
      <c r="AO759" s="151"/>
      <c r="AP759" s="151"/>
      <c r="AQ759" s="151"/>
      <c r="AR759" s="151"/>
      <c r="AS759" s="151"/>
      <c r="AT759" s="151"/>
      <c r="AU759" s="151"/>
      <c r="AV759" s="151"/>
      <c r="AW759" s="151"/>
      <c r="AX759" s="151"/>
      <c r="AY759" s="151"/>
      <c r="AZ759" s="151"/>
      <c r="BA759" s="151"/>
      <c r="BB759" s="151"/>
      <c r="BC759" s="151"/>
      <c r="BD759" s="151"/>
      <c r="BE759" s="151"/>
      <c r="BF759" s="151"/>
      <c r="BG759" s="151"/>
      <c r="BH759" s="151"/>
    </row>
    <row r="760" spans="1:60" outlineLevel="1" x14ac:dyDescent="0.25">
      <c r="A760" s="158"/>
      <c r="B760" s="159"/>
      <c r="C760" s="184" t="s">
        <v>888</v>
      </c>
      <c r="D760" s="185"/>
      <c r="E760" s="186">
        <v>18.95</v>
      </c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51"/>
      <c r="Z760" s="151"/>
      <c r="AA760" s="151"/>
      <c r="AB760" s="151"/>
      <c r="AC760" s="151"/>
      <c r="AD760" s="151"/>
      <c r="AE760" s="151"/>
      <c r="AF760" s="151"/>
      <c r="AG760" s="151" t="s">
        <v>247</v>
      </c>
      <c r="AH760" s="151">
        <v>0</v>
      </c>
      <c r="AI760" s="151"/>
      <c r="AJ760" s="151"/>
      <c r="AK760" s="151"/>
      <c r="AL760" s="151"/>
      <c r="AM760" s="151"/>
      <c r="AN760" s="151"/>
      <c r="AO760" s="151"/>
      <c r="AP760" s="151"/>
      <c r="AQ760" s="151"/>
      <c r="AR760" s="151"/>
      <c r="AS760" s="151"/>
      <c r="AT760" s="151"/>
      <c r="AU760" s="151"/>
      <c r="AV760" s="151"/>
      <c r="AW760" s="151"/>
      <c r="AX760" s="151"/>
      <c r="AY760" s="151"/>
      <c r="AZ760" s="151"/>
      <c r="BA760" s="151"/>
      <c r="BB760" s="151"/>
      <c r="BC760" s="151"/>
      <c r="BD760" s="151"/>
      <c r="BE760" s="151"/>
      <c r="BF760" s="151"/>
      <c r="BG760" s="151"/>
      <c r="BH760" s="151"/>
    </row>
    <row r="761" spans="1:60" outlineLevel="1" x14ac:dyDescent="0.25">
      <c r="A761" s="158"/>
      <c r="B761" s="159"/>
      <c r="C761" s="184" t="s">
        <v>889</v>
      </c>
      <c r="D761" s="185"/>
      <c r="E761" s="186">
        <v>50.87</v>
      </c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51"/>
      <c r="Z761" s="151"/>
      <c r="AA761" s="151"/>
      <c r="AB761" s="151"/>
      <c r="AC761" s="151"/>
      <c r="AD761" s="151"/>
      <c r="AE761" s="151"/>
      <c r="AF761" s="151"/>
      <c r="AG761" s="151" t="s">
        <v>247</v>
      </c>
      <c r="AH761" s="151">
        <v>0</v>
      </c>
      <c r="AI761" s="151"/>
      <c r="AJ761" s="151"/>
      <c r="AK761" s="151"/>
      <c r="AL761" s="151"/>
      <c r="AM761" s="151"/>
      <c r="AN761" s="151"/>
      <c r="AO761" s="151"/>
      <c r="AP761" s="151"/>
      <c r="AQ761" s="151"/>
      <c r="AR761" s="151"/>
      <c r="AS761" s="151"/>
      <c r="AT761" s="151"/>
      <c r="AU761" s="151"/>
      <c r="AV761" s="151"/>
      <c r="AW761" s="151"/>
      <c r="AX761" s="151"/>
      <c r="AY761" s="151"/>
      <c r="AZ761" s="151"/>
      <c r="BA761" s="151"/>
      <c r="BB761" s="151"/>
      <c r="BC761" s="151"/>
      <c r="BD761" s="151"/>
      <c r="BE761" s="151"/>
      <c r="BF761" s="151"/>
      <c r="BG761" s="151"/>
      <c r="BH761" s="151"/>
    </row>
    <row r="762" spans="1:60" outlineLevel="1" x14ac:dyDescent="0.25">
      <c r="A762" s="158"/>
      <c r="B762" s="159"/>
      <c r="C762" s="184" t="s">
        <v>890</v>
      </c>
      <c r="D762" s="185"/>
      <c r="E762" s="186">
        <v>43.32</v>
      </c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51"/>
      <c r="Z762" s="151"/>
      <c r="AA762" s="151"/>
      <c r="AB762" s="151"/>
      <c r="AC762" s="151"/>
      <c r="AD762" s="151"/>
      <c r="AE762" s="151"/>
      <c r="AF762" s="151"/>
      <c r="AG762" s="151" t="s">
        <v>247</v>
      </c>
      <c r="AH762" s="151">
        <v>0</v>
      </c>
      <c r="AI762" s="151"/>
      <c r="AJ762" s="151"/>
      <c r="AK762" s="151"/>
      <c r="AL762" s="151"/>
      <c r="AM762" s="151"/>
      <c r="AN762" s="151"/>
      <c r="AO762" s="151"/>
      <c r="AP762" s="151"/>
      <c r="AQ762" s="151"/>
      <c r="AR762" s="151"/>
      <c r="AS762" s="151"/>
      <c r="AT762" s="151"/>
      <c r="AU762" s="151"/>
      <c r="AV762" s="151"/>
      <c r="AW762" s="151"/>
      <c r="AX762" s="151"/>
      <c r="AY762" s="151"/>
      <c r="AZ762" s="151"/>
      <c r="BA762" s="151"/>
      <c r="BB762" s="151"/>
      <c r="BC762" s="151"/>
      <c r="BD762" s="151"/>
      <c r="BE762" s="151"/>
      <c r="BF762" s="151"/>
      <c r="BG762" s="151"/>
      <c r="BH762" s="151"/>
    </row>
    <row r="763" spans="1:60" outlineLevel="1" x14ac:dyDescent="0.25">
      <c r="A763" s="158"/>
      <c r="B763" s="159"/>
      <c r="C763" s="184" t="s">
        <v>891</v>
      </c>
      <c r="D763" s="185"/>
      <c r="E763" s="186">
        <v>2.75</v>
      </c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51"/>
      <c r="Z763" s="151"/>
      <c r="AA763" s="151"/>
      <c r="AB763" s="151"/>
      <c r="AC763" s="151"/>
      <c r="AD763" s="151"/>
      <c r="AE763" s="151"/>
      <c r="AF763" s="151"/>
      <c r="AG763" s="151" t="s">
        <v>247</v>
      </c>
      <c r="AH763" s="151">
        <v>0</v>
      </c>
      <c r="AI763" s="151"/>
      <c r="AJ763" s="151"/>
      <c r="AK763" s="151"/>
      <c r="AL763" s="151"/>
      <c r="AM763" s="151"/>
      <c r="AN763" s="151"/>
      <c r="AO763" s="151"/>
      <c r="AP763" s="151"/>
      <c r="AQ763" s="151"/>
      <c r="AR763" s="151"/>
      <c r="AS763" s="151"/>
      <c r="AT763" s="151"/>
      <c r="AU763" s="151"/>
      <c r="AV763" s="151"/>
      <c r="AW763" s="151"/>
      <c r="AX763" s="151"/>
      <c r="AY763" s="151"/>
      <c r="AZ763" s="151"/>
      <c r="BA763" s="151"/>
      <c r="BB763" s="151"/>
      <c r="BC763" s="151"/>
      <c r="BD763" s="151"/>
      <c r="BE763" s="151"/>
      <c r="BF763" s="151"/>
      <c r="BG763" s="151"/>
      <c r="BH763" s="151"/>
    </row>
    <row r="764" spans="1:60" outlineLevel="1" x14ac:dyDescent="0.25">
      <c r="A764" s="158"/>
      <c r="B764" s="159"/>
      <c r="C764" s="184" t="s">
        <v>892</v>
      </c>
      <c r="D764" s="185"/>
      <c r="E764" s="186">
        <v>5.5</v>
      </c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51"/>
      <c r="Z764" s="151"/>
      <c r="AA764" s="151"/>
      <c r="AB764" s="151"/>
      <c r="AC764" s="151"/>
      <c r="AD764" s="151"/>
      <c r="AE764" s="151"/>
      <c r="AF764" s="151"/>
      <c r="AG764" s="151" t="s">
        <v>247</v>
      </c>
      <c r="AH764" s="151">
        <v>0</v>
      </c>
      <c r="AI764" s="151"/>
      <c r="AJ764" s="151"/>
      <c r="AK764" s="151"/>
      <c r="AL764" s="151"/>
      <c r="AM764" s="151"/>
      <c r="AN764" s="151"/>
      <c r="AO764" s="151"/>
      <c r="AP764" s="151"/>
      <c r="AQ764" s="151"/>
      <c r="AR764" s="151"/>
      <c r="AS764" s="151"/>
      <c r="AT764" s="151"/>
      <c r="AU764" s="151"/>
      <c r="AV764" s="151"/>
      <c r="AW764" s="151"/>
      <c r="AX764" s="151"/>
      <c r="AY764" s="151"/>
      <c r="AZ764" s="151"/>
      <c r="BA764" s="151"/>
      <c r="BB764" s="151"/>
      <c r="BC764" s="151"/>
      <c r="BD764" s="151"/>
      <c r="BE764" s="151"/>
      <c r="BF764" s="151"/>
      <c r="BG764" s="151"/>
      <c r="BH764" s="151"/>
    </row>
    <row r="765" spans="1:60" outlineLevel="1" x14ac:dyDescent="0.25">
      <c r="A765" s="158"/>
      <c r="B765" s="159"/>
      <c r="C765" s="184" t="s">
        <v>893</v>
      </c>
      <c r="D765" s="185"/>
      <c r="E765" s="186">
        <v>5.5</v>
      </c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51"/>
      <c r="Z765" s="151"/>
      <c r="AA765" s="151"/>
      <c r="AB765" s="151"/>
      <c r="AC765" s="151"/>
      <c r="AD765" s="151"/>
      <c r="AE765" s="151"/>
      <c r="AF765" s="151"/>
      <c r="AG765" s="151" t="s">
        <v>247</v>
      </c>
      <c r="AH765" s="151">
        <v>0</v>
      </c>
      <c r="AI765" s="151"/>
      <c r="AJ765" s="151"/>
      <c r="AK765" s="151"/>
      <c r="AL765" s="151"/>
      <c r="AM765" s="151"/>
      <c r="AN765" s="151"/>
      <c r="AO765" s="151"/>
      <c r="AP765" s="151"/>
      <c r="AQ765" s="151"/>
      <c r="AR765" s="151"/>
      <c r="AS765" s="151"/>
      <c r="AT765" s="151"/>
      <c r="AU765" s="151"/>
      <c r="AV765" s="151"/>
      <c r="AW765" s="151"/>
      <c r="AX765" s="151"/>
      <c r="AY765" s="151"/>
      <c r="AZ765" s="151"/>
      <c r="BA765" s="151"/>
      <c r="BB765" s="151"/>
      <c r="BC765" s="151"/>
      <c r="BD765" s="151"/>
      <c r="BE765" s="151"/>
      <c r="BF765" s="151"/>
      <c r="BG765" s="151"/>
      <c r="BH765" s="151"/>
    </row>
    <row r="766" spans="1:60" outlineLevel="1" x14ac:dyDescent="0.25">
      <c r="A766" s="158"/>
      <c r="B766" s="159"/>
      <c r="C766" s="184" t="s">
        <v>894</v>
      </c>
      <c r="D766" s="185"/>
      <c r="E766" s="186">
        <v>5.5</v>
      </c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51"/>
      <c r="Z766" s="151"/>
      <c r="AA766" s="151"/>
      <c r="AB766" s="151"/>
      <c r="AC766" s="151"/>
      <c r="AD766" s="151"/>
      <c r="AE766" s="151"/>
      <c r="AF766" s="151"/>
      <c r="AG766" s="151" t="s">
        <v>247</v>
      </c>
      <c r="AH766" s="151">
        <v>0</v>
      </c>
      <c r="AI766" s="151"/>
      <c r="AJ766" s="151"/>
      <c r="AK766" s="151"/>
      <c r="AL766" s="151"/>
      <c r="AM766" s="151"/>
      <c r="AN766" s="151"/>
      <c r="AO766" s="151"/>
      <c r="AP766" s="151"/>
      <c r="AQ766" s="151"/>
      <c r="AR766" s="151"/>
      <c r="AS766" s="151"/>
      <c r="AT766" s="151"/>
      <c r="AU766" s="151"/>
      <c r="AV766" s="151"/>
      <c r="AW766" s="151"/>
      <c r="AX766" s="151"/>
      <c r="AY766" s="151"/>
      <c r="AZ766" s="151"/>
      <c r="BA766" s="151"/>
      <c r="BB766" s="151"/>
      <c r="BC766" s="151"/>
      <c r="BD766" s="151"/>
      <c r="BE766" s="151"/>
      <c r="BF766" s="151"/>
      <c r="BG766" s="151"/>
      <c r="BH766" s="151"/>
    </row>
    <row r="767" spans="1:60" outlineLevel="1" x14ac:dyDescent="0.25">
      <c r="A767" s="158"/>
      <c r="B767" s="159"/>
      <c r="C767" s="184" t="s">
        <v>895</v>
      </c>
      <c r="D767" s="185"/>
      <c r="E767" s="186">
        <v>5.5</v>
      </c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51"/>
      <c r="Z767" s="151"/>
      <c r="AA767" s="151"/>
      <c r="AB767" s="151"/>
      <c r="AC767" s="151"/>
      <c r="AD767" s="151"/>
      <c r="AE767" s="151"/>
      <c r="AF767" s="151"/>
      <c r="AG767" s="151" t="s">
        <v>247</v>
      </c>
      <c r="AH767" s="151">
        <v>0</v>
      </c>
      <c r="AI767" s="151"/>
      <c r="AJ767" s="151"/>
      <c r="AK767" s="151"/>
      <c r="AL767" s="151"/>
      <c r="AM767" s="151"/>
      <c r="AN767" s="151"/>
      <c r="AO767" s="151"/>
      <c r="AP767" s="151"/>
      <c r="AQ767" s="151"/>
      <c r="AR767" s="151"/>
      <c r="AS767" s="151"/>
      <c r="AT767" s="151"/>
      <c r="AU767" s="151"/>
      <c r="AV767" s="151"/>
      <c r="AW767" s="151"/>
      <c r="AX767" s="151"/>
      <c r="AY767" s="151"/>
      <c r="AZ767" s="151"/>
      <c r="BA767" s="151"/>
      <c r="BB767" s="151"/>
      <c r="BC767" s="151"/>
      <c r="BD767" s="151"/>
      <c r="BE767" s="151"/>
      <c r="BF767" s="151"/>
      <c r="BG767" s="151"/>
      <c r="BH767" s="151"/>
    </row>
    <row r="768" spans="1:60" outlineLevel="1" x14ac:dyDescent="0.25">
      <c r="A768" s="158"/>
      <c r="B768" s="159"/>
      <c r="C768" s="184" t="s">
        <v>896</v>
      </c>
      <c r="D768" s="185"/>
      <c r="E768" s="186">
        <v>5.94</v>
      </c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51"/>
      <c r="Z768" s="151"/>
      <c r="AA768" s="151"/>
      <c r="AB768" s="151"/>
      <c r="AC768" s="151"/>
      <c r="AD768" s="151"/>
      <c r="AE768" s="151"/>
      <c r="AF768" s="151"/>
      <c r="AG768" s="151" t="s">
        <v>247</v>
      </c>
      <c r="AH768" s="151">
        <v>0</v>
      </c>
      <c r="AI768" s="151"/>
      <c r="AJ768" s="151"/>
      <c r="AK768" s="151"/>
      <c r="AL768" s="151"/>
      <c r="AM768" s="151"/>
      <c r="AN768" s="151"/>
      <c r="AO768" s="151"/>
      <c r="AP768" s="151"/>
      <c r="AQ768" s="151"/>
      <c r="AR768" s="151"/>
      <c r="AS768" s="151"/>
      <c r="AT768" s="151"/>
      <c r="AU768" s="151"/>
      <c r="AV768" s="151"/>
      <c r="AW768" s="151"/>
      <c r="AX768" s="151"/>
      <c r="AY768" s="151"/>
      <c r="AZ768" s="151"/>
      <c r="BA768" s="151"/>
      <c r="BB768" s="151"/>
      <c r="BC768" s="151"/>
      <c r="BD768" s="151"/>
      <c r="BE768" s="151"/>
      <c r="BF768" s="151"/>
      <c r="BG768" s="151"/>
      <c r="BH768" s="151"/>
    </row>
    <row r="769" spans="1:60" outlineLevel="1" x14ac:dyDescent="0.25">
      <c r="A769" s="158"/>
      <c r="B769" s="159"/>
      <c r="C769" s="247"/>
      <c r="D769" s="248"/>
      <c r="E769" s="248"/>
      <c r="F769" s="248"/>
      <c r="G769" s="248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51"/>
      <c r="Z769" s="151"/>
      <c r="AA769" s="151"/>
      <c r="AB769" s="151"/>
      <c r="AC769" s="151"/>
      <c r="AD769" s="151"/>
      <c r="AE769" s="151"/>
      <c r="AF769" s="151"/>
      <c r="AG769" s="151" t="s">
        <v>212</v>
      </c>
      <c r="AH769" s="151"/>
      <c r="AI769" s="151"/>
      <c r="AJ769" s="151"/>
      <c r="AK769" s="151"/>
      <c r="AL769" s="151"/>
      <c r="AM769" s="151"/>
      <c r="AN769" s="151"/>
      <c r="AO769" s="151"/>
      <c r="AP769" s="151"/>
      <c r="AQ769" s="151"/>
      <c r="AR769" s="151"/>
      <c r="AS769" s="151"/>
      <c r="AT769" s="151"/>
      <c r="AU769" s="151"/>
      <c r="AV769" s="151"/>
      <c r="AW769" s="151"/>
      <c r="AX769" s="151"/>
      <c r="AY769" s="151"/>
      <c r="AZ769" s="151"/>
      <c r="BA769" s="151"/>
      <c r="BB769" s="151"/>
      <c r="BC769" s="151"/>
      <c r="BD769" s="151"/>
      <c r="BE769" s="151"/>
      <c r="BF769" s="151"/>
      <c r="BG769" s="151"/>
      <c r="BH769" s="151"/>
    </row>
    <row r="770" spans="1:60" x14ac:dyDescent="0.25">
      <c r="A770" s="163" t="s">
        <v>201</v>
      </c>
      <c r="B770" s="164" t="s">
        <v>163</v>
      </c>
      <c r="C770" s="180" t="s">
        <v>164</v>
      </c>
      <c r="D770" s="181"/>
      <c r="E770" s="167"/>
      <c r="F770" s="167"/>
      <c r="G770" s="167">
        <f>SUMIF(AG771:AG781,"&lt;&gt;NOR",G771:G781)</f>
        <v>0</v>
      </c>
      <c r="H770" s="167"/>
      <c r="I770" s="167">
        <f>SUM(I771:I781)</f>
        <v>0</v>
      </c>
      <c r="J770" s="167"/>
      <c r="K770" s="167">
        <f>SUM(K771:K781)</f>
        <v>0</v>
      </c>
      <c r="L770" s="167"/>
      <c r="M770" s="167">
        <f>SUM(M771:M781)</f>
        <v>0</v>
      </c>
      <c r="N770" s="167"/>
      <c r="O770" s="167">
        <f>SUM(O771:O781)</f>
        <v>0.5</v>
      </c>
      <c r="P770" s="167"/>
      <c r="Q770" s="167">
        <f>SUM(Q771:Q781)</f>
        <v>0</v>
      </c>
      <c r="R770" s="167"/>
      <c r="S770" s="167"/>
      <c r="T770" s="168"/>
      <c r="U770" s="162"/>
      <c r="V770" s="162">
        <f>SUM(V771:V781)</f>
        <v>41.92</v>
      </c>
      <c r="W770" s="162"/>
      <c r="X770" s="162"/>
      <c r="AG770" t="s">
        <v>202</v>
      </c>
    </row>
    <row r="771" spans="1:60" outlineLevel="1" x14ac:dyDescent="0.25">
      <c r="A771" s="169">
        <v>166</v>
      </c>
      <c r="B771" s="170" t="s">
        <v>908</v>
      </c>
      <c r="C771" s="182" t="s">
        <v>909</v>
      </c>
      <c r="D771" s="183" t="s">
        <v>238</v>
      </c>
      <c r="E771" s="172">
        <v>355.37921999999998</v>
      </c>
      <c r="F771" s="171"/>
      <c r="G771" s="172">
        <f>ROUND(E771*F771,2)</f>
        <v>0</v>
      </c>
      <c r="H771" s="171"/>
      <c r="I771" s="172">
        <f>ROUND(E771*H771,2)</f>
        <v>0</v>
      </c>
      <c r="J771" s="171"/>
      <c r="K771" s="172">
        <f>ROUND(E771*J771,2)</f>
        <v>0</v>
      </c>
      <c r="L771" s="172">
        <v>21</v>
      </c>
      <c r="M771" s="172">
        <f>G771*(1+L771/100)</f>
        <v>0</v>
      </c>
      <c r="N771" s="172">
        <v>2.7999999999999998E-4</v>
      </c>
      <c r="O771" s="172">
        <f>ROUND(E771*N771,2)</f>
        <v>0.1</v>
      </c>
      <c r="P771" s="172">
        <v>0</v>
      </c>
      <c r="Q771" s="172">
        <f>ROUND(E771*P771,2)</f>
        <v>0</v>
      </c>
      <c r="R771" s="172" t="s">
        <v>910</v>
      </c>
      <c r="S771" s="172" t="s">
        <v>206</v>
      </c>
      <c r="T771" s="173" t="s">
        <v>240</v>
      </c>
      <c r="U771" s="160">
        <v>0.1</v>
      </c>
      <c r="V771" s="160">
        <f>ROUND(E771*U771,2)</f>
        <v>35.54</v>
      </c>
      <c r="W771" s="160"/>
      <c r="X771" s="160" t="s">
        <v>241</v>
      </c>
      <c r="Y771" s="151"/>
      <c r="Z771" s="151"/>
      <c r="AA771" s="151"/>
      <c r="AB771" s="151"/>
      <c r="AC771" s="151"/>
      <c r="AD771" s="151"/>
      <c r="AE771" s="151"/>
      <c r="AF771" s="151"/>
      <c r="AG771" s="151" t="s">
        <v>242</v>
      </c>
      <c r="AH771" s="151"/>
      <c r="AI771" s="151"/>
      <c r="AJ771" s="151"/>
      <c r="AK771" s="151"/>
      <c r="AL771" s="151"/>
      <c r="AM771" s="151"/>
      <c r="AN771" s="151"/>
      <c r="AO771" s="151"/>
      <c r="AP771" s="151"/>
      <c r="AQ771" s="151"/>
      <c r="AR771" s="151"/>
      <c r="AS771" s="151"/>
      <c r="AT771" s="151"/>
      <c r="AU771" s="151"/>
      <c r="AV771" s="151"/>
      <c r="AW771" s="151"/>
      <c r="AX771" s="151"/>
      <c r="AY771" s="151"/>
      <c r="AZ771" s="151"/>
      <c r="BA771" s="151"/>
      <c r="BB771" s="151"/>
      <c r="BC771" s="151"/>
      <c r="BD771" s="151"/>
      <c r="BE771" s="151"/>
      <c r="BF771" s="151"/>
      <c r="BG771" s="151"/>
      <c r="BH771" s="151"/>
    </row>
    <row r="772" spans="1:60" ht="43.2" customHeight="1" outlineLevel="1" x14ac:dyDescent="0.25">
      <c r="A772" s="158"/>
      <c r="B772" s="159"/>
      <c r="C772" s="184" t="s">
        <v>911</v>
      </c>
      <c r="D772" s="185"/>
      <c r="E772" s="186">
        <v>355.37921999999998</v>
      </c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51"/>
      <c r="Z772" s="151"/>
      <c r="AA772" s="151"/>
      <c r="AB772" s="151"/>
      <c r="AC772" s="151"/>
      <c r="AD772" s="151"/>
      <c r="AE772" s="151"/>
      <c r="AF772" s="151"/>
      <c r="AG772" s="151" t="s">
        <v>247</v>
      </c>
      <c r="AH772" s="151">
        <v>0</v>
      </c>
      <c r="AI772" s="151"/>
      <c r="AJ772" s="151"/>
      <c r="AK772" s="151"/>
      <c r="AL772" s="151"/>
      <c r="AM772" s="151"/>
      <c r="AN772" s="151"/>
      <c r="AO772" s="151"/>
      <c r="AP772" s="151"/>
      <c r="AQ772" s="151"/>
      <c r="AR772" s="151"/>
      <c r="AS772" s="151"/>
      <c r="AT772" s="151"/>
      <c r="AU772" s="151"/>
      <c r="AV772" s="151"/>
      <c r="AW772" s="151"/>
      <c r="AX772" s="151"/>
      <c r="AY772" s="151"/>
      <c r="AZ772" s="151"/>
      <c r="BA772" s="151"/>
      <c r="BB772" s="151"/>
      <c r="BC772" s="151"/>
      <c r="BD772" s="151"/>
      <c r="BE772" s="151"/>
      <c r="BF772" s="151"/>
      <c r="BG772" s="151"/>
      <c r="BH772" s="151"/>
    </row>
    <row r="773" spans="1:60" outlineLevel="1" x14ac:dyDescent="0.25">
      <c r="A773" s="158"/>
      <c r="B773" s="159"/>
      <c r="C773" s="247"/>
      <c r="D773" s="248"/>
      <c r="E773" s="248"/>
      <c r="F773" s="248"/>
      <c r="G773" s="248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51"/>
      <c r="Z773" s="151"/>
      <c r="AA773" s="151"/>
      <c r="AB773" s="151"/>
      <c r="AC773" s="151"/>
      <c r="AD773" s="151"/>
      <c r="AE773" s="151"/>
      <c r="AF773" s="151"/>
      <c r="AG773" s="151" t="s">
        <v>212</v>
      </c>
      <c r="AH773" s="151"/>
      <c r="AI773" s="151"/>
      <c r="AJ773" s="151"/>
      <c r="AK773" s="151"/>
      <c r="AL773" s="151"/>
      <c r="AM773" s="151"/>
      <c r="AN773" s="151"/>
      <c r="AO773" s="151"/>
      <c r="AP773" s="151"/>
      <c r="AQ773" s="151"/>
      <c r="AR773" s="151"/>
      <c r="AS773" s="151"/>
      <c r="AT773" s="151"/>
      <c r="AU773" s="151"/>
      <c r="AV773" s="151"/>
      <c r="AW773" s="151"/>
      <c r="AX773" s="151"/>
      <c r="AY773" s="151"/>
      <c r="AZ773" s="151"/>
      <c r="BA773" s="151"/>
      <c r="BB773" s="151"/>
      <c r="BC773" s="151"/>
      <c r="BD773" s="151"/>
      <c r="BE773" s="151"/>
      <c r="BF773" s="151"/>
      <c r="BG773" s="151"/>
      <c r="BH773" s="151"/>
    </row>
    <row r="774" spans="1:60" ht="20.399999999999999" outlineLevel="1" x14ac:dyDescent="0.25">
      <c r="A774" s="169">
        <v>167</v>
      </c>
      <c r="B774" s="170" t="s">
        <v>912</v>
      </c>
      <c r="C774" s="182" t="s">
        <v>913</v>
      </c>
      <c r="D774" s="183" t="s">
        <v>238</v>
      </c>
      <c r="E774" s="172">
        <v>91.2</v>
      </c>
      <c r="F774" s="171"/>
      <c r="G774" s="172">
        <f>ROUND(E774*F774,2)</f>
        <v>0</v>
      </c>
      <c r="H774" s="171"/>
      <c r="I774" s="172">
        <f>ROUND(E774*H774,2)</f>
        <v>0</v>
      </c>
      <c r="J774" s="171"/>
      <c r="K774" s="172">
        <f>ROUND(E774*J774,2)</f>
        <v>0</v>
      </c>
      <c r="L774" s="172">
        <v>21</v>
      </c>
      <c r="M774" s="172">
        <f>G774*(1+L774/100)</f>
        <v>0</v>
      </c>
      <c r="N774" s="172">
        <v>1.3999999999999999E-4</v>
      </c>
      <c r="O774" s="172">
        <f>ROUND(E774*N774,2)</f>
        <v>0.01</v>
      </c>
      <c r="P774" s="172">
        <v>0</v>
      </c>
      <c r="Q774" s="172">
        <f>ROUND(E774*P774,2)</f>
        <v>0</v>
      </c>
      <c r="R774" s="172" t="s">
        <v>910</v>
      </c>
      <c r="S774" s="172" t="s">
        <v>206</v>
      </c>
      <c r="T774" s="173" t="s">
        <v>401</v>
      </c>
      <c r="U774" s="160">
        <v>7.0000000000000007E-2</v>
      </c>
      <c r="V774" s="160">
        <f>ROUND(E774*U774,2)</f>
        <v>6.38</v>
      </c>
      <c r="W774" s="160"/>
      <c r="X774" s="160" t="s">
        <v>241</v>
      </c>
      <c r="Y774" s="151"/>
      <c r="Z774" s="151"/>
      <c r="AA774" s="151"/>
      <c r="AB774" s="151"/>
      <c r="AC774" s="151"/>
      <c r="AD774" s="151"/>
      <c r="AE774" s="151"/>
      <c r="AF774" s="151"/>
      <c r="AG774" s="151" t="s">
        <v>242</v>
      </c>
      <c r="AH774" s="151"/>
      <c r="AI774" s="151"/>
      <c r="AJ774" s="151"/>
      <c r="AK774" s="151"/>
      <c r="AL774" s="151"/>
      <c r="AM774" s="151"/>
      <c r="AN774" s="151"/>
      <c r="AO774" s="151"/>
      <c r="AP774" s="151"/>
      <c r="AQ774" s="151"/>
      <c r="AR774" s="151"/>
      <c r="AS774" s="151"/>
      <c r="AT774" s="151"/>
      <c r="AU774" s="151"/>
      <c r="AV774" s="151"/>
      <c r="AW774" s="151"/>
      <c r="AX774" s="151"/>
      <c r="AY774" s="151"/>
      <c r="AZ774" s="151"/>
      <c r="BA774" s="151"/>
      <c r="BB774" s="151"/>
      <c r="BC774" s="151"/>
      <c r="BD774" s="151"/>
      <c r="BE774" s="151"/>
      <c r="BF774" s="151"/>
      <c r="BG774" s="151"/>
      <c r="BH774" s="151"/>
    </row>
    <row r="775" spans="1:60" outlineLevel="1" x14ac:dyDescent="0.25">
      <c r="A775" s="158"/>
      <c r="B775" s="159"/>
      <c r="C775" s="184" t="s">
        <v>914</v>
      </c>
      <c r="D775" s="185"/>
      <c r="E775" s="186">
        <v>6.6</v>
      </c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51"/>
      <c r="Z775" s="151"/>
      <c r="AA775" s="151"/>
      <c r="AB775" s="151"/>
      <c r="AC775" s="151"/>
      <c r="AD775" s="151"/>
      <c r="AE775" s="151"/>
      <c r="AF775" s="151"/>
      <c r="AG775" s="151" t="s">
        <v>247</v>
      </c>
      <c r="AH775" s="151">
        <v>0</v>
      </c>
      <c r="AI775" s="151"/>
      <c r="AJ775" s="151"/>
      <c r="AK775" s="151"/>
      <c r="AL775" s="151"/>
      <c r="AM775" s="151"/>
      <c r="AN775" s="151"/>
      <c r="AO775" s="151"/>
      <c r="AP775" s="151"/>
      <c r="AQ775" s="151"/>
      <c r="AR775" s="151"/>
      <c r="AS775" s="151"/>
      <c r="AT775" s="151"/>
      <c r="AU775" s="151"/>
      <c r="AV775" s="151"/>
      <c r="AW775" s="151"/>
      <c r="AX775" s="151"/>
      <c r="AY775" s="151"/>
      <c r="AZ775" s="151"/>
      <c r="BA775" s="151"/>
      <c r="BB775" s="151"/>
      <c r="BC775" s="151"/>
      <c r="BD775" s="151"/>
      <c r="BE775" s="151"/>
      <c r="BF775" s="151"/>
      <c r="BG775" s="151"/>
      <c r="BH775" s="151"/>
    </row>
    <row r="776" spans="1:60" outlineLevel="1" x14ac:dyDescent="0.25">
      <c r="A776" s="158"/>
      <c r="B776" s="159"/>
      <c r="C776" s="184" t="s">
        <v>915</v>
      </c>
      <c r="D776" s="185"/>
      <c r="E776" s="186">
        <v>84.6</v>
      </c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51"/>
      <c r="Z776" s="151"/>
      <c r="AA776" s="151"/>
      <c r="AB776" s="151"/>
      <c r="AC776" s="151"/>
      <c r="AD776" s="151"/>
      <c r="AE776" s="151"/>
      <c r="AF776" s="151"/>
      <c r="AG776" s="151" t="s">
        <v>247</v>
      </c>
      <c r="AH776" s="151">
        <v>0</v>
      </c>
      <c r="AI776" s="151"/>
      <c r="AJ776" s="151"/>
      <c r="AK776" s="151"/>
      <c r="AL776" s="151"/>
      <c r="AM776" s="151"/>
      <c r="AN776" s="151"/>
      <c r="AO776" s="151"/>
      <c r="AP776" s="151"/>
      <c r="AQ776" s="151"/>
      <c r="AR776" s="151"/>
      <c r="AS776" s="151"/>
      <c r="AT776" s="151"/>
      <c r="AU776" s="151"/>
      <c r="AV776" s="151"/>
      <c r="AW776" s="151"/>
      <c r="AX776" s="151"/>
      <c r="AY776" s="151"/>
      <c r="AZ776" s="151"/>
      <c r="BA776" s="151"/>
      <c r="BB776" s="151"/>
      <c r="BC776" s="151"/>
      <c r="BD776" s="151"/>
      <c r="BE776" s="151"/>
      <c r="BF776" s="151"/>
      <c r="BG776" s="151"/>
      <c r="BH776" s="151"/>
    </row>
    <row r="777" spans="1:60" outlineLevel="1" x14ac:dyDescent="0.25">
      <c r="A777" s="158"/>
      <c r="B777" s="159"/>
      <c r="C777" s="247"/>
      <c r="D777" s="248"/>
      <c r="E777" s="248"/>
      <c r="F777" s="248"/>
      <c r="G777" s="248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51"/>
      <c r="Z777" s="151"/>
      <c r="AA777" s="151"/>
      <c r="AB777" s="151"/>
      <c r="AC777" s="151"/>
      <c r="AD777" s="151"/>
      <c r="AE777" s="151"/>
      <c r="AF777" s="151"/>
      <c r="AG777" s="151" t="s">
        <v>212</v>
      </c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</row>
    <row r="778" spans="1:60" ht="20.399999999999999" outlineLevel="1" x14ac:dyDescent="0.25">
      <c r="A778" s="169">
        <v>168</v>
      </c>
      <c r="B778" s="170" t="s">
        <v>916</v>
      </c>
      <c r="C778" s="182" t="s">
        <v>917</v>
      </c>
      <c r="D778" s="183" t="s">
        <v>238</v>
      </c>
      <c r="E778" s="172">
        <v>1794.82</v>
      </c>
      <c r="F778" s="171"/>
      <c r="G778" s="172">
        <f>ROUND(E778*F778,2)</f>
        <v>0</v>
      </c>
      <c r="H778" s="171"/>
      <c r="I778" s="172">
        <f>ROUND(E778*H778,2)</f>
        <v>0</v>
      </c>
      <c r="J778" s="171"/>
      <c r="K778" s="172">
        <f>ROUND(E778*J778,2)</f>
        <v>0</v>
      </c>
      <c r="L778" s="172">
        <v>21</v>
      </c>
      <c r="M778" s="172">
        <f>G778*(1+L778/100)</f>
        <v>0</v>
      </c>
      <c r="N778" s="172">
        <v>2.2000000000000001E-4</v>
      </c>
      <c r="O778" s="172">
        <f>ROUND(E778*N778,2)</f>
        <v>0.39</v>
      </c>
      <c r="P778" s="172">
        <v>0</v>
      </c>
      <c r="Q778" s="172">
        <f>ROUND(E778*P778,2)</f>
        <v>0</v>
      </c>
      <c r="R778" s="172" t="s">
        <v>585</v>
      </c>
      <c r="S778" s="172" t="s">
        <v>206</v>
      </c>
      <c r="T778" s="173" t="s">
        <v>475</v>
      </c>
      <c r="U778" s="160">
        <v>0</v>
      </c>
      <c r="V778" s="160">
        <f>ROUND(E778*U778,2)</f>
        <v>0</v>
      </c>
      <c r="W778" s="160"/>
      <c r="X778" s="160" t="s">
        <v>255</v>
      </c>
      <c r="Y778" s="151"/>
      <c r="Z778" s="151"/>
      <c r="AA778" s="151"/>
      <c r="AB778" s="151"/>
      <c r="AC778" s="151"/>
      <c r="AD778" s="151"/>
      <c r="AE778" s="151"/>
      <c r="AF778" s="151"/>
      <c r="AG778" s="151" t="s">
        <v>256</v>
      </c>
      <c r="AH778" s="151"/>
      <c r="AI778" s="151"/>
      <c r="AJ778" s="151"/>
      <c r="AK778" s="151"/>
      <c r="AL778" s="151"/>
      <c r="AM778" s="151"/>
      <c r="AN778" s="151"/>
      <c r="AO778" s="151"/>
      <c r="AP778" s="151"/>
      <c r="AQ778" s="151"/>
      <c r="AR778" s="151"/>
      <c r="AS778" s="151"/>
      <c r="AT778" s="151"/>
      <c r="AU778" s="151"/>
      <c r="AV778" s="151"/>
      <c r="AW778" s="151"/>
      <c r="AX778" s="151"/>
      <c r="AY778" s="151"/>
      <c r="AZ778" s="151"/>
      <c r="BA778" s="151"/>
      <c r="BB778" s="151"/>
      <c r="BC778" s="151"/>
      <c r="BD778" s="151"/>
      <c r="BE778" s="151"/>
      <c r="BF778" s="151"/>
      <c r="BG778" s="151"/>
      <c r="BH778" s="151"/>
    </row>
    <row r="779" spans="1:60" outlineLevel="1" x14ac:dyDescent="0.25">
      <c r="A779" s="158"/>
      <c r="B779" s="159"/>
      <c r="C779" s="184" t="s">
        <v>918</v>
      </c>
      <c r="D779" s="185"/>
      <c r="E779" s="186">
        <v>985</v>
      </c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51"/>
      <c r="Z779" s="151"/>
      <c r="AA779" s="151"/>
      <c r="AB779" s="151"/>
      <c r="AC779" s="151"/>
      <c r="AD779" s="151"/>
      <c r="AE779" s="151"/>
      <c r="AF779" s="151"/>
      <c r="AG779" s="151" t="s">
        <v>247</v>
      </c>
      <c r="AH779" s="151">
        <v>0</v>
      </c>
      <c r="AI779" s="151"/>
      <c r="AJ779" s="151"/>
      <c r="AK779" s="151"/>
      <c r="AL779" s="151"/>
      <c r="AM779" s="151"/>
      <c r="AN779" s="151"/>
      <c r="AO779" s="151"/>
      <c r="AP779" s="151"/>
      <c r="AQ779" s="151"/>
      <c r="AR779" s="151"/>
      <c r="AS779" s="151"/>
      <c r="AT779" s="151"/>
      <c r="AU779" s="151"/>
      <c r="AV779" s="151"/>
      <c r="AW779" s="151"/>
      <c r="AX779" s="151"/>
      <c r="AY779" s="151"/>
      <c r="AZ779" s="151"/>
      <c r="BA779" s="151"/>
      <c r="BB779" s="151"/>
      <c r="BC779" s="151"/>
      <c r="BD779" s="151"/>
      <c r="BE779" s="151"/>
      <c r="BF779" s="151"/>
      <c r="BG779" s="151"/>
      <c r="BH779" s="151"/>
    </row>
    <row r="780" spans="1:60" outlineLevel="1" x14ac:dyDescent="0.25">
      <c r="A780" s="158"/>
      <c r="B780" s="159"/>
      <c r="C780" s="184" t="s">
        <v>919</v>
      </c>
      <c r="D780" s="185"/>
      <c r="E780" s="186">
        <v>809.82</v>
      </c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51"/>
      <c r="Z780" s="151"/>
      <c r="AA780" s="151"/>
      <c r="AB780" s="151"/>
      <c r="AC780" s="151"/>
      <c r="AD780" s="151"/>
      <c r="AE780" s="151"/>
      <c r="AF780" s="151"/>
      <c r="AG780" s="151" t="s">
        <v>247</v>
      </c>
      <c r="AH780" s="151">
        <v>0</v>
      </c>
      <c r="AI780" s="151"/>
      <c r="AJ780" s="151"/>
      <c r="AK780" s="151"/>
      <c r="AL780" s="151"/>
      <c r="AM780" s="151"/>
      <c r="AN780" s="151"/>
      <c r="AO780" s="151"/>
      <c r="AP780" s="151"/>
      <c r="AQ780" s="151"/>
      <c r="AR780" s="151"/>
      <c r="AS780" s="151"/>
      <c r="AT780" s="151"/>
      <c r="AU780" s="151"/>
      <c r="AV780" s="151"/>
      <c r="AW780" s="151"/>
      <c r="AX780" s="151"/>
      <c r="AY780" s="151"/>
      <c r="AZ780" s="151"/>
      <c r="BA780" s="151"/>
      <c r="BB780" s="151"/>
      <c r="BC780" s="151"/>
      <c r="BD780" s="151"/>
      <c r="BE780" s="151"/>
      <c r="BF780" s="151"/>
      <c r="BG780" s="151"/>
      <c r="BH780" s="151"/>
    </row>
    <row r="781" spans="1:60" outlineLevel="1" x14ac:dyDescent="0.25">
      <c r="A781" s="158"/>
      <c r="B781" s="159"/>
      <c r="C781" s="247"/>
      <c r="D781" s="248"/>
      <c r="E781" s="248"/>
      <c r="F781" s="248"/>
      <c r="G781" s="248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51"/>
      <c r="Z781" s="151"/>
      <c r="AA781" s="151"/>
      <c r="AB781" s="151"/>
      <c r="AC781" s="151"/>
      <c r="AD781" s="151"/>
      <c r="AE781" s="151"/>
      <c r="AF781" s="151"/>
      <c r="AG781" s="151" t="s">
        <v>212</v>
      </c>
      <c r="AH781" s="151"/>
      <c r="AI781" s="151"/>
      <c r="AJ781" s="151"/>
      <c r="AK781" s="151"/>
      <c r="AL781" s="151"/>
      <c r="AM781" s="151"/>
      <c r="AN781" s="151"/>
      <c r="AO781" s="151"/>
      <c r="AP781" s="151"/>
      <c r="AQ781" s="151"/>
      <c r="AR781" s="151"/>
      <c r="AS781" s="151"/>
      <c r="AT781" s="151"/>
      <c r="AU781" s="151"/>
      <c r="AV781" s="151"/>
      <c r="AW781" s="151"/>
      <c r="AX781" s="151"/>
      <c r="AY781" s="151"/>
      <c r="AZ781" s="151"/>
      <c r="BA781" s="151"/>
      <c r="BB781" s="151"/>
      <c r="BC781" s="151"/>
      <c r="BD781" s="151"/>
      <c r="BE781" s="151"/>
      <c r="BF781" s="151"/>
      <c r="BG781" s="151"/>
      <c r="BH781" s="151"/>
    </row>
    <row r="782" spans="1:60" x14ac:dyDescent="0.25">
      <c r="A782" s="163" t="s">
        <v>201</v>
      </c>
      <c r="B782" s="164" t="s">
        <v>165</v>
      </c>
      <c r="C782" s="180" t="s">
        <v>166</v>
      </c>
      <c r="D782" s="181"/>
      <c r="E782" s="167"/>
      <c r="F782" s="167"/>
      <c r="G782" s="167">
        <f>SUMIF(AG783:AG808,"&lt;&gt;NOR",G783:G808)</f>
        <v>0</v>
      </c>
      <c r="H782" s="167"/>
      <c r="I782" s="167">
        <f>SUM(I783:I808)</f>
        <v>0</v>
      </c>
      <c r="J782" s="167"/>
      <c r="K782" s="167">
        <f>SUM(K783:K808)</f>
        <v>0</v>
      </c>
      <c r="L782" s="167"/>
      <c r="M782" s="167">
        <f>SUM(M783:M808)</f>
        <v>0</v>
      </c>
      <c r="N782" s="167"/>
      <c r="O782" s="167">
        <f>SUM(O783:O808)</f>
        <v>0</v>
      </c>
      <c r="P782" s="167"/>
      <c r="Q782" s="167">
        <f>SUM(Q783:Q808)</f>
        <v>0</v>
      </c>
      <c r="R782" s="167"/>
      <c r="S782" s="167"/>
      <c r="T782" s="168"/>
      <c r="U782" s="162"/>
      <c r="V782" s="162">
        <f>SUM(V783:V808)</f>
        <v>0</v>
      </c>
      <c r="W782" s="162"/>
      <c r="X782" s="162"/>
      <c r="AG782" t="s">
        <v>202</v>
      </c>
    </row>
    <row r="783" spans="1:60" outlineLevel="1" x14ac:dyDescent="0.25">
      <c r="A783" s="169">
        <v>169</v>
      </c>
      <c r="B783" s="170" t="s">
        <v>920</v>
      </c>
      <c r="C783" s="182" t="s">
        <v>921</v>
      </c>
      <c r="D783" s="183" t="s">
        <v>512</v>
      </c>
      <c r="E783" s="172">
        <v>1</v>
      </c>
      <c r="F783" s="171"/>
      <c r="G783" s="172">
        <f>ROUND(E783*F783,2)</f>
        <v>0</v>
      </c>
      <c r="H783" s="171"/>
      <c r="I783" s="172">
        <f>ROUND(E783*H783,2)</f>
        <v>0</v>
      </c>
      <c r="J783" s="171"/>
      <c r="K783" s="172">
        <f>ROUND(E783*J783,2)</f>
        <v>0</v>
      </c>
      <c r="L783" s="172">
        <v>21</v>
      </c>
      <c r="M783" s="172">
        <f>G783*(1+L783/100)</f>
        <v>0</v>
      </c>
      <c r="N783" s="172">
        <v>0</v>
      </c>
      <c r="O783" s="172">
        <f>ROUND(E783*N783,2)</f>
        <v>0</v>
      </c>
      <c r="P783" s="172">
        <v>0</v>
      </c>
      <c r="Q783" s="172">
        <f>ROUND(E783*P783,2)</f>
        <v>0</v>
      </c>
      <c r="R783" s="172"/>
      <c r="S783" s="172" t="s">
        <v>299</v>
      </c>
      <c r="T783" s="173" t="s">
        <v>207</v>
      </c>
      <c r="U783" s="160">
        <v>0</v>
      </c>
      <c r="V783" s="160">
        <f>ROUND(E783*U783,2)</f>
        <v>0</v>
      </c>
      <c r="W783" s="160"/>
      <c r="X783" s="160" t="s">
        <v>255</v>
      </c>
      <c r="Y783" s="151"/>
      <c r="Z783" s="151"/>
      <c r="AA783" s="151"/>
      <c r="AB783" s="151"/>
      <c r="AC783" s="151"/>
      <c r="AD783" s="151"/>
      <c r="AE783" s="151"/>
      <c r="AF783" s="151"/>
      <c r="AG783" s="151" t="s">
        <v>256</v>
      </c>
      <c r="AH783" s="151"/>
      <c r="AI783" s="151"/>
      <c r="AJ783" s="151"/>
      <c r="AK783" s="151"/>
      <c r="AL783" s="151"/>
      <c r="AM783" s="151"/>
      <c r="AN783" s="151"/>
      <c r="AO783" s="151"/>
      <c r="AP783" s="151"/>
      <c r="AQ783" s="151"/>
      <c r="AR783" s="151"/>
      <c r="AS783" s="151"/>
      <c r="AT783" s="151"/>
      <c r="AU783" s="151"/>
      <c r="AV783" s="151"/>
      <c r="AW783" s="151"/>
      <c r="AX783" s="151"/>
      <c r="AY783" s="151"/>
      <c r="AZ783" s="151"/>
      <c r="BA783" s="151"/>
      <c r="BB783" s="151"/>
      <c r="BC783" s="151"/>
      <c r="BD783" s="151"/>
      <c r="BE783" s="151"/>
      <c r="BF783" s="151"/>
      <c r="BG783" s="151"/>
      <c r="BH783" s="151"/>
    </row>
    <row r="784" spans="1:60" outlineLevel="1" x14ac:dyDescent="0.25">
      <c r="A784" s="158"/>
      <c r="B784" s="159"/>
      <c r="C784" s="245" t="s">
        <v>922</v>
      </c>
      <c r="D784" s="246"/>
      <c r="E784" s="246"/>
      <c r="F784" s="246"/>
      <c r="G784" s="246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51"/>
      <c r="Z784" s="151"/>
      <c r="AA784" s="151"/>
      <c r="AB784" s="151"/>
      <c r="AC784" s="151"/>
      <c r="AD784" s="151"/>
      <c r="AE784" s="151"/>
      <c r="AF784" s="151"/>
      <c r="AG784" s="151" t="s">
        <v>211</v>
      </c>
      <c r="AH784" s="151"/>
      <c r="AI784" s="151"/>
      <c r="AJ784" s="151"/>
      <c r="AK784" s="151"/>
      <c r="AL784" s="151"/>
      <c r="AM784" s="151"/>
      <c r="AN784" s="151"/>
      <c r="AO784" s="151"/>
      <c r="AP784" s="151"/>
      <c r="AQ784" s="151"/>
      <c r="AR784" s="151"/>
      <c r="AS784" s="151"/>
      <c r="AT784" s="151"/>
      <c r="AU784" s="151"/>
      <c r="AV784" s="151"/>
      <c r="AW784" s="151"/>
      <c r="AX784" s="151"/>
      <c r="AY784" s="151"/>
      <c r="AZ784" s="151"/>
      <c r="BA784" s="151"/>
      <c r="BB784" s="151"/>
      <c r="BC784" s="151"/>
      <c r="BD784" s="151"/>
      <c r="BE784" s="151"/>
      <c r="BF784" s="151"/>
      <c r="BG784" s="151"/>
      <c r="BH784" s="151"/>
    </row>
    <row r="785" spans="1:60" outlineLevel="1" x14ac:dyDescent="0.25">
      <c r="A785" s="158"/>
      <c r="B785" s="159"/>
      <c r="C785" s="260" t="s">
        <v>991</v>
      </c>
      <c r="D785" s="261"/>
      <c r="E785" s="261"/>
      <c r="F785" s="261"/>
      <c r="G785" s="261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51"/>
      <c r="Z785" s="151"/>
      <c r="AA785" s="151"/>
      <c r="AB785" s="151"/>
      <c r="AC785" s="151"/>
      <c r="AD785" s="151"/>
      <c r="AE785" s="151"/>
      <c r="AF785" s="151"/>
      <c r="AG785" s="151" t="s">
        <v>211</v>
      </c>
      <c r="AH785" s="151"/>
      <c r="AI785" s="151"/>
      <c r="AJ785" s="151"/>
      <c r="AK785" s="151"/>
      <c r="AL785" s="151"/>
      <c r="AM785" s="151"/>
      <c r="AN785" s="151"/>
      <c r="AO785" s="151"/>
      <c r="AP785" s="151"/>
      <c r="AQ785" s="151"/>
      <c r="AR785" s="151"/>
      <c r="AS785" s="151"/>
      <c r="AT785" s="151"/>
      <c r="AU785" s="151"/>
      <c r="AV785" s="151"/>
      <c r="AW785" s="151"/>
      <c r="AX785" s="151"/>
      <c r="AY785" s="151"/>
      <c r="AZ785" s="151"/>
      <c r="BA785" s="151"/>
      <c r="BB785" s="151"/>
      <c r="BC785" s="151"/>
      <c r="BD785" s="151"/>
      <c r="BE785" s="151"/>
      <c r="BF785" s="151"/>
      <c r="BG785" s="151"/>
      <c r="BH785" s="151"/>
    </row>
    <row r="786" spans="1:60" outlineLevel="1" x14ac:dyDescent="0.25">
      <c r="A786" s="158"/>
      <c r="B786" s="159"/>
      <c r="C786" s="260" t="s">
        <v>992</v>
      </c>
      <c r="D786" s="261"/>
      <c r="E786" s="261"/>
      <c r="F786" s="261"/>
      <c r="G786" s="261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51"/>
      <c r="Z786" s="151"/>
      <c r="AA786" s="151"/>
      <c r="AB786" s="151"/>
      <c r="AC786" s="151"/>
      <c r="AD786" s="151"/>
      <c r="AE786" s="151"/>
      <c r="AF786" s="151"/>
      <c r="AG786" s="151" t="s">
        <v>211</v>
      </c>
      <c r="AH786" s="151"/>
      <c r="AI786" s="151"/>
      <c r="AJ786" s="151"/>
      <c r="AK786" s="151"/>
      <c r="AL786" s="151"/>
      <c r="AM786" s="151"/>
      <c r="AN786" s="151"/>
      <c r="AO786" s="151"/>
      <c r="AP786" s="151"/>
      <c r="AQ786" s="151"/>
      <c r="AR786" s="151"/>
      <c r="AS786" s="151"/>
      <c r="AT786" s="151"/>
      <c r="AU786" s="151"/>
      <c r="AV786" s="151"/>
      <c r="AW786" s="151"/>
      <c r="AX786" s="151"/>
      <c r="AY786" s="151"/>
      <c r="AZ786" s="151"/>
      <c r="BA786" s="151"/>
      <c r="BB786" s="151"/>
      <c r="BC786" s="151"/>
      <c r="BD786" s="151"/>
      <c r="BE786" s="151"/>
      <c r="BF786" s="151"/>
      <c r="BG786" s="151"/>
      <c r="BH786" s="151"/>
    </row>
    <row r="787" spans="1:60" outlineLevel="1" x14ac:dyDescent="0.25">
      <c r="A787" s="158"/>
      <c r="B787" s="159"/>
      <c r="C787" s="260" t="s">
        <v>923</v>
      </c>
      <c r="D787" s="261"/>
      <c r="E787" s="261"/>
      <c r="F787" s="261"/>
      <c r="G787" s="261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51"/>
      <c r="Z787" s="151"/>
      <c r="AA787" s="151"/>
      <c r="AB787" s="151"/>
      <c r="AC787" s="151"/>
      <c r="AD787" s="151"/>
      <c r="AE787" s="151"/>
      <c r="AF787" s="151"/>
      <c r="AG787" s="151" t="s">
        <v>211</v>
      </c>
      <c r="AH787" s="151"/>
      <c r="AI787" s="151"/>
      <c r="AJ787" s="151"/>
      <c r="AK787" s="151"/>
      <c r="AL787" s="151"/>
      <c r="AM787" s="151"/>
      <c r="AN787" s="151"/>
      <c r="AO787" s="151"/>
      <c r="AP787" s="151"/>
      <c r="AQ787" s="151"/>
      <c r="AR787" s="151"/>
      <c r="AS787" s="151"/>
      <c r="AT787" s="151"/>
      <c r="AU787" s="151"/>
      <c r="AV787" s="151"/>
      <c r="AW787" s="151"/>
      <c r="AX787" s="151"/>
      <c r="AY787" s="151"/>
      <c r="AZ787" s="151"/>
      <c r="BA787" s="151"/>
      <c r="BB787" s="151"/>
      <c r="BC787" s="151"/>
      <c r="BD787" s="151"/>
      <c r="BE787" s="151"/>
      <c r="BF787" s="151"/>
      <c r="BG787" s="151"/>
      <c r="BH787" s="151"/>
    </row>
    <row r="788" spans="1:60" outlineLevel="1" x14ac:dyDescent="0.25">
      <c r="A788" s="158"/>
      <c r="B788" s="159"/>
      <c r="C788" s="260" t="s">
        <v>924</v>
      </c>
      <c r="D788" s="261"/>
      <c r="E788" s="261"/>
      <c r="F788" s="261"/>
      <c r="G788" s="261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51"/>
      <c r="Z788" s="151"/>
      <c r="AA788" s="151"/>
      <c r="AB788" s="151"/>
      <c r="AC788" s="151"/>
      <c r="AD788" s="151"/>
      <c r="AE788" s="151"/>
      <c r="AF788" s="151"/>
      <c r="AG788" s="151" t="s">
        <v>211</v>
      </c>
      <c r="AH788" s="151"/>
      <c r="AI788" s="151"/>
      <c r="AJ788" s="151"/>
      <c r="AK788" s="151"/>
      <c r="AL788" s="151"/>
      <c r="AM788" s="151"/>
      <c r="AN788" s="151"/>
      <c r="AO788" s="151"/>
      <c r="AP788" s="151"/>
      <c r="AQ788" s="151"/>
      <c r="AR788" s="151"/>
      <c r="AS788" s="151"/>
      <c r="AT788" s="151"/>
      <c r="AU788" s="151"/>
      <c r="AV788" s="151"/>
      <c r="AW788" s="151"/>
      <c r="AX788" s="151"/>
      <c r="AY788" s="151"/>
      <c r="AZ788" s="151"/>
      <c r="BA788" s="151"/>
      <c r="BB788" s="151"/>
      <c r="BC788" s="151"/>
      <c r="BD788" s="151"/>
      <c r="BE788" s="151"/>
      <c r="BF788" s="151"/>
      <c r="BG788" s="151"/>
      <c r="BH788" s="151"/>
    </row>
    <row r="789" spans="1:60" outlineLevel="1" x14ac:dyDescent="0.25">
      <c r="A789" s="158"/>
      <c r="B789" s="159"/>
      <c r="C789" s="247"/>
      <c r="D789" s="248"/>
      <c r="E789" s="248"/>
      <c r="F789" s="248"/>
      <c r="G789" s="248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51"/>
      <c r="Z789" s="151"/>
      <c r="AA789" s="151"/>
      <c r="AB789" s="151"/>
      <c r="AC789" s="151"/>
      <c r="AD789" s="151"/>
      <c r="AE789" s="151"/>
      <c r="AF789" s="151"/>
      <c r="AG789" s="151" t="s">
        <v>212</v>
      </c>
      <c r="AH789" s="151"/>
      <c r="AI789" s="151"/>
      <c r="AJ789" s="151"/>
      <c r="AK789" s="151"/>
      <c r="AL789" s="151"/>
      <c r="AM789" s="151"/>
      <c r="AN789" s="151"/>
      <c r="AO789" s="151"/>
      <c r="AP789" s="151"/>
      <c r="AQ789" s="151"/>
      <c r="AR789" s="151"/>
      <c r="AS789" s="151"/>
      <c r="AT789" s="151"/>
      <c r="AU789" s="151"/>
      <c r="AV789" s="151"/>
      <c r="AW789" s="151"/>
      <c r="AX789" s="151"/>
      <c r="AY789" s="151"/>
      <c r="AZ789" s="151"/>
      <c r="BA789" s="151"/>
      <c r="BB789" s="151"/>
      <c r="BC789" s="151"/>
      <c r="BD789" s="151"/>
      <c r="BE789" s="151"/>
      <c r="BF789" s="151"/>
      <c r="BG789" s="151"/>
      <c r="BH789" s="151"/>
    </row>
    <row r="790" spans="1:60" ht="20.399999999999999" outlineLevel="1" x14ac:dyDescent="0.25">
      <c r="A790" s="169">
        <v>170</v>
      </c>
      <c r="B790" s="170" t="s">
        <v>925</v>
      </c>
      <c r="C790" s="182" t="s">
        <v>926</v>
      </c>
      <c r="D790" s="183" t="s">
        <v>512</v>
      </c>
      <c r="E790" s="172">
        <v>1</v>
      </c>
      <c r="F790" s="171"/>
      <c r="G790" s="172">
        <f>ROUND(E790*F790,2)</f>
        <v>0</v>
      </c>
      <c r="H790" s="171"/>
      <c r="I790" s="172">
        <f>ROUND(E790*H790,2)</f>
        <v>0</v>
      </c>
      <c r="J790" s="171"/>
      <c r="K790" s="172">
        <f>ROUND(E790*J790,2)</f>
        <v>0</v>
      </c>
      <c r="L790" s="172">
        <v>21</v>
      </c>
      <c r="M790" s="172">
        <f>G790*(1+L790/100)</f>
        <v>0</v>
      </c>
      <c r="N790" s="172">
        <v>0</v>
      </c>
      <c r="O790" s="172">
        <f>ROUND(E790*N790,2)</f>
        <v>0</v>
      </c>
      <c r="P790" s="172">
        <v>0</v>
      </c>
      <c r="Q790" s="172">
        <f>ROUND(E790*P790,2)</f>
        <v>0</v>
      </c>
      <c r="R790" s="172"/>
      <c r="S790" s="172" t="s">
        <v>299</v>
      </c>
      <c r="T790" s="173" t="s">
        <v>207</v>
      </c>
      <c r="U790" s="160">
        <v>0</v>
      </c>
      <c r="V790" s="160">
        <f>ROUND(E790*U790,2)</f>
        <v>0</v>
      </c>
      <c r="W790" s="160"/>
      <c r="X790" s="160" t="s">
        <v>255</v>
      </c>
      <c r="Y790" s="151"/>
      <c r="Z790" s="151"/>
      <c r="AA790" s="151"/>
      <c r="AB790" s="151"/>
      <c r="AC790" s="151"/>
      <c r="AD790" s="151"/>
      <c r="AE790" s="151"/>
      <c r="AF790" s="151"/>
      <c r="AG790" s="151" t="s">
        <v>256</v>
      </c>
      <c r="AH790" s="151"/>
      <c r="AI790" s="151"/>
      <c r="AJ790" s="151"/>
      <c r="AK790" s="151"/>
      <c r="AL790" s="151"/>
      <c r="AM790" s="151"/>
      <c r="AN790" s="151"/>
      <c r="AO790" s="151"/>
      <c r="AP790" s="151"/>
      <c r="AQ790" s="151"/>
      <c r="AR790" s="151"/>
      <c r="AS790" s="151"/>
      <c r="AT790" s="151"/>
      <c r="AU790" s="151"/>
      <c r="AV790" s="151"/>
      <c r="AW790" s="151"/>
      <c r="AX790" s="151"/>
      <c r="AY790" s="151"/>
      <c r="AZ790" s="151"/>
      <c r="BA790" s="151"/>
      <c r="BB790" s="151"/>
      <c r="BC790" s="151"/>
      <c r="BD790" s="151"/>
      <c r="BE790" s="151"/>
      <c r="BF790" s="151"/>
      <c r="BG790" s="151"/>
      <c r="BH790" s="151"/>
    </row>
    <row r="791" spans="1:60" outlineLevel="1" x14ac:dyDescent="0.25">
      <c r="A791" s="158"/>
      <c r="B791" s="159"/>
      <c r="C791" s="256"/>
      <c r="D791" s="257"/>
      <c r="E791" s="257"/>
      <c r="F791" s="257"/>
      <c r="G791" s="257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51"/>
      <c r="Z791" s="151"/>
      <c r="AA791" s="151"/>
      <c r="AB791" s="151"/>
      <c r="AC791" s="151"/>
      <c r="AD791" s="151"/>
      <c r="AE791" s="151"/>
      <c r="AF791" s="151"/>
      <c r="AG791" s="151" t="s">
        <v>212</v>
      </c>
      <c r="AH791" s="151"/>
      <c r="AI791" s="151"/>
      <c r="AJ791" s="151"/>
      <c r="AK791" s="151"/>
      <c r="AL791" s="151"/>
      <c r="AM791" s="151"/>
      <c r="AN791" s="151"/>
      <c r="AO791" s="151"/>
      <c r="AP791" s="151"/>
      <c r="AQ791" s="151"/>
      <c r="AR791" s="151"/>
      <c r="AS791" s="151"/>
      <c r="AT791" s="151"/>
      <c r="AU791" s="151"/>
      <c r="AV791" s="151"/>
      <c r="AW791" s="151"/>
      <c r="AX791" s="151"/>
      <c r="AY791" s="151"/>
      <c r="AZ791" s="151"/>
      <c r="BA791" s="151"/>
      <c r="BB791" s="151"/>
      <c r="BC791" s="151"/>
      <c r="BD791" s="151"/>
      <c r="BE791" s="151"/>
      <c r="BF791" s="151"/>
      <c r="BG791" s="151"/>
      <c r="BH791" s="151"/>
    </row>
    <row r="792" spans="1:60" outlineLevel="1" x14ac:dyDescent="0.25">
      <c r="A792" s="169">
        <v>171</v>
      </c>
      <c r="B792" s="170" t="s">
        <v>927</v>
      </c>
      <c r="C792" s="182" t="s">
        <v>928</v>
      </c>
      <c r="D792" s="183" t="s">
        <v>266</v>
      </c>
      <c r="E792" s="172">
        <v>1</v>
      </c>
      <c r="F792" s="171"/>
      <c r="G792" s="172">
        <f>ROUND(E792*F792,2)</f>
        <v>0</v>
      </c>
      <c r="H792" s="171"/>
      <c r="I792" s="172">
        <f>ROUND(E792*H792,2)</f>
        <v>0</v>
      </c>
      <c r="J792" s="171"/>
      <c r="K792" s="172">
        <f>ROUND(E792*J792,2)</f>
        <v>0</v>
      </c>
      <c r="L792" s="172">
        <v>21</v>
      </c>
      <c r="M792" s="172">
        <f>G792*(1+L792/100)</f>
        <v>0</v>
      </c>
      <c r="N792" s="172">
        <v>0</v>
      </c>
      <c r="O792" s="172">
        <f>ROUND(E792*N792,2)</f>
        <v>0</v>
      </c>
      <c r="P792" s="172">
        <v>0</v>
      </c>
      <c r="Q792" s="172">
        <f>ROUND(E792*P792,2)</f>
        <v>0</v>
      </c>
      <c r="R792" s="172"/>
      <c r="S792" s="172" t="s">
        <v>299</v>
      </c>
      <c r="T792" s="173" t="s">
        <v>207</v>
      </c>
      <c r="U792" s="160">
        <v>0</v>
      </c>
      <c r="V792" s="160">
        <f>ROUND(E792*U792,2)</f>
        <v>0</v>
      </c>
      <c r="W792" s="160"/>
      <c r="X792" s="160" t="s">
        <v>255</v>
      </c>
      <c r="Y792" s="151"/>
      <c r="Z792" s="151"/>
      <c r="AA792" s="151"/>
      <c r="AB792" s="151"/>
      <c r="AC792" s="151"/>
      <c r="AD792" s="151"/>
      <c r="AE792" s="151"/>
      <c r="AF792" s="151"/>
      <c r="AG792" s="151" t="s">
        <v>256</v>
      </c>
      <c r="AH792" s="151"/>
      <c r="AI792" s="151"/>
      <c r="AJ792" s="151"/>
      <c r="AK792" s="151"/>
      <c r="AL792" s="151"/>
      <c r="AM792" s="151"/>
      <c r="AN792" s="151"/>
      <c r="AO792" s="151"/>
      <c r="AP792" s="151"/>
      <c r="AQ792" s="151"/>
      <c r="AR792" s="151"/>
      <c r="AS792" s="151"/>
      <c r="AT792" s="151"/>
      <c r="AU792" s="151"/>
      <c r="AV792" s="151"/>
      <c r="AW792" s="151"/>
      <c r="AX792" s="151"/>
      <c r="AY792" s="151"/>
      <c r="AZ792" s="151"/>
      <c r="BA792" s="151"/>
      <c r="BB792" s="151"/>
      <c r="BC792" s="151"/>
      <c r="BD792" s="151"/>
      <c r="BE792" s="151"/>
      <c r="BF792" s="151"/>
      <c r="BG792" s="151"/>
      <c r="BH792" s="151"/>
    </row>
    <row r="793" spans="1:60" outlineLevel="1" x14ac:dyDescent="0.25">
      <c r="A793" s="158"/>
      <c r="B793" s="159"/>
      <c r="C793" s="256"/>
      <c r="D793" s="257"/>
      <c r="E793" s="257"/>
      <c r="F793" s="257"/>
      <c r="G793" s="257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51"/>
      <c r="Z793" s="151"/>
      <c r="AA793" s="151"/>
      <c r="AB793" s="151"/>
      <c r="AC793" s="151"/>
      <c r="AD793" s="151"/>
      <c r="AE793" s="151"/>
      <c r="AF793" s="151"/>
      <c r="AG793" s="151" t="s">
        <v>212</v>
      </c>
      <c r="AH793" s="151"/>
      <c r="AI793" s="151"/>
      <c r="AJ793" s="151"/>
      <c r="AK793" s="151"/>
      <c r="AL793" s="151"/>
      <c r="AM793" s="151"/>
      <c r="AN793" s="151"/>
      <c r="AO793" s="151"/>
      <c r="AP793" s="151"/>
      <c r="AQ793" s="151"/>
      <c r="AR793" s="151"/>
      <c r="AS793" s="151"/>
      <c r="AT793" s="151"/>
      <c r="AU793" s="151"/>
      <c r="AV793" s="151"/>
      <c r="AW793" s="151"/>
      <c r="AX793" s="151"/>
      <c r="AY793" s="151"/>
      <c r="AZ793" s="151"/>
      <c r="BA793" s="151"/>
      <c r="BB793" s="151"/>
      <c r="BC793" s="151"/>
      <c r="BD793" s="151"/>
      <c r="BE793" s="151"/>
      <c r="BF793" s="151"/>
      <c r="BG793" s="151"/>
      <c r="BH793" s="151"/>
    </row>
    <row r="794" spans="1:60" ht="20.399999999999999" outlineLevel="1" x14ac:dyDescent="0.25">
      <c r="A794" s="169">
        <v>172</v>
      </c>
      <c r="B794" s="170" t="s">
        <v>929</v>
      </c>
      <c r="C794" s="182" t="s">
        <v>930</v>
      </c>
      <c r="D794" s="183" t="s">
        <v>238</v>
      </c>
      <c r="E794" s="172">
        <v>6.24</v>
      </c>
      <c r="F794" s="171"/>
      <c r="G794" s="172">
        <f>ROUND(E794*F794,2)</f>
        <v>0</v>
      </c>
      <c r="H794" s="171"/>
      <c r="I794" s="172">
        <f>ROUND(E794*H794,2)</f>
        <v>0</v>
      </c>
      <c r="J794" s="171"/>
      <c r="K794" s="172">
        <f>ROUND(E794*J794,2)</f>
        <v>0</v>
      </c>
      <c r="L794" s="172">
        <v>21</v>
      </c>
      <c r="M794" s="172">
        <f>G794*(1+L794/100)</f>
        <v>0</v>
      </c>
      <c r="N794" s="172">
        <v>0</v>
      </c>
      <c r="O794" s="172">
        <f>ROUND(E794*N794,2)</f>
        <v>0</v>
      </c>
      <c r="P794" s="172">
        <v>0</v>
      </c>
      <c r="Q794" s="172">
        <f>ROUND(E794*P794,2)</f>
        <v>0</v>
      </c>
      <c r="R794" s="172"/>
      <c r="S794" s="172" t="s">
        <v>299</v>
      </c>
      <c r="T794" s="173" t="s">
        <v>207</v>
      </c>
      <c r="U794" s="160">
        <v>0</v>
      </c>
      <c r="V794" s="160">
        <f>ROUND(E794*U794,2)</f>
        <v>0</v>
      </c>
      <c r="W794" s="160"/>
      <c r="X794" s="160" t="s">
        <v>255</v>
      </c>
      <c r="Y794" s="151"/>
      <c r="Z794" s="151"/>
      <c r="AA794" s="151"/>
      <c r="AB794" s="151"/>
      <c r="AC794" s="151"/>
      <c r="AD794" s="151"/>
      <c r="AE794" s="151"/>
      <c r="AF794" s="151"/>
      <c r="AG794" s="151" t="s">
        <v>256</v>
      </c>
      <c r="AH794" s="151"/>
      <c r="AI794" s="151"/>
      <c r="AJ794" s="151"/>
      <c r="AK794" s="151"/>
      <c r="AL794" s="151"/>
      <c r="AM794" s="151"/>
      <c r="AN794" s="151"/>
      <c r="AO794" s="151"/>
      <c r="AP794" s="151"/>
      <c r="AQ794" s="151"/>
      <c r="AR794" s="151"/>
      <c r="AS794" s="151"/>
      <c r="AT794" s="151"/>
      <c r="AU794" s="151"/>
      <c r="AV794" s="151"/>
      <c r="AW794" s="151"/>
      <c r="AX794" s="151"/>
      <c r="AY794" s="151"/>
      <c r="AZ794" s="151"/>
      <c r="BA794" s="151"/>
      <c r="BB794" s="151"/>
      <c r="BC794" s="151"/>
      <c r="BD794" s="151"/>
      <c r="BE794" s="151"/>
      <c r="BF794" s="151"/>
      <c r="BG794" s="151"/>
      <c r="BH794" s="151"/>
    </row>
    <row r="795" spans="1:60" outlineLevel="1" x14ac:dyDescent="0.25">
      <c r="A795" s="158"/>
      <c r="B795" s="159"/>
      <c r="C795" s="245" t="s">
        <v>931</v>
      </c>
      <c r="D795" s="246"/>
      <c r="E795" s="246"/>
      <c r="F795" s="246"/>
      <c r="G795" s="246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51"/>
      <c r="Z795" s="151"/>
      <c r="AA795" s="151"/>
      <c r="AB795" s="151"/>
      <c r="AC795" s="151"/>
      <c r="AD795" s="151"/>
      <c r="AE795" s="151"/>
      <c r="AF795" s="151"/>
      <c r="AG795" s="151" t="s">
        <v>211</v>
      </c>
      <c r="AH795" s="151"/>
      <c r="AI795" s="151"/>
      <c r="AJ795" s="151"/>
      <c r="AK795" s="151"/>
      <c r="AL795" s="151"/>
      <c r="AM795" s="151"/>
      <c r="AN795" s="151"/>
      <c r="AO795" s="151"/>
      <c r="AP795" s="151"/>
      <c r="AQ795" s="151"/>
      <c r="AR795" s="151"/>
      <c r="AS795" s="151"/>
      <c r="AT795" s="151"/>
      <c r="AU795" s="151"/>
      <c r="AV795" s="151"/>
      <c r="AW795" s="151"/>
      <c r="AX795" s="151"/>
      <c r="AY795" s="151"/>
      <c r="AZ795" s="151"/>
      <c r="BA795" s="151"/>
      <c r="BB795" s="151"/>
      <c r="BC795" s="151"/>
      <c r="BD795" s="151"/>
      <c r="BE795" s="151"/>
      <c r="BF795" s="151"/>
      <c r="BG795" s="151"/>
      <c r="BH795" s="151"/>
    </row>
    <row r="796" spans="1:60" outlineLevel="1" x14ac:dyDescent="0.25">
      <c r="A796" s="158"/>
      <c r="B796" s="159"/>
      <c r="C796" s="247"/>
      <c r="D796" s="248"/>
      <c r="E796" s="248"/>
      <c r="F796" s="248"/>
      <c r="G796" s="248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51"/>
      <c r="Z796" s="151"/>
      <c r="AA796" s="151"/>
      <c r="AB796" s="151"/>
      <c r="AC796" s="151"/>
      <c r="AD796" s="151"/>
      <c r="AE796" s="151"/>
      <c r="AF796" s="151"/>
      <c r="AG796" s="151" t="s">
        <v>212</v>
      </c>
      <c r="AH796" s="151"/>
      <c r="AI796" s="151"/>
      <c r="AJ796" s="151"/>
      <c r="AK796" s="151"/>
      <c r="AL796" s="151"/>
      <c r="AM796" s="151"/>
      <c r="AN796" s="151"/>
      <c r="AO796" s="151"/>
      <c r="AP796" s="151"/>
      <c r="AQ796" s="151"/>
      <c r="AR796" s="151"/>
      <c r="AS796" s="151"/>
      <c r="AT796" s="151"/>
      <c r="AU796" s="151"/>
      <c r="AV796" s="151"/>
      <c r="AW796" s="151"/>
      <c r="AX796" s="151"/>
      <c r="AY796" s="151"/>
      <c r="AZ796" s="151"/>
      <c r="BA796" s="151"/>
      <c r="BB796" s="151"/>
      <c r="BC796" s="151"/>
      <c r="BD796" s="151"/>
      <c r="BE796" s="151"/>
      <c r="BF796" s="151"/>
      <c r="BG796" s="151"/>
      <c r="BH796" s="151"/>
    </row>
    <row r="797" spans="1:60" ht="20.399999999999999" outlineLevel="1" x14ac:dyDescent="0.25">
      <c r="A797" s="169">
        <v>173</v>
      </c>
      <c r="B797" s="170" t="s">
        <v>932</v>
      </c>
      <c r="C797" s="182" t="s">
        <v>933</v>
      </c>
      <c r="D797" s="183" t="s">
        <v>266</v>
      </c>
      <c r="E797" s="172">
        <v>1</v>
      </c>
      <c r="F797" s="171"/>
      <c r="G797" s="172">
        <f>ROUND(E797*F797,2)</f>
        <v>0</v>
      </c>
      <c r="H797" s="171"/>
      <c r="I797" s="172">
        <f>ROUND(E797*H797,2)</f>
        <v>0</v>
      </c>
      <c r="J797" s="171"/>
      <c r="K797" s="172">
        <f>ROUND(E797*J797,2)</f>
        <v>0</v>
      </c>
      <c r="L797" s="172">
        <v>21</v>
      </c>
      <c r="M797" s="172">
        <f>G797*(1+L797/100)</f>
        <v>0</v>
      </c>
      <c r="N797" s="172">
        <v>0</v>
      </c>
      <c r="O797" s="172">
        <f>ROUND(E797*N797,2)</f>
        <v>0</v>
      </c>
      <c r="P797" s="172">
        <v>0</v>
      </c>
      <c r="Q797" s="172">
        <f>ROUND(E797*P797,2)</f>
        <v>0</v>
      </c>
      <c r="R797" s="172"/>
      <c r="S797" s="172" t="s">
        <v>299</v>
      </c>
      <c r="T797" s="173" t="s">
        <v>207</v>
      </c>
      <c r="U797" s="160">
        <v>0</v>
      </c>
      <c r="V797" s="160">
        <f>ROUND(E797*U797,2)</f>
        <v>0</v>
      </c>
      <c r="W797" s="160"/>
      <c r="X797" s="160" t="s">
        <v>255</v>
      </c>
      <c r="Y797" s="151"/>
      <c r="Z797" s="151"/>
      <c r="AA797" s="151"/>
      <c r="AB797" s="151"/>
      <c r="AC797" s="151"/>
      <c r="AD797" s="151"/>
      <c r="AE797" s="151"/>
      <c r="AF797" s="151"/>
      <c r="AG797" s="151" t="s">
        <v>256</v>
      </c>
      <c r="AH797" s="151"/>
      <c r="AI797" s="151"/>
      <c r="AJ797" s="151"/>
      <c r="AK797" s="151"/>
      <c r="AL797" s="151"/>
      <c r="AM797" s="151"/>
      <c r="AN797" s="151"/>
      <c r="AO797" s="151"/>
      <c r="AP797" s="151"/>
      <c r="AQ797" s="151"/>
      <c r="AR797" s="151"/>
      <c r="AS797" s="151"/>
      <c r="AT797" s="151"/>
      <c r="AU797" s="151"/>
      <c r="AV797" s="151"/>
      <c r="AW797" s="151"/>
      <c r="AX797" s="151"/>
      <c r="AY797" s="151"/>
      <c r="AZ797" s="151"/>
      <c r="BA797" s="151"/>
      <c r="BB797" s="151"/>
      <c r="BC797" s="151"/>
      <c r="BD797" s="151"/>
      <c r="BE797" s="151"/>
      <c r="BF797" s="151"/>
      <c r="BG797" s="151"/>
      <c r="BH797" s="151"/>
    </row>
    <row r="798" spans="1:60" outlineLevel="1" x14ac:dyDescent="0.25">
      <c r="A798" s="158"/>
      <c r="B798" s="159"/>
      <c r="C798" s="256"/>
      <c r="D798" s="257"/>
      <c r="E798" s="257"/>
      <c r="F798" s="257"/>
      <c r="G798" s="257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51"/>
      <c r="Z798" s="151"/>
      <c r="AA798" s="151"/>
      <c r="AB798" s="151"/>
      <c r="AC798" s="151"/>
      <c r="AD798" s="151"/>
      <c r="AE798" s="151"/>
      <c r="AF798" s="151"/>
      <c r="AG798" s="151" t="s">
        <v>212</v>
      </c>
      <c r="AH798" s="151"/>
      <c r="AI798" s="151"/>
      <c r="AJ798" s="151"/>
      <c r="AK798" s="151"/>
      <c r="AL798" s="151"/>
      <c r="AM798" s="151"/>
      <c r="AN798" s="151"/>
      <c r="AO798" s="151"/>
      <c r="AP798" s="151"/>
      <c r="AQ798" s="151"/>
      <c r="AR798" s="151"/>
      <c r="AS798" s="151"/>
      <c r="AT798" s="151"/>
      <c r="AU798" s="151"/>
      <c r="AV798" s="151"/>
      <c r="AW798" s="151"/>
      <c r="AX798" s="151"/>
      <c r="AY798" s="151"/>
      <c r="AZ798" s="151"/>
      <c r="BA798" s="151"/>
      <c r="BB798" s="151"/>
      <c r="BC798" s="151"/>
      <c r="BD798" s="151"/>
      <c r="BE798" s="151"/>
      <c r="BF798" s="151"/>
      <c r="BG798" s="151"/>
      <c r="BH798" s="151"/>
    </row>
    <row r="799" spans="1:60" outlineLevel="1" x14ac:dyDescent="0.25">
      <c r="A799" s="169">
        <v>174</v>
      </c>
      <c r="B799" s="170" t="s">
        <v>934</v>
      </c>
      <c r="C799" s="182" t="s">
        <v>935</v>
      </c>
      <c r="D799" s="183" t="s">
        <v>266</v>
      </c>
      <c r="E799" s="172">
        <v>2</v>
      </c>
      <c r="F799" s="171"/>
      <c r="G799" s="172">
        <f>ROUND(E799*F799,2)</f>
        <v>0</v>
      </c>
      <c r="H799" s="171"/>
      <c r="I799" s="172">
        <f>ROUND(E799*H799,2)</f>
        <v>0</v>
      </c>
      <c r="J799" s="171"/>
      <c r="K799" s="172">
        <f>ROUND(E799*J799,2)</f>
        <v>0</v>
      </c>
      <c r="L799" s="172">
        <v>21</v>
      </c>
      <c r="M799" s="172">
        <f>G799*(1+L799/100)</f>
        <v>0</v>
      </c>
      <c r="N799" s="172">
        <v>0</v>
      </c>
      <c r="O799" s="172">
        <f>ROUND(E799*N799,2)</f>
        <v>0</v>
      </c>
      <c r="P799" s="172">
        <v>0</v>
      </c>
      <c r="Q799" s="172">
        <f>ROUND(E799*P799,2)</f>
        <v>0</v>
      </c>
      <c r="R799" s="172"/>
      <c r="S799" s="172" t="s">
        <v>299</v>
      </c>
      <c r="T799" s="173" t="s">
        <v>207</v>
      </c>
      <c r="U799" s="160">
        <v>0</v>
      </c>
      <c r="V799" s="160">
        <f>ROUND(E799*U799,2)</f>
        <v>0</v>
      </c>
      <c r="W799" s="160"/>
      <c r="X799" s="160" t="s">
        <v>255</v>
      </c>
      <c r="Y799" s="151"/>
      <c r="Z799" s="151"/>
      <c r="AA799" s="151"/>
      <c r="AB799" s="151"/>
      <c r="AC799" s="151"/>
      <c r="AD799" s="151"/>
      <c r="AE799" s="151"/>
      <c r="AF799" s="151"/>
      <c r="AG799" s="151" t="s">
        <v>256</v>
      </c>
      <c r="AH799" s="151"/>
      <c r="AI799" s="151"/>
      <c r="AJ799" s="151"/>
      <c r="AK799" s="151"/>
      <c r="AL799" s="151"/>
      <c r="AM799" s="151"/>
      <c r="AN799" s="151"/>
      <c r="AO799" s="151"/>
      <c r="AP799" s="151"/>
      <c r="AQ799" s="151"/>
      <c r="AR799" s="151"/>
      <c r="AS799" s="151"/>
      <c r="AT799" s="151"/>
      <c r="AU799" s="151"/>
      <c r="AV799" s="151"/>
      <c r="AW799" s="151"/>
      <c r="AX799" s="151"/>
      <c r="AY799" s="151"/>
      <c r="AZ799" s="151"/>
      <c r="BA799" s="151"/>
      <c r="BB799" s="151"/>
      <c r="BC799" s="151"/>
      <c r="BD799" s="151"/>
      <c r="BE799" s="151"/>
      <c r="BF799" s="151"/>
      <c r="BG799" s="151"/>
      <c r="BH799" s="151"/>
    </row>
    <row r="800" spans="1:60" outlineLevel="1" x14ac:dyDescent="0.25">
      <c r="A800" s="158"/>
      <c r="B800" s="159"/>
      <c r="C800" s="245" t="s">
        <v>993</v>
      </c>
      <c r="D800" s="246"/>
      <c r="E800" s="246"/>
      <c r="F800" s="246"/>
      <c r="G800" s="246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51"/>
      <c r="Z800" s="151"/>
      <c r="AA800" s="151"/>
      <c r="AB800" s="151"/>
      <c r="AC800" s="151"/>
      <c r="AD800" s="151"/>
      <c r="AE800" s="151"/>
      <c r="AF800" s="151"/>
      <c r="AG800" s="151" t="s">
        <v>211</v>
      </c>
      <c r="AH800" s="151"/>
      <c r="AI800" s="151"/>
      <c r="AJ800" s="151"/>
      <c r="AK800" s="151"/>
      <c r="AL800" s="151"/>
      <c r="AM800" s="151"/>
      <c r="AN800" s="151"/>
      <c r="AO800" s="151"/>
      <c r="AP800" s="151"/>
      <c r="AQ800" s="151"/>
      <c r="AR800" s="151"/>
      <c r="AS800" s="151"/>
      <c r="AT800" s="151"/>
      <c r="AU800" s="151"/>
      <c r="AV800" s="151"/>
      <c r="AW800" s="151"/>
      <c r="AX800" s="151"/>
      <c r="AY800" s="151"/>
      <c r="AZ800" s="151"/>
      <c r="BA800" s="151"/>
      <c r="BB800" s="151"/>
      <c r="BC800" s="151"/>
      <c r="BD800" s="151"/>
      <c r="BE800" s="151"/>
      <c r="BF800" s="151"/>
      <c r="BG800" s="151"/>
      <c r="BH800" s="151"/>
    </row>
    <row r="801" spans="1:60" outlineLevel="1" x14ac:dyDescent="0.25">
      <c r="A801" s="158"/>
      <c r="B801" s="159"/>
      <c r="C801" s="260" t="s">
        <v>936</v>
      </c>
      <c r="D801" s="261"/>
      <c r="E801" s="261"/>
      <c r="F801" s="261"/>
      <c r="G801" s="261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51"/>
      <c r="Z801" s="151"/>
      <c r="AA801" s="151"/>
      <c r="AB801" s="151"/>
      <c r="AC801" s="151"/>
      <c r="AD801" s="151"/>
      <c r="AE801" s="151"/>
      <c r="AF801" s="151"/>
      <c r="AG801" s="151" t="s">
        <v>211</v>
      </c>
      <c r="AH801" s="151"/>
      <c r="AI801" s="151"/>
      <c r="AJ801" s="151"/>
      <c r="AK801" s="151"/>
      <c r="AL801" s="151"/>
      <c r="AM801" s="151"/>
      <c r="AN801" s="151"/>
      <c r="AO801" s="151"/>
      <c r="AP801" s="151"/>
      <c r="AQ801" s="151"/>
      <c r="AR801" s="151"/>
      <c r="AS801" s="151"/>
      <c r="AT801" s="151"/>
      <c r="AU801" s="151"/>
      <c r="AV801" s="151"/>
      <c r="AW801" s="151"/>
      <c r="AX801" s="151"/>
      <c r="AY801" s="151"/>
      <c r="AZ801" s="151"/>
      <c r="BA801" s="151"/>
      <c r="BB801" s="151"/>
      <c r="BC801" s="151"/>
      <c r="BD801" s="151"/>
      <c r="BE801" s="151"/>
      <c r="BF801" s="151"/>
      <c r="BG801" s="151"/>
      <c r="BH801" s="151"/>
    </row>
    <row r="802" spans="1:60" outlineLevel="1" x14ac:dyDescent="0.25">
      <c r="A802" s="158"/>
      <c r="B802" s="159"/>
      <c r="C802" s="260" t="s">
        <v>994</v>
      </c>
      <c r="D802" s="261"/>
      <c r="E802" s="261"/>
      <c r="F802" s="261"/>
      <c r="G802" s="261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51"/>
      <c r="Z802" s="151"/>
      <c r="AA802" s="151"/>
      <c r="AB802" s="151"/>
      <c r="AC802" s="151"/>
      <c r="AD802" s="151"/>
      <c r="AE802" s="151"/>
      <c r="AF802" s="151"/>
      <c r="AG802" s="151" t="s">
        <v>211</v>
      </c>
      <c r="AH802" s="151"/>
      <c r="AI802" s="151"/>
      <c r="AJ802" s="151"/>
      <c r="AK802" s="151"/>
      <c r="AL802" s="151"/>
      <c r="AM802" s="151"/>
      <c r="AN802" s="151"/>
      <c r="AO802" s="151"/>
      <c r="AP802" s="151"/>
      <c r="AQ802" s="151"/>
      <c r="AR802" s="151"/>
      <c r="AS802" s="151"/>
      <c r="AT802" s="151"/>
      <c r="AU802" s="151"/>
      <c r="AV802" s="151"/>
      <c r="AW802" s="151"/>
      <c r="AX802" s="151"/>
      <c r="AY802" s="151"/>
      <c r="AZ802" s="151"/>
      <c r="BA802" s="151"/>
      <c r="BB802" s="151"/>
      <c r="BC802" s="151"/>
      <c r="BD802" s="151"/>
      <c r="BE802" s="151"/>
      <c r="BF802" s="151"/>
      <c r="BG802" s="151"/>
      <c r="BH802" s="151"/>
    </row>
    <row r="803" spans="1:60" outlineLevel="1" x14ac:dyDescent="0.25">
      <c r="A803" s="158"/>
      <c r="B803" s="159"/>
      <c r="C803" s="260" t="s">
        <v>995</v>
      </c>
      <c r="D803" s="261"/>
      <c r="E803" s="261"/>
      <c r="F803" s="261"/>
      <c r="G803" s="261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51"/>
      <c r="Z803" s="151"/>
      <c r="AA803" s="151"/>
      <c r="AB803" s="151"/>
      <c r="AC803" s="151"/>
      <c r="AD803" s="151"/>
      <c r="AE803" s="151"/>
      <c r="AF803" s="151"/>
      <c r="AG803" s="151" t="s">
        <v>211</v>
      </c>
      <c r="AH803" s="151"/>
      <c r="AI803" s="151"/>
      <c r="AJ803" s="151"/>
      <c r="AK803" s="151"/>
      <c r="AL803" s="151"/>
      <c r="AM803" s="151"/>
      <c r="AN803" s="151"/>
      <c r="AO803" s="151"/>
      <c r="AP803" s="151"/>
      <c r="AQ803" s="151"/>
      <c r="AR803" s="151"/>
      <c r="AS803" s="151"/>
      <c r="AT803" s="151"/>
      <c r="AU803" s="151"/>
      <c r="AV803" s="151"/>
      <c r="AW803" s="151"/>
      <c r="AX803" s="151"/>
      <c r="AY803" s="151"/>
      <c r="AZ803" s="151"/>
      <c r="BA803" s="151"/>
      <c r="BB803" s="151"/>
      <c r="BC803" s="151"/>
      <c r="BD803" s="151"/>
      <c r="BE803" s="151"/>
      <c r="BF803" s="151"/>
      <c r="BG803" s="151"/>
      <c r="BH803" s="151"/>
    </row>
    <row r="804" spans="1:60" outlineLevel="1" x14ac:dyDescent="0.25">
      <c r="A804" s="158"/>
      <c r="B804" s="159"/>
      <c r="C804" s="260" t="s">
        <v>937</v>
      </c>
      <c r="D804" s="261"/>
      <c r="E804" s="261"/>
      <c r="F804" s="261"/>
      <c r="G804" s="261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51"/>
      <c r="Z804" s="151"/>
      <c r="AA804" s="151"/>
      <c r="AB804" s="151"/>
      <c r="AC804" s="151"/>
      <c r="AD804" s="151"/>
      <c r="AE804" s="151"/>
      <c r="AF804" s="151"/>
      <c r="AG804" s="151" t="s">
        <v>211</v>
      </c>
      <c r="AH804" s="151"/>
      <c r="AI804" s="151"/>
      <c r="AJ804" s="151"/>
      <c r="AK804" s="151"/>
      <c r="AL804" s="151"/>
      <c r="AM804" s="151"/>
      <c r="AN804" s="151"/>
      <c r="AO804" s="151"/>
      <c r="AP804" s="151"/>
      <c r="AQ804" s="151"/>
      <c r="AR804" s="151"/>
      <c r="AS804" s="151"/>
      <c r="AT804" s="151"/>
      <c r="AU804" s="151"/>
      <c r="AV804" s="151"/>
      <c r="AW804" s="151"/>
      <c r="AX804" s="151"/>
      <c r="AY804" s="151"/>
      <c r="AZ804" s="151"/>
      <c r="BA804" s="151"/>
      <c r="BB804" s="151"/>
      <c r="BC804" s="151"/>
      <c r="BD804" s="151"/>
      <c r="BE804" s="151"/>
      <c r="BF804" s="151"/>
      <c r="BG804" s="151"/>
      <c r="BH804" s="151"/>
    </row>
    <row r="805" spans="1:60" outlineLevel="1" x14ac:dyDescent="0.25">
      <c r="A805" s="158"/>
      <c r="B805" s="159"/>
      <c r="C805" s="260" t="s">
        <v>938</v>
      </c>
      <c r="D805" s="261"/>
      <c r="E805" s="261"/>
      <c r="F805" s="261"/>
      <c r="G805" s="261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51"/>
      <c r="Z805" s="151"/>
      <c r="AA805" s="151"/>
      <c r="AB805" s="151"/>
      <c r="AC805" s="151"/>
      <c r="AD805" s="151"/>
      <c r="AE805" s="151"/>
      <c r="AF805" s="151"/>
      <c r="AG805" s="151" t="s">
        <v>211</v>
      </c>
      <c r="AH805" s="151"/>
      <c r="AI805" s="151"/>
      <c r="AJ805" s="151"/>
      <c r="AK805" s="151"/>
      <c r="AL805" s="151"/>
      <c r="AM805" s="151"/>
      <c r="AN805" s="151"/>
      <c r="AO805" s="151"/>
      <c r="AP805" s="151"/>
      <c r="AQ805" s="151"/>
      <c r="AR805" s="151"/>
      <c r="AS805" s="151"/>
      <c r="AT805" s="151"/>
      <c r="AU805" s="151"/>
      <c r="AV805" s="151"/>
      <c r="AW805" s="151"/>
      <c r="AX805" s="151"/>
      <c r="AY805" s="151"/>
      <c r="AZ805" s="151"/>
      <c r="BA805" s="151"/>
      <c r="BB805" s="151"/>
      <c r="BC805" s="151"/>
      <c r="BD805" s="151"/>
      <c r="BE805" s="151"/>
      <c r="BF805" s="151"/>
      <c r="BG805" s="151"/>
      <c r="BH805" s="151"/>
    </row>
    <row r="806" spans="1:60" outlineLevel="1" x14ac:dyDescent="0.25">
      <c r="A806" s="158"/>
      <c r="B806" s="159"/>
      <c r="C806" s="260" t="s">
        <v>996</v>
      </c>
      <c r="D806" s="261"/>
      <c r="E806" s="261"/>
      <c r="F806" s="261"/>
      <c r="G806" s="261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51"/>
      <c r="Z806" s="151"/>
      <c r="AA806" s="151"/>
      <c r="AB806" s="151"/>
      <c r="AC806" s="151"/>
      <c r="AD806" s="151"/>
      <c r="AE806" s="151"/>
      <c r="AF806" s="151"/>
      <c r="AG806" s="151" t="s">
        <v>211</v>
      </c>
      <c r="AH806" s="151"/>
      <c r="AI806" s="151"/>
      <c r="AJ806" s="151"/>
      <c r="AK806" s="151"/>
      <c r="AL806" s="151"/>
      <c r="AM806" s="151"/>
      <c r="AN806" s="151"/>
      <c r="AO806" s="151"/>
      <c r="AP806" s="151"/>
      <c r="AQ806" s="151"/>
      <c r="AR806" s="151"/>
      <c r="AS806" s="151"/>
      <c r="AT806" s="151"/>
      <c r="AU806" s="151"/>
      <c r="AV806" s="151"/>
      <c r="AW806" s="151"/>
      <c r="AX806" s="151"/>
      <c r="AY806" s="151"/>
      <c r="AZ806" s="151"/>
      <c r="BA806" s="151"/>
      <c r="BB806" s="151"/>
      <c r="BC806" s="151"/>
      <c r="BD806" s="151"/>
      <c r="BE806" s="151"/>
      <c r="BF806" s="151"/>
      <c r="BG806" s="151"/>
      <c r="BH806" s="151"/>
    </row>
    <row r="807" spans="1:60" outlineLevel="1" x14ac:dyDescent="0.25">
      <c r="A807" s="158"/>
      <c r="B807" s="159"/>
      <c r="C807" s="260" t="s">
        <v>939</v>
      </c>
      <c r="D807" s="261"/>
      <c r="E807" s="261"/>
      <c r="F807" s="261"/>
      <c r="G807" s="261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51"/>
      <c r="Z807" s="151"/>
      <c r="AA807" s="151"/>
      <c r="AB807" s="151"/>
      <c r="AC807" s="151"/>
      <c r="AD807" s="151"/>
      <c r="AE807" s="151"/>
      <c r="AF807" s="151"/>
      <c r="AG807" s="151" t="s">
        <v>211</v>
      </c>
      <c r="AH807" s="151"/>
      <c r="AI807" s="151"/>
      <c r="AJ807" s="151"/>
      <c r="AK807" s="151"/>
      <c r="AL807" s="151"/>
      <c r="AM807" s="151"/>
      <c r="AN807" s="151"/>
      <c r="AO807" s="151"/>
      <c r="AP807" s="151"/>
      <c r="AQ807" s="151"/>
      <c r="AR807" s="151"/>
      <c r="AS807" s="151"/>
      <c r="AT807" s="151"/>
      <c r="AU807" s="151"/>
      <c r="AV807" s="151"/>
      <c r="AW807" s="151"/>
      <c r="AX807" s="151"/>
      <c r="AY807" s="151"/>
      <c r="AZ807" s="151"/>
      <c r="BA807" s="151"/>
      <c r="BB807" s="151"/>
      <c r="BC807" s="151"/>
      <c r="BD807" s="151"/>
      <c r="BE807" s="151"/>
      <c r="BF807" s="151"/>
      <c r="BG807" s="151"/>
      <c r="BH807" s="151"/>
    </row>
    <row r="808" spans="1:60" outlineLevel="1" x14ac:dyDescent="0.25">
      <c r="A808" s="158"/>
      <c r="B808" s="159"/>
      <c r="C808" s="247"/>
      <c r="D808" s="248"/>
      <c r="E808" s="248"/>
      <c r="F808" s="248"/>
      <c r="G808" s="248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51"/>
      <c r="Z808" s="151"/>
      <c r="AA808" s="151"/>
      <c r="AB808" s="151"/>
      <c r="AC808" s="151"/>
      <c r="AD808" s="151"/>
      <c r="AE808" s="151"/>
      <c r="AF808" s="151"/>
      <c r="AG808" s="151" t="s">
        <v>212</v>
      </c>
      <c r="AH808" s="151"/>
      <c r="AI808" s="151"/>
      <c r="AJ808" s="151"/>
      <c r="AK808" s="151"/>
      <c r="AL808" s="151"/>
      <c r="AM808" s="151"/>
      <c r="AN808" s="151"/>
      <c r="AO808" s="151"/>
      <c r="AP808" s="151"/>
      <c r="AQ808" s="151"/>
      <c r="AR808" s="151"/>
      <c r="AS808" s="151"/>
      <c r="AT808" s="151"/>
      <c r="AU808" s="151"/>
      <c r="AV808" s="151"/>
      <c r="AW808" s="151"/>
      <c r="AX808" s="151"/>
      <c r="AY808" s="151"/>
      <c r="AZ808" s="151"/>
      <c r="BA808" s="151"/>
      <c r="BB808" s="151"/>
      <c r="BC808" s="151"/>
      <c r="BD808" s="151"/>
      <c r="BE808" s="151"/>
      <c r="BF808" s="151"/>
      <c r="BG808" s="151"/>
      <c r="BH808" s="151"/>
    </row>
    <row r="809" spans="1:60" x14ac:dyDescent="0.25">
      <c r="A809" s="163" t="s">
        <v>201</v>
      </c>
      <c r="B809" s="164" t="s">
        <v>168</v>
      </c>
      <c r="C809" s="180" t="s">
        <v>169</v>
      </c>
      <c r="D809" s="181"/>
      <c r="E809" s="167"/>
      <c r="F809" s="167"/>
      <c r="G809" s="167">
        <f>SUMIF(AG810:AG819,"&lt;&gt;NOR",G810:G819)</f>
        <v>0</v>
      </c>
      <c r="H809" s="167"/>
      <c r="I809" s="167">
        <f>SUM(I810:I819)</f>
        <v>0</v>
      </c>
      <c r="J809" s="167"/>
      <c r="K809" s="167">
        <f>SUM(K810:K819)</f>
        <v>0</v>
      </c>
      <c r="L809" s="167"/>
      <c r="M809" s="167">
        <f>SUM(M810:M819)</f>
        <v>0</v>
      </c>
      <c r="N809" s="167"/>
      <c r="O809" s="167">
        <f>SUM(O810:O819)</f>
        <v>10.3</v>
      </c>
      <c r="P809" s="167"/>
      <c r="Q809" s="167">
        <f>SUM(Q810:Q819)</f>
        <v>0</v>
      </c>
      <c r="R809" s="167"/>
      <c r="S809" s="167"/>
      <c r="T809" s="168"/>
      <c r="U809" s="162"/>
      <c r="V809" s="162">
        <f>SUM(V810:V819)</f>
        <v>20</v>
      </c>
      <c r="W809" s="162"/>
      <c r="X809" s="162"/>
      <c r="AG809" t="s">
        <v>202</v>
      </c>
    </row>
    <row r="810" spans="1:60" outlineLevel="1" x14ac:dyDescent="0.25">
      <c r="A810" s="169">
        <v>175</v>
      </c>
      <c r="B810" s="170" t="s">
        <v>940</v>
      </c>
      <c r="C810" s="182" t="s">
        <v>941</v>
      </c>
      <c r="D810" s="183" t="s">
        <v>266</v>
      </c>
      <c r="E810" s="172">
        <v>5</v>
      </c>
      <c r="F810" s="171"/>
      <c r="G810" s="172">
        <f>ROUND(E810*F810,2)</f>
        <v>0</v>
      </c>
      <c r="H810" s="171"/>
      <c r="I810" s="172">
        <f>ROUND(E810*H810,2)</f>
        <v>0</v>
      </c>
      <c r="J810" s="171"/>
      <c r="K810" s="172">
        <f>ROUND(E810*J810,2)</f>
        <v>0</v>
      </c>
      <c r="L810" s="172">
        <v>21</v>
      </c>
      <c r="M810" s="172">
        <f>G810*(1+L810/100)</f>
        <v>0</v>
      </c>
      <c r="N810" s="172">
        <v>2.06</v>
      </c>
      <c r="O810" s="172">
        <f>ROUND(E810*N810,2)</f>
        <v>10.3</v>
      </c>
      <c r="P810" s="172">
        <v>0</v>
      </c>
      <c r="Q810" s="172">
        <f>ROUND(E810*P810,2)</f>
        <v>0</v>
      </c>
      <c r="R810" s="172"/>
      <c r="S810" s="172" t="s">
        <v>299</v>
      </c>
      <c r="T810" s="173" t="s">
        <v>207</v>
      </c>
      <c r="U810" s="160">
        <v>0</v>
      </c>
      <c r="V810" s="160">
        <f>ROUND(E810*U810,2)</f>
        <v>0</v>
      </c>
      <c r="W810" s="160"/>
      <c r="X810" s="160" t="s">
        <v>255</v>
      </c>
      <c r="Y810" s="151"/>
      <c r="Z810" s="151"/>
      <c r="AA810" s="151"/>
      <c r="AB810" s="151"/>
      <c r="AC810" s="151"/>
      <c r="AD810" s="151"/>
      <c r="AE810" s="151"/>
      <c r="AF810" s="151"/>
      <c r="AG810" s="151" t="s">
        <v>256</v>
      </c>
      <c r="AH810" s="151"/>
      <c r="AI810" s="151"/>
      <c r="AJ810" s="151"/>
      <c r="AK810" s="151"/>
      <c r="AL810" s="151"/>
      <c r="AM810" s="151"/>
      <c r="AN810" s="151"/>
      <c r="AO810" s="151"/>
      <c r="AP810" s="151"/>
      <c r="AQ810" s="151"/>
      <c r="AR810" s="151"/>
      <c r="AS810" s="151"/>
      <c r="AT810" s="151"/>
      <c r="AU810" s="151"/>
      <c r="AV810" s="151"/>
      <c r="AW810" s="151"/>
      <c r="AX810" s="151"/>
      <c r="AY810" s="151"/>
      <c r="AZ810" s="151"/>
      <c r="BA810" s="151"/>
      <c r="BB810" s="151"/>
      <c r="BC810" s="151"/>
      <c r="BD810" s="151"/>
      <c r="BE810" s="151"/>
      <c r="BF810" s="151"/>
      <c r="BG810" s="151"/>
      <c r="BH810" s="151"/>
    </row>
    <row r="811" spans="1:60" outlineLevel="1" x14ac:dyDescent="0.25">
      <c r="A811" s="158"/>
      <c r="B811" s="159"/>
      <c r="C811" s="245" t="s">
        <v>942</v>
      </c>
      <c r="D811" s="246"/>
      <c r="E811" s="246"/>
      <c r="F811" s="246"/>
      <c r="G811" s="246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51"/>
      <c r="Z811" s="151"/>
      <c r="AA811" s="151"/>
      <c r="AB811" s="151"/>
      <c r="AC811" s="151"/>
      <c r="AD811" s="151"/>
      <c r="AE811" s="151"/>
      <c r="AF811" s="151"/>
      <c r="AG811" s="151" t="s">
        <v>211</v>
      </c>
      <c r="AH811" s="151"/>
      <c r="AI811" s="151"/>
      <c r="AJ811" s="151"/>
      <c r="AK811" s="151"/>
      <c r="AL811" s="151"/>
      <c r="AM811" s="151"/>
      <c r="AN811" s="151"/>
      <c r="AO811" s="151"/>
      <c r="AP811" s="151"/>
      <c r="AQ811" s="151"/>
      <c r="AR811" s="151"/>
      <c r="AS811" s="151"/>
      <c r="AT811" s="151"/>
      <c r="AU811" s="151"/>
      <c r="AV811" s="151"/>
      <c r="AW811" s="151"/>
      <c r="AX811" s="151"/>
      <c r="AY811" s="151"/>
      <c r="AZ811" s="151"/>
      <c r="BA811" s="151"/>
      <c r="BB811" s="151"/>
      <c r="BC811" s="151"/>
      <c r="BD811" s="151"/>
      <c r="BE811" s="151"/>
      <c r="BF811" s="151"/>
      <c r="BG811" s="151"/>
      <c r="BH811" s="151"/>
    </row>
    <row r="812" spans="1:60" outlineLevel="1" x14ac:dyDescent="0.25">
      <c r="A812" s="158"/>
      <c r="B812" s="159"/>
      <c r="C812" s="260" t="s">
        <v>997</v>
      </c>
      <c r="D812" s="261"/>
      <c r="E812" s="261"/>
      <c r="F812" s="261"/>
      <c r="G812" s="261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51"/>
      <c r="Z812" s="151"/>
      <c r="AA812" s="151"/>
      <c r="AB812" s="151"/>
      <c r="AC812" s="151"/>
      <c r="AD812" s="151"/>
      <c r="AE812" s="151"/>
      <c r="AF812" s="151"/>
      <c r="AG812" s="151" t="s">
        <v>211</v>
      </c>
      <c r="AH812" s="151"/>
      <c r="AI812" s="151"/>
      <c r="AJ812" s="151"/>
      <c r="AK812" s="151"/>
      <c r="AL812" s="151"/>
      <c r="AM812" s="151"/>
      <c r="AN812" s="151"/>
      <c r="AO812" s="151"/>
      <c r="AP812" s="151"/>
      <c r="AQ812" s="151"/>
      <c r="AR812" s="151"/>
      <c r="AS812" s="151"/>
      <c r="AT812" s="151"/>
      <c r="AU812" s="151"/>
      <c r="AV812" s="151"/>
      <c r="AW812" s="151"/>
      <c r="AX812" s="151"/>
      <c r="AY812" s="151"/>
      <c r="AZ812" s="151"/>
      <c r="BA812" s="151"/>
      <c r="BB812" s="151"/>
      <c r="BC812" s="151"/>
      <c r="BD812" s="151"/>
      <c r="BE812" s="151"/>
      <c r="BF812" s="151"/>
      <c r="BG812" s="151"/>
      <c r="BH812" s="151"/>
    </row>
    <row r="813" spans="1:60" outlineLevel="1" x14ac:dyDescent="0.25">
      <c r="A813" s="158"/>
      <c r="B813" s="159"/>
      <c r="C813" s="260" t="s">
        <v>943</v>
      </c>
      <c r="D813" s="261"/>
      <c r="E813" s="261"/>
      <c r="F813" s="261"/>
      <c r="G813" s="261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51"/>
      <c r="Z813" s="151"/>
      <c r="AA813" s="151"/>
      <c r="AB813" s="151"/>
      <c r="AC813" s="151"/>
      <c r="AD813" s="151"/>
      <c r="AE813" s="151"/>
      <c r="AF813" s="151"/>
      <c r="AG813" s="151" t="s">
        <v>211</v>
      </c>
      <c r="AH813" s="151"/>
      <c r="AI813" s="151"/>
      <c r="AJ813" s="151"/>
      <c r="AK813" s="151"/>
      <c r="AL813" s="151"/>
      <c r="AM813" s="151"/>
      <c r="AN813" s="151"/>
      <c r="AO813" s="151"/>
      <c r="AP813" s="151"/>
      <c r="AQ813" s="151"/>
      <c r="AR813" s="151"/>
      <c r="AS813" s="151"/>
      <c r="AT813" s="151"/>
      <c r="AU813" s="151"/>
      <c r="AV813" s="151"/>
      <c r="AW813" s="151"/>
      <c r="AX813" s="151"/>
      <c r="AY813" s="151"/>
      <c r="AZ813" s="151"/>
      <c r="BA813" s="151"/>
      <c r="BB813" s="151"/>
      <c r="BC813" s="151"/>
      <c r="BD813" s="151"/>
      <c r="BE813" s="151"/>
      <c r="BF813" s="151"/>
      <c r="BG813" s="151"/>
      <c r="BH813" s="151"/>
    </row>
    <row r="814" spans="1:60" outlineLevel="1" x14ac:dyDescent="0.25">
      <c r="A814" s="158"/>
      <c r="B814" s="159"/>
      <c r="C814" s="260" t="s">
        <v>944</v>
      </c>
      <c r="D814" s="261"/>
      <c r="E814" s="261"/>
      <c r="F814" s="261"/>
      <c r="G814" s="261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51"/>
      <c r="Z814" s="151"/>
      <c r="AA814" s="151"/>
      <c r="AB814" s="151"/>
      <c r="AC814" s="151"/>
      <c r="AD814" s="151"/>
      <c r="AE814" s="151"/>
      <c r="AF814" s="151"/>
      <c r="AG814" s="151" t="s">
        <v>211</v>
      </c>
      <c r="AH814" s="151"/>
      <c r="AI814" s="151"/>
      <c r="AJ814" s="151"/>
      <c r="AK814" s="151"/>
      <c r="AL814" s="151"/>
      <c r="AM814" s="151"/>
      <c r="AN814" s="151"/>
      <c r="AO814" s="151"/>
      <c r="AP814" s="151"/>
      <c r="AQ814" s="151"/>
      <c r="AR814" s="151"/>
      <c r="AS814" s="151"/>
      <c r="AT814" s="151"/>
      <c r="AU814" s="151"/>
      <c r="AV814" s="151"/>
      <c r="AW814" s="151"/>
      <c r="AX814" s="151"/>
      <c r="AY814" s="151"/>
      <c r="AZ814" s="151"/>
      <c r="BA814" s="151"/>
      <c r="BB814" s="151"/>
      <c r="BC814" s="151"/>
      <c r="BD814" s="151"/>
      <c r="BE814" s="151"/>
      <c r="BF814" s="151"/>
      <c r="BG814" s="151"/>
      <c r="BH814" s="151"/>
    </row>
    <row r="815" spans="1:60" outlineLevel="1" x14ac:dyDescent="0.25">
      <c r="A815" s="158"/>
      <c r="B815" s="159"/>
      <c r="C815" s="260" t="s">
        <v>998</v>
      </c>
      <c r="D815" s="261"/>
      <c r="E815" s="261"/>
      <c r="F815" s="261"/>
      <c r="G815" s="261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51"/>
      <c r="Z815" s="151"/>
      <c r="AA815" s="151"/>
      <c r="AB815" s="151"/>
      <c r="AC815" s="151"/>
      <c r="AD815" s="151"/>
      <c r="AE815" s="151"/>
      <c r="AF815" s="151"/>
      <c r="AG815" s="151" t="s">
        <v>211</v>
      </c>
      <c r="AH815" s="151"/>
      <c r="AI815" s="151"/>
      <c r="AJ815" s="151"/>
      <c r="AK815" s="151"/>
      <c r="AL815" s="151"/>
      <c r="AM815" s="151"/>
      <c r="AN815" s="151"/>
      <c r="AO815" s="151"/>
      <c r="AP815" s="151"/>
      <c r="AQ815" s="151"/>
      <c r="AR815" s="151"/>
      <c r="AS815" s="151"/>
      <c r="AT815" s="151"/>
      <c r="AU815" s="151"/>
      <c r="AV815" s="151"/>
      <c r="AW815" s="151"/>
      <c r="AX815" s="151"/>
      <c r="AY815" s="151"/>
      <c r="AZ815" s="151"/>
      <c r="BA815" s="151"/>
      <c r="BB815" s="151"/>
      <c r="BC815" s="151"/>
      <c r="BD815" s="151"/>
      <c r="BE815" s="151"/>
      <c r="BF815" s="151"/>
      <c r="BG815" s="151"/>
      <c r="BH815" s="151"/>
    </row>
    <row r="816" spans="1:60" outlineLevel="1" x14ac:dyDescent="0.25">
      <c r="A816" s="158"/>
      <c r="B816" s="159"/>
      <c r="C816" s="260" t="s">
        <v>945</v>
      </c>
      <c r="D816" s="261"/>
      <c r="E816" s="261"/>
      <c r="F816" s="261"/>
      <c r="G816" s="261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51"/>
      <c r="Z816" s="151"/>
      <c r="AA816" s="151"/>
      <c r="AB816" s="151"/>
      <c r="AC816" s="151"/>
      <c r="AD816" s="151"/>
      <c r="AE816" s="151"/>
      <c r="AF816" s="151"/>
      <c r="AG816" s="151" t="s">
        <v>211</v>
      </c>
      <c r="AH816" s="151"/>
      <c r="AI816" s="151"/>
      <c r="AJ816" s="151"/>
      <c r="AK816" s="151"/>
      <c r="AL816" s="151"/>
      <c r="AM816" s="151"/>
      <c r="AN816" s="151"/>
      <c r="AO816" s="151"/>
      <c r="AP816" s="151"/>
      <c r="AQ816" s="151"/>
      <c r="AR816" s="151"/>
      <c r="AS816" s="151"/>
      <c r="AT816" s="151"/>
      <c r="AU816" s="151"/>
      <c r="AV816" s="151"/>
      <c r="AW816" s="151"/>
      <c r="AX816" s="151"/>
      <c r="AY816" s="151"/>
      <c r="AZ816" s="151"/>
      <c r="BA816" s="151"/>
      <c r="BB816" s="151"/>
      <c r="BC816" s="151"/>
      <c r="BD816" s="151"/>
      <c r="BE816" s="151"/>
      <c r="BF816" s="151"/>
      <c r="BG816" s="151"/>
      <c r="BH816" s="151"/>
    </row>
    <row r="817" spans="1:60" outlineLevel="1" x14ac:dyDescent="0.25">
      <c r="A817" s="158"/>
      <c r="B817" s="159"/>
      <c r="C817" s="247"/>
      <c r="D817" s="248"/>
      <c r="E817" s="248"/>
      <c r="F817" s="248"/>
      <c r="G817" s="248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51"/>
      <c r="Z817" s="151"/>
      <c r="AA817" s="151"/>
      <c r="AB817" s="151"/>
      <c r="AC817" s="151"/>
      <c r="AD817" s="151"/>
      <c r="AE817" s="151"/>
      <c r="AF817" s="151"/>
      <c r="AG817" s="151" t="s">
        <v>212</v>
      </c>
      <c r="AH817" s="151"/>
      <c r="AI817" s="151"/>
      <c r="AJ817" s="151"/>
      <c r="AK817" s="151"/>
      <c r="AL817" s="151"/>
      <c r="AM817" s="151"/>
      <c r="AN817" s="151"/>
      <c r="AO817" s="151"/>
      <c r="AP817" s="151"/>
      <c r="AQ817" s="151"/>
      <c r="AR817" s="151"/>
      <c r="AS817" s="151"/>
      <c r="AT817" s="151"/>
      <c r="AU817" s="151"/>
      <c r="AV817" s="151"/>
      <c r="AW817" s="151"/>
      <c r="AX817" s="151"/>
      <c r="AY817" s="151"/>
      <c r="AZ817" s="151"/>
      <c r="BA817" s="151"/>
      <c r="BB817" s="151"/>
      <c r="BC817" s="151"/>
      <c r="BD817" s="151"/>
      <c r="BE817" s="151"/>
      <c r="BF817" s="151"/>
      <c r="BG817" s="151"/>
      <c r="BH817" s="151"/>
    </row>
    <row r="818" spans="1:60" outlineLevel="1" x14ac:dyDescent="0.25">
      <c r="A818" s="169">
        <v>176</v>
      </c>
      <c r="B818" s="170" t="s">
        <v>946</v>
      </c>
      <c r="C818" s="182" t="s">
        <v>947</v>
      </c>
      <c r="D818" s="183" t="s">
        <v>948</v>
      </c>
      <c r="E818" s="172">
        <v>20</v>
      </c>
      <c r="F818" s="171"/>
      <c r="G818" s="172">
        <f>ROUND(E818*F818,2)</f>
        <v>0</v>
      </c>
      <c r="H818" s="171"/>
      <c r="I818" s="172">
        <f>ROUND(E818*H818,2)</f>
        <v>0</v>
      </c>
      <c r="J818" s="171"/>
      <c r="K818" s="172">
        <f>ROUND(E818*J818,2)</f>
        <v>0</v>
      </c>
      <c r="L818" s="172">
        <v>21</v>
      </c>
      <c r="M818" s="172">
        <f>G818*(1+L818/100)</f>
        <v>0</v>
      </c>
      <c r="N818" s="172">
        <v>0</v>
      </c>
      <c r="O818" s="172">
        <f>ROUND(E818*N818,2)</f>
        <v>0</v>
      </c>
      <c r="P818" s="172">
        <v>0</v>
      </c>
      <c r="Q818" s="172">
        <f>ROUND(E818*P818,2)</f>
        <v>0</v>
      </c>
      <c r="R818" s="172" t="s">
        <v>949</v>
      </c>
      <c r="S818" s="172" t="s">
        <v>206</v>
      </c>
      <c r="T818" s="173" t="s">
        <v>240</v>
      </c>
      <c r="U818" s="160">
        <v>1</v>
      </c>
      <c r="V818" s="160">
        <f>ROUND(E818*U818,2)</f>
        <v>20</v>
      </c>
      <c r="W818" s="160"/>
      <c r="X818" s="160" t="s">
        <v>950</v>
      </c>
      <c r="Y818" s="151"/>
      <c r="Z818" s="151"/>
      <c r="AA818" s="151"/>
      <c r="AB818" s="151"/>
      <c r="AC818" s="151"/>
      <c r="AD818" s="151"/>
      <c r="AE818" s="151"/>
      <c r="AF818" s="151"/>
      <c r="AG818" s="151" t="s">
        <v>951</v>
      </c>
      <c r="AH818" s="151"/>
      <c r="AI818" s="151"/>
      <c r="AJ818" s="151"/>
      <c r="AK818" s="151"/>
      <c r="AL818" s="151"/>
      <c r="AM818" s="151"/>
      <c r="AN818" s="151"/>
      <c r="AO818" s="151"/>
      <c r="AP818" s="151"/>
      <c r="AQ818" s="151"/>
      <c r="AR818" s="151"/>
      <c r="AS818" s="151"/>
      <c r="AT818" s="151"/>
      <c r="AU818" s="151"/>
      <c r="AV818" s="151"/>
      <c r="AW818" s="151"/>
      <c r="AX818" s="151"/>
      <c r="AY818" s="151"/>
      <c r="AZ818" s="151"/>
      <c r="BA818" s="151"/>
      <c r="BB818" s="151"/>
      <c r="BC818" s="151"/>
      <c r="BD818" s="151"/>
      <c r="BE818" s="151"/>
      <c r="BF818" s="151"/>
      <c r="BG818" s="151"/>
      <c r="BH818" s="151"/>
    </row>
    <row r="819" spans="1:60" outlineLevel="1" x14ac:dyDescent="0.25">
      <c r="A819" s="158"/>
      <c r="B819" s="159"/>
      <c r="C819" s="256"/>
      <c r="D819" s="257"/>
      <c r="E819" s="257"/>
      <c r="F819" s="257"/>
      <c r="G819" s="257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51"/>
      <c r="Z819" s="151"/>
      <c r="AA819" s="151"/>
      <c r="AB819" s="151"/>
      <c r="AC819" s="151"/>
      <c r="AD819" s="151"/>
      <c r="AE819" s="151"/>
      <c r="AF819" s="151"/>
      <c r="AG819" s="151" t="s">
        <v>212</v>
      </c>
      <c r="AH819" s="151"/>
      <c r="AI819" s="151"/>
      <c r="AJ819" s="151"/>
      <c r="AK819" s="151"/>
      <c r="AL819" s="151"/>
      <c r="AM819" s="151"/>
      <c r="AN819" s="151"/>
      <c r="AO819" s="151"/>
      <c r="AP819" s="151"/>
      <c r="AQ819" s="151"/>
      <c r="AR819" s="151"/>
      <c r="AS819" s="151"/>
      <c r="AT819" s="151"/>
      <c r="AU819" s="151"/>
      <c r="AV819" s="151"/>
      <c r="AW819" s="151"/>
      <c r="AX819" s="151"/>
      <c r="AY819" s="151"/>
      <c r="AZ819" s="151"/>
      <c r="BA819" s="151"/>
      <c r="BB819" s="151"/>
      <c r="BC819" s="151"/>
      <c r="BD819" s="151"/>
      <c r="BE819" s="151"/>
      <c r="BF819" s="151"/>
      <c r="BG819" s="151"/>
      <c r="BH819" s="151"/>
    </row>
    <row r="820" spans="1:60" x14ac:dyDescent="0.25">
      <c r="A820" s="163" t="s">
        <v>201</v>
      </c>
      <c r="B820" s="164" t="s">
        <v>170</v>
      </c>
      <c r="C820" s="180" t="s">
        <v>116</v>
      </c>
      <c r="D820" s="181"/>
      <c r="E820" s="167"/>
      <c r="F820" s="167"/>
      <c r="G820" s="167">
        <f>SUMIF(AG821:AG836,"&lt;&gt;NOR",G821:G836)</f>
        <v>0</v>
      </c>
      <c r="H820" s="167"/>
      <c r="I820" s="167">
        <f>SUM(I821:I836)</f>
        <v>0</v>
      </c>
      <c r="J820" s="167"/>
      <c r="K820" s="167">
        <f>SUM(K821:K836)</f>
        <v>0</v>
      </c>
      <c r="L820" s="167"/>
      <c r="M820" s="167">
        <f>SUM(M821:M836)</f>
        <v>0</v>
      </c>
      <c r="N820" s="167"/>
      <c r="O820" s="167">
        <f>SUM(O821:O836)</f>
        <v>0</v>
      </c>
      <c r="P820" s="167"/>
      <c r="Q820" s="167">
        <f>SUM(Q821:Q836)</f>
        <v>0</v>
      </c>
      <c r="R820" s="167"/>
      <c r="S820" s="167"/>
      <c r="T820" s="168"/>
      <c r="U820" s="162"/>
      <c r="V820" s="162">
        <f>SUM(V821:V836)</f>
        <v>166.7</v>
      </c>
      <c r="W820" s="162"/>
      <c r="X820" s="162"/>
      <c r="AG820" t="s">
        <v>202</v>
      </c>
    </row>
    <row r="821" spans="1:60" outlineLevel="1" x14ac:dyDescent="0.25">
      <c r="A821" s="169">
        <v>177</v>
      </c>
      <c r="B821" s="170" t="s">
        <v>952</v>
      </c>
      <c r="C821" s="182" t="s">
        <v>953</v>
      </c>
      <c r="D821" s="183" t="s">
        <v>271</v>
      </c>
      <c r="E821" s="172">
        <v>96.39</v>
      </c>
      <c r="F821" s="171"/>
      <c r="G821" s="172">
        <f>ROUND(E821*F821,2)</f>
        <v>0</v>
      </c>
      <c r="H821" s="171"/>
      <c r="I821" s="172">
        <f>ROUND(E821*H821,2)</f>
        <v>0</v>
      </c>
      <c r="J821" s="171"/>
      <c r="K821" s="172">
        <f>ROUND(E821*J821,2)</f>
        <v>0</v>
      </c>
      <c r="L821" s="172">
        <v>21</v>
      </c>
      <c r="M821" s="172">
        <f>G821*(1+L821/100)</f>
        <v>0</v>
      </c>
      <c r="N821" s="172">
        <v>0</v>
      </c>
      <c r="O821" s="172">
        <f>ROUND(E821*N821,2)</f>
        <v>0</v>
      </c>
      <c r="P821" s="172">
        <v>0</v>
      </c>
      <c r="Q821" s="172">
        <f>ROUND(E821*P821,2)</f>
        <v>0</v>
      </c>
      <c r="R821" s="172" t="s">
        <v>523</v>
      </c>
      <c r="S821" s="172" t="s">
        <v>206</v>
      </c>
      <c r="T821" s="173" t="s">
        <v>240</v>
      </c>
      <c r="U821" s="160">
        <v>0.65300000000000002</v>
      </c>
      <c r="V821" s="160">
        <f>ROUND(E821*U821,2)</f>
        <v>62.94</v>
      </c>
      <c r="W821" s="160"/>
      <c r="X821" s="160" t="s">
        <v>241</v>
      </c>
      <c r="Y821" s="151"/>
      <c r="Z821" s="151"/>
      <c r="AA821" s="151"/>
      <c r="AB821" s="151"/>
      <c r="AC821" s="151"/>
      <c r="AD821" s="151"/>
      <c r="AE821" s="151"/>
      <c r="AF821" s="151"/>
      <c r="AG821" s="151" t="s">
        <v>242</v>
      </c>
      <c r="AH821" s="151"/>
      <c r="AI821" s="151"/>
      <c r="AJ821" s="151"/>
      <c r="AK821" s="151"/>
      <c r="AL821" s="151"/>
      <c r="AM821" s="151"/>
      <c r="AN821" s="151"/>
      <c r="AO821" s="151"/>
      <c r="AP821" s="151"/>
      <c r="AQ821" s="151"/>
      <c r="AR821" s="151"/>
      <c r="AS821" s="151"/>
      <c r="AT821" s="151"/>
      <c r="AU821" s="151"/>
      <c r="AV821" s="151"/>
      <c r="AW821" s="151"/>
      <c r="AX821" s="151"/>
      <c r="AY821" s="151"/>
      <c r="AZ821" s="151"/>
      <c r="BA821" s="151"/>
      <c r="BB821" s="151"/>
      <c r="BC821" s="151"/>
      <c r="BD821" s="151"/>
      <c r="BE821" s="151"/>
      <c r="BF821" s="151"/>
      <c r="BG821" s="151"/>
      <c r="BH821" s="151"/>
    </row>
    <row r="822" spans="1:60" outlineLevel="1" x14ac:dyDescent="0.25">
      <c r="A822" s="158"/>
      <c r="B822" s="159"/>
      <c r="C822" s="184" t="s">
        <v>954</v>
      </c>
      <c r="D822" s="185"/>
      <c r="E822" s="186">
        <v>96.39</v>
      </c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51"/>
      <c r="Z822" s="151"/>
      <c r="AA822" s="151"/>
      <c r="AB822" s="151"/>
      <c r="AC822" s="151"/>
      <c r="AD822" s="151"/>
      <c r="AE822" s="151"/>
      <c r="AF822" s="151"/>
      <c r="AG822" s="151" t="s">
        <v>247</v>
      </c>
      <c r="AH822" s="151">
        <v>0</v>
      </c>
      <c r="AI822" s="151"/>
      <c r="AJ822" s="151"/>
      <c r="AK822" s="151"/>
      <c r="AL822" s="151"/>
      <c r="AM822" s="151"/>
      <c r="AN822" s="151"/>
      <c r="AO822" s="151"/>
      <c r="AP822" s="151"/>
      <c r="AQ822" s="151"/>
      <c r="AR822" s="151"/>
      <c r="AS822" s="151"/>
      <c r="AT822" s="151"/>
      <c r="AU822" s="151"/>
      <c r="AV822" s="151"/>
      <c r="AW822" s="151"/>
      <c r="AX822" s="151"/>
      <c r="AY822" s="151"/>
      <c r="AZ822" s="151"/>
      <c r="BA822" s="151"/>
      <c r="BB822" s="151"/>
      <c r="BC822" s="151"/>
      <c r="BD822" s="151"/>
      <c r="BE822" s="151"/>
      <c r="BF822" s="151"/>
      <c r="BG822" s="151"/>
      <c r="BH822" s="151"/>
    </row>
    <row r="823" spans="1:60" outlineLevel="1" x14ac:dyDescent="0.25">
      <c r="A823" s="158"/>
      <c r="B823" s="159"/>
      <c r="C823" s="247"/>
      <c r="D823" s="248"/>
      <c r="E823" s="248"/>
      <c r="F823" s="248"/>
      <c r="G823" s="248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51"/>
      <c r="Z823" s="151"/>
      <c r="AA823" s="151"/>
      <c r="AB823" s="151"/>
      <c r="AC823" s="151"/>
      <c r="AD823" s="151"/>
      <c r="AE823" s="151"/>
      <c r="AF823" s="151"/>
      <c r="AG823" s="151" t="s">
        <v>212</v>
      </c>
      <c r="AH823" s="151"/>
      <c r="AI823" s="151"/>
      <c r="AJ823" s="151"/>
      <c r="AK823" s="151"/>
      <c r="AL823" s="151"/>
      <c r="AM823" s="151"/>
      <c r="AN823" s="151"/>
      <c r="AO823" s="151"/>
      <c r="AP823" s="151"/>
      <c r="AQ823" s="151"/>
      <c r="AR823" s="151"/>
      <c r="AS823" s="151"/>
      <c r="AT823" s="151"/>
      <c r="AU823" s="151"/>
      <c r="AV823" s="151"/>
      <c r="AW823" s="151"/>
      <c r="AX823" s="151"/>
      <c r="AY823" s="151"/>
      <c r="AZ823" s="151"/>
      <c r="BA823" s="151"/>
      <c r="BB823" s="151"/>
      <c r="BC823" s="151"/>
      <c r="BD823" s="151"/>
      <c r="BE823" s="151"/>
      <c r="BF823" s="151"/>
      <c r="BG823" s="151"/>
      <c r="BH823" s="151"/>
    </row>
    <row r="824" spans="1:60" outlineLevel="1" x14ac:dyDescent="0.25">
      <c r="A824" s="169">
        <v>178</v>
      </c>
      <c r="B824" s="170" t="s">
        <v>955</v>
      </c>
      <c r="C824" s="182" t="s">
        <v>956</v>
      </c>
      <c r="D824" s="183" t="s">
        <v>271</v>
      </c>
      <c r="E824" s="172">
        <v>233.73</v>
      </c>
      <c r="F824" s="171"/>
      <c r="G824" s="172">
        <f>ROUND(E824*F824,2)</f>
        <v>0</v>
      </c>
      <c r="H824" s="171"/>
      <c r="I824" s="172">
        <f>ROUND(E824*H824,2)</f>
        <v>0</v>
      </c>
      <c r="J824" s="171"/>
      <c r="K824" s="172">
        <f>ROUND(E824*J824,2)</f>
        <v>0</v>
      </c>
      <c r="L824" s="172">
        <v>21</v>
      </c>
      <c r="M824" s="172">
        <f>G824*(1+L824/100)</f>
        <v>0</v>
      </c>
      <c r="N824" s="172">
        <v>0</v>
      </c>
      <c r="O824" s="172">
        <f>ROUND(E824*N824,2)</f>
        <v>0</v>
      </c>
      <c r="P824" s="172">
        <v>0</v>
      </c>
      <c r="Q824" s="172">
        <f>ROUND(E824*P824,2)</f>
        <v>0</v>
      </c>
      <c r="R824" s="172" t="s">
        <v>523</v>
      </c>
      <c r="S824" s="172" t="s">
        <v>206</v>
      </c>
      <c r="T824" s="173" t="s">
        <v>240</v>
      </c>
      <c r="U824" s="160">
        <v>0</v>
      </c>
      <c r="V824" s="160">
        <f>ROUND(E824*U824,2)</f>
        <v>0</v>
      </c>
      <c r="W824" s="160"/>
      <c r="X824" s="160" t="s">
        <v>241</v>
      </c>
      <c r="Y824" s="151"/>
      <c r="Z824" s="151"/>
      <c r="AA824" s="151"/>
      <c r="AB824" s="151"/>
      <c r="AC824" s="151"/>
      <c r="AD824" s="151"/>
      <c r="AE824" s="151"/>
      <c r="AF824" s="151"/>
      <c r="AG824" s="151" t="s">
        <v>242</v>
      </c>
      <c r="AH824" s="151"/>
      <c r="AI824" s="151"/>
      <c r="AJ824" s="151"/>
      <c r="AK824" s="151"/>
      <c r="AL824" s="151"/>
      <c r="AM824" s="151"/>
      <c r="AN824" s="151"/>
      <c r="AO824" s="151"/>
      <c r="AP824" s="151"/>
      <c r="AQ824" s="151"/>
      <c r="AR824" s="151"/>
      <c r="AS824" s="151"/>
      <c r="AT824" s="151"/>
      <c r="AU824" s="151"/>
      <c r="AV824" s="151"/>
      <c r="AW824" s="151"/>
      <c r="AX824" s="151"/>
      <c r="AY824" s="151"/>
      <c r="AZ824" s="151"/>
      <c r="BA824" s="151"/>
      <c r="BB824" s="151"/>
      <c r="BC824" s="151"/>
      <c r="BD824" s="151"/>
      <c r="BE824" s="151"/>
      <c r="BF824" s="151"/>
      <c r="BG824" s="151"/>
      <c r="BH824" s="151"/>
    </row>
    <row r="825" spans="1:60" outlineLevel="1" x14ac:dyDescent="0.25">
      <c r="A825" s="158"/>
      <c r="B825" s="159"/>
      <c r="C825" s="256"/>
      <c r="D825" s="257"/>
      <c r="E825" s="257"/>
      <c r="F825" s="257"/>
      <c r="G825" s="257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51"/>
      <c r="Z825" s="151"/>
      <c r="AA825" s="151"/>
      <c r="AB825" s="151"/>
      <c r="AC825" s="151"/>
      <c r="AD825" s="151"/>
      <c r="AE825" s="151"/>
      <c r="AF825" s="151"/>
      <c r="AG825" s="151" t="s">
        <v>212</v>
      </c>
      <c r="AH825" s="151"/>
      <c r="AI825" s="151"/>
      <c r="AJ825" s="151"/>
      <c r="AK825" s="151"/>
      <c r="AL825" s="151"/>
      <c r="AM825" s="151"/>
      <c r="AN825" s="151"/>
      <c r="AO825" s="151"/>
      <c r="AP825" s="151"/>
      <c r="AQ825" s="151"/>
      <c r="AR825" s="151"/>
      <c r="AS825" s="151"/>
      <c r="AT825" s="151"/>
      <c r="AU825" s="151"/>
      <c r="AV825" s="151"/>
      <c r="AW825" s="151"/>
      <c r="AX825" s="151"/>
      <c r="AY825" s="151"/>
      <c r="AZ825" s="151"/>
      <c r="BA825" s="151"/>
      <c r="BB825" s="151"/>
      <c r="BC825" s="151"/>
      <c r="BD825" s="151"/>
      <c r="BE825" s="151"/>
      <c r="BF825" s="151"/>
      <c r="BG825" s="151"/>
      <c r="BH825" s="151"/>
    </row>
    <row r="826" spans="1:60" outlineLevel="1" x14ac:dyDescent="0.25">
      <c r="A826" s="169">
        <v>179</v>
      </c>
      <c r="B826" s="170" t="s">
        <v>957</v>
      </c>
      <c r="C826" s="182" t="s">
        <v>958</v>
      </c>
      <c r="D826" s="183" t="s">
        <v>271</v>
      </c>
      <c r="E826" s="172">
        <v>1.95</v>
      </c>
      <c r="F826" s="171"/>
      <c r="G826" s="172">
        <f>ROUND(E826*F826,2)</f>
        <v>0</v>
      </c>
      <c r="H826" s="171"/>
      <c r="I826" s="172">
        <f>ROUND(E826*H826,2)</f>
        <v>0</v>
      </c>
      <c r="J826" s="171"/>
      <c r="K826" s="172">
        <f>ROUND(E826*J826,2)</f>
        <v>0</v>
      </c>
      <c r="L826" s="172">
        <v>21</v>
      </c>
      <c r="M826" s="172">
        <f>G826*(1+L826/100)</f>
        <v>0</v>
      </c>
      <c r="N826" s="172">
        <v>0</v>
      </c>
      <c r="O826" s="172">
        <f>ROUND(E826*N826,2)</f>
        <v>0</v>
      </c>
      <c r="P826" s="172">
        <v>0</v>
      </c>
      <c r="Q826" s="172">
        <f>ROUND(E826*P826,2)</f>
        <v>0</v>
      </c>
      <c r="R826" s="172" t="s">
        <v>523</v>
      </c>
      <c r="S826" s="172" t="s">
        <v>206</v>
      </c>
      <c r="T826" s="173" t="s">
        <v>240</v>
      </c>
      <c r="U826" s="160">
        <v>0</v>
      </c>
      <c r="V826" s="160">
        <f>ROUND(E826*U826,2)</f>
        <v>0</v>
      </c>
      <c r="W826" s="160"/>
      <c r="X826" s="160" t="s">
        <v>241</v>
      </c>
      <c r="Y826" s="151"/>
      <c r="Z826" s="151"/>
      <c r="AA826" s="151"/>
      <c r="AB826" s="151"/>
      <c r="AC826" s="151"/>
      <c r="AD826" s="151"/>
      <c r="AE826" s="151"/>
      <c r="AF826" s="151"/>
      <c r="AG826" s="151" t="s">
        <v>242</v>
      </c>
      <c r="AH826" s="151"/>
      <c r="AI826" s="151"/>
      <c r="AJ826" s="151"/>
      <c r="AK826" s="151"/>
      <c r="AL826" s="151"/>
      <c r="AM826" s="151"/>
      <c r="AN826" s="151"/>
      <c r="AO826" s="151"/>
      <c r="AP826" s="151"/>
      <c r="AQ826" s="151"/>
      <c r="AR826" s="151"/>
      <c r="AS826" s="151"/>
      <c r="AT826" s="151"/>
      <c r="AU826" s="151"/>
      <c r="AV826" s="151"/>
      <c r="AW826" s="151"/>
      <c r="AX826" s="151"/>
      <c r="AY826" s="151"/>
      <c r="AZ826" s="151"/>
      <c r="BA826" s="151"/>
      <c r="BB826" s="151"/>
      <c r="BC826" s="151"/>
      <c r="BD826" s="151"/>
      <c r="BE826" s="151"/>
      <c r="BF826" s="151"/>
      <c r="BG826" s="151"/>
      <c r="BH826" s="151"/>
    </row>
    <row r="827" spans="1:60" outlineLevel="1" x14ac:dyDescent="0.25">
      <c r="A827" s="158"/>
      <c r="B827" s="159"/>
      <c r="C827" s="256"/>
      <c r="D827" s="257"/>
      <c r="E827" s="257"/>
      <c r="F827" s="257"/>
      <c r="G827" s="257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51"/>
      <c r="Z827" s="151"/>
      <c r="AA827" s="151"/>
      <c r="AB827" s="151"/>
      <c r="AC827" s="151"/>
      <c r="AD827" s="151"/>
      <c r="AE827" s="151"/>
      <c r="AF827" s="151"/>
      <c r="AG827" s="151" t="s">
        <v>212</v>
      </c>
      <c r="AH827" s="151"/>
      <c r="AI827" s="151"/>
      <c r="AJ827" s="151"/>
      <c r="AK827" s="151"/>
      <c r="AL827" s="151"/>
      <c r="AM827" s="151"/>
      <c r="AN827" s="151"/>
      <c r="AO827" s="151"/>
      <c r="AP827" s="151"/>
      <c r="AQ827" s="151"/>
      <c r="AR827" s="151"/>
      <c r="AS827" s="151"/>
      <c r="AT827" s="151"/>
      <c r="AU827" s="151"/>
      <c r="AV827" s="151"/>
      <c r="AW827" s="151"/>
      <c r="AX827" s="151"/>
      <c r="AY827" s="151"/>
      <c r="AZ827" s="151"/>
      <c r="BA827" s="151"/>
      <c r="BB827" s="151"/>
      <c r="BC827" s="151"/>
      <c r="BD827" s="151"/>
      <c r="BE827" s="151"/>
      <c r="BF827" s="151"/>
      <c r="BG827" s="151"/>
      <c r="BH827" s="151"/>
    </row>
    <row r="828" spans="1:60" outlineLevel="1" x14ac:dyDescent="0.25">
      <c r="A828" s="169">
        <v>180</v>
      </c>
      <c r="B828" s="170" t="s">
        <v>959</v>
      </c>
      <c r="C828" s="182" t="s">
        <v>960</v>
      </c>
      <c r="D828" s="183" t="s">
        <v>271</v>
      </c>
      <c r="E828" s="172">
        <v>7.25</v>
      </c>
      <c r="F828" s="171"/>
      <c r="G828" s="172">
        <f>ROUND(E828*F828,2)</f>
        <v>0</v>
      </c>
      <c r="H828" s="171"/>
      <c r="I828" s="172">
        <f>ROUND(E828*H828,2)</f>
        <v>0</v>
      </c>
      <c r="J828" s="171"/>
      <c r="K828" s="172">
        <f>ROUND(E828*J828,2)</f>
        <v>0</v>
      </c>
      <c r="L828" s="172">
        <v>21</v>
      </c>
      <c r="M828" s="172">
        <f>G828*(1+L828/100)</f>
        <v>0</v>
      </c>
      <c r="N828" s="172">
        <v>0</v>
      </c>
      <c r="O828" s="172">
        <f>ROUND(E828*N828,2)</f>
        <v>0</v>
      </c>
      <c r="P828" s="172">
        <v>0</v>
      </c>
      <c r="Q828" s="172">
        <f>ROUND(E828*P828,2)</f>
        <v>0</v>
      </c>
      <c r="R828" s="172" t="s">
        <v>523</v>
      </c>
      <c r="S828" s="172" t="s">
        <v>206</v>
      </c>
      <c r="T828" s="173" t="s">
        <v>240</v>
      </c>
      <c r="U828" s="160">
        <v>0</v>
      </c>
      <c r="V828" s="160">
        <f>ROUND(E828*U828,2)</f>
        <v>0</v>
      </c>
      <c r="W828" s="160"/>
      <c r="X828" s="160" t="s">
        <v>241</v>
      </c>
      <c r="Y828" s="151"/>
      <c r="Z828" s="151"/>
      <c r="AA828" s="151"/>
      <c r="AB828" s="151"/>
      <c r="AC828" s="151"/>
      <c r="AD828" s="151"/>
      <c r="AE828" s="151"/>
      <c r="AF828" s="151"/>
      <c r="AG828" s="151" t="s">
        <v>242</v>
      </c>
      <c r="AH828" s="151"/>
      <c r="AI828" s="151"/>
      <c r="AJ828" s="151"/>
      <c r="AK828" s="151"/>
      <c r="AL828" s="151"/>
      <c r="AM828" s="151"/>
      <c r="AN828" s="151"/>
      <c r="AO828" s="151"/>
      <c r="AP828" s="151"/>
      <c r="AQ828" s="151"/>
      <c r="AR828" s="151"/>
      <c r="AS828" s="151"/>
      <c r="AT828" s="151"/>
      <c r="AU828" s="151"/>
      <c r="AV828" s="151"/>
      <c r="AW828" s="151"/>
      <c r="AX828" s="151"/>
      <c r="AY828" s="151"/>
      <c r="AZ828" s="151"/>
      <c r="BA828" s="151"/>
      <c r="BB828" s="151"/>
      <c r="BC828" s="151"/>
      <c r="BD828" s="151"/>
      <c r="BE828" s="151"/>
      <c r="BF828" s="151"/>
      <c r="BG828" s="151"/>
      <c r="BH828" s="151"/>
    </row>
    <row r="829" spans="1:60" outlineLevel="1" x14ac:dyDescent="0.25">
      <c r="A829" s="158"/>
      <c r="B829" s="159"/>
      <c r="C829" s="256"/>
      <c r="D829" s="257"/>
      <c r="E829" s="257"/>
      <c r="F829" s="257"/>
      <c r="G829" s="257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51"/>
      <c r="Z829" s="151"/>
      <c r="AA829" s="151"/>
      <c r="AB829" s="151"/>
      <c r="AC829" s="151"/>
      <c r="AD829" s="151"/>
      <c r="AE829" s="151"/>
      <c r="AF829" s="151"/>
      <c r="AG829" s="151" t="s">
        <v>212</v>
      </c>
      <c r="AH829" s="151"/>
      <c r="AI829" s="151"/>
      <c r="AJ829" s="151"/>
      <c r="AK829" s="151"/>
      <c r="AL829" s="151"/>
      <c r="AM829" s="151"/>
      <c r="AN829" s="151"/>
      <c r="AO829" s="151"/>
      <c r="AP829" s="151"/>
      <c r="AQ829" s="151"/>
      <c r="AR829" s="151"/>
      <c r="AS829" s="151"/>
      <c r="AT829" s="151"/>
      <c r="AU829" s="151"/>
      <c r="AV829" s="151"/>
      <c r="AW829" s="151"/>
      <c r="AX829" s="151"/>
      <c r="AY829" s="151"/>
      <c r="AZ829" s="151"/>
      <c r="BA829" s="151"/>
      <c r="BB829" s="151"/>
      <c r="BC829" s="151"/>
      <c r="BD829" s="151"/>
      <c r="BE829" s="151"/>
      <c r="BF829" s="151"/>
      <c r="BG829" s="151"/>
      <c r="BH829" s="151"/>
    </row>
    <row r="830" spans="1:60" ht="20.399999999999999" outlineLevel="1" x14ac:dyDescent="0.25">
      <c r="A830" s="169">
        <v>181</v>
      </c>
      <c r="B830" s="170" t="s">
        <v>961</v>
      </c>
      <c r="C830" s="182" t="s">
        <v>962</v>
      </c>
      <c r="D830" s="183" t="s">
        <v>271</v>
      </c>
      <c r="E830" s="172">
        <v>34.416440000000001</v>
      </c>
      <c r="F830" s="171"/>
      <c r="G830" s="172">
        <f>ROUND(E830*F830,2)</f>
        <v>0</v>
      </c>
      <c r="H830" s="171"/>
      <c r="I830" s="172">
        <f>ROUND(E830*H830,2)</f>
        <v>0</v>
      </c>
      <c r="J830" s="171"/>
      <c r="K830" s="172">
        <f>ROUND(E830*J830,2)</f>
        <v>0</v>
      </c>
      <c r="L830" s="172">
        <v>21</v>
      </c>
      <c r="M830" s="172">
        <f>G830*(1+L830/100)</f>
        <v>0</v>
      </c>
      <c r="N830" s="172">
        <v>0</v>
      </c>
      <c r="O830" s="172">
        <f>ROUND(E830*N830,2)</f>
        <v>0</v>
      </c>
      <c r="P830" s="172">
        <v>0</v>
      </c>
      <c r="Q830" s="172">
        <f>ROUND(E830*P830,2)</f>
        <v>0</v>
      </c>
      <c r="R830" s="172" t="s">
        <v>523</v>
      </c>
      <c r="S830" s="172" t="s">
        <v>206</v>
      </c>
      <c r="T830" s="173" t="s">
        <v>240</v>
      </c>
      <c r="U830" s="160">
        <v>0.93300000000000005</v>
      </c>
      <c r="V830" s="160">
        <f>ROUND(E830*U830,2)</f>
        <v>32.11</v>
      </c>
      <c r="W830" s="160"/>
      <c r="X830" s="160" t="s">
        <v>963</v>
      </c>
      <c r="Y830" s="151"/>
      <c r="Z830" s="151"/>
      <c r="AA830" s="151"/>
      <c r="AB830" s="151"/>
      <c r="AC830" s="151"/>
      <c r="AD830" s="151"/>
      <c r="AE830" s="151"/>
      <c r="AF830" s="151"/>
      <c r="AG830" s="151" t="s">
        <v>964</v>
      </c>
      <c r="AH830" s="151"/>
      <c r="AI830" s="151"/>
      <c r="AJ830" s="151"/>
      <c r="AK830" s="151"/>
      <c r="AL830" s="151"/>
      <c r="AM830" s="151"/>
      <c r="AN830" s="151"/>
      <c r="AO830" s="151"/>
      <c r="AP830" s="151"/>
      <c r="AQ830" s="151"/>
      <c r="AR830" s="151"/>
      <c r="AS830" s="151"/>
      <c r="AT830" s="151"/>
      <c r="AU830" s="151"/>
      <c r="AV830" s="151"/>
      <c r="AW830" s="151"/>
      <c r="AX830" s="151"/>
      <c r="AY830" s="151"/>
      <c r="AZ830" s="151"/>
      <c r="BA830" s="151"/>
      <c r="BB830" s="151"/>
      <c r="BC830" s="151"/>
      <c r="BD830" s="151"/>
      <c r="BE830" s="151"/>
      <c r="BF830" s="151"/>
      <c r="BG830" s="151"/>
      <c r="BH830" s="151"/>
    </row>
    <row r="831" spans="1:60" outlineLevel="1" x14ac:dyDescent="0.25">
      <c r="A831" s="158"/>
      <c r="B831" s="159"/>
      <c r="C831" s="256"/>
      <c r="D831" s="257"/>
      <c r="E831" s="257"/>
      <c r="F831" s="257"/>
      <c r="G831" s="257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51"/>
      <c r="Z831" s="151"/>
      <c r="AA831" s="151"/>
      <c r="AB831" s="151"/>
      <c r="AC831" s="151"/>
      <c r="AD831" s="151"/>
      <c r="AE831" s="151"/>
      <c r="AF831" s="151"/>
      <c r="AG831" s="151" t="s">
        <v>212</v>
      </c>
      <c r="AH831" s="151"/>
      <c r="AI831" s="151"/>
      <c r="AJ831" s="151"/>
      <c r="AK831" s="151"/>
      <c r="AL831" s="151"/>
      <c r="AM831" s="151"/>
      <c r="AN831" s="151"/>
      <c r="AO831" s="151"/>
      <c r="AP831" s="151"/>
      <c r="AQ831" s="151"/>
      <c r="AR831" s="151"/>
      <c r="AS831" s="151"/>
      <c r="AT831" s="151"/>
      <c r="AU831" s="151"/>
      <c r="AV831" s="151"/>
      <c r="AW831" s="151"/>
      <c r="AX831" s="151"/>
      <c r="AY831" s="151"/>
      <c r="AZ831" s="151"/>
      <c r="BA831" s="151"/>
      <c r="BB831" s="151"/>
      <c r="BC831" s="151"/>
      <c r="BD831" s="151"/>
      <c r="BE831" s="151"/>
      <c r="BF831" s="151"/>
      <c r="BG831" s="151"/>
      <c r="BH831" s="151"/>
    </row>
    <row r="832" spans="1:60" ht="20.399999999999999" outlineLevel="1" x14ac:dyDescent="0.25">
      <c r="A832" s="169">
        <v>182</v>
      </c>
      <c r="B832" s="170" t="s">
        <v>965</v>
      </c>
      <c r="C832" s="182" t="s">
        <v>966</v>
      </c>
      <c r="D832" s="183" t="s">
        <v>271</v>
      </c>
      <c r="E832" s="172">
        <v>34.416440000000001</v>
      </c>
      <c r="F832" s="171"/>
      <c r="G832" s="172">
        <f>ROUND(E832*F832,2)</f>
        <v>0</v>
      </c>
      <c r="H832" s="171"/>
      <c r="I832" s="172">
        <f>ROUND(E832*H832,2)</f>
        <v>0</v>
      </c>
      <c r="J832" s="171"/>
      <c r="K832" s="172">
        <f>ROUND(E832*J832,2)</f>
        <v>0</v>
      </c>
      <c r="L832" s="172">
        <v>21</v>
      </c>
      <c r="M832" s="172">
        <f>G832*(1+L832/100)</f>
        <v>0</v>
      </c>
      <c r="N832" s="172">
        <v>0</v>
      </c>
      <c r="O832" s="172">
        <f>ROUND(E832*N832,2)</f>
        <v>0</v>
      </c>
      <c r="P832" s="172">
        <v>0</v>
      </c>
      <c r="Q832" s="172">
        <f>ROUND(E832*P832,2)</f>
        <v>0</v>
      </c>
      <c r="R832" s="172" t="s">
        <v>967</v>
      </c>
      <c r="S832" s="172" t="s">
        <v>206</v>
      </c>
      <c r="T832" s="173" t="s">
        <v>240</v>
      </c>
      <c r="U832" s="160">
        <v>1.1399999999999999</v>
      </c>
      <c r="V832" s="160">
        <f>ROUND(E832*U832,2)</f>
        <v>39.229999999999997</v>
      </c>
      <c r="W832" s="160"/>
      <c r="X832" s="160" t="s">
        <v>963</v>
      </c>
      <c r="Y832" s="151"/>
      <c r="Z832" s="151"/>
      <c r="AA832" s="151"/>
      <c r="AB832" s="151"/>
      <c r="AC832" s="151"/>
      <c r="AD832" s="151"/>
      <c r="AE832" s="151"/>
      <c r="AF832" s="151"/>
      <c r="AG832" s="151" t="s">
        <v>964</v>
      </c>
      <c r="AH832" s="151"/>
      <c r="AI832" s="151"/>
      <c r="AJ832" s="151"/>
      <c r="AK832" s="151"/>
      <c r="AL832" s="151"/>
      <c r="AM832" s="151"/>
      <c r="AN832" s="151"/>
      <c r="AO832" s="151"/>
      <c r="AP832" s="151"/>
      <c r="AQ832" s="151"/>
      <c r="AR832" s="151"/>
      <c r="AS832" s="151"/>
      <c r="AT832" s="151"/>
      <c r="AU832" s="151"/>
      <c r="AV832" s="151"/>
      <c r="AW832" s="151"/>
      <c r="AX832" s="151"/>
      <c r="AY832" s="151"/>
      <c r="AZ832" s="151"/>
      <c r="BA832" s="151"/>
      <c r="BB832" s="151"/>
      <c r="BC832" s="151"/>
      <c r="BD832" s="151"/>
      <c r="BE832" s="151"/>
      <c r="BF832" s="151"/>
      <c r="BG832" s="151"/>
      <c r="BH832" s="151"/>
    </row>
    <row r="833" spans="1:60" ht="21" outlineLevel="1" x14ac:dyDescent="0.25">
      <c r="A833" s="158"/>
      <c r="B833" s="159"/>
      <c r="C833" s="258" t="s">
        <v>968</v>
      </c>
      <c r="D833" s="259"/>
      <c r="E833" s="259"/>
      <c r="F833" s="259"/>
      <c r="G833" s="259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51"/>
      <c r="Z833" s="151"/>
      <c r="AA833" s="151"/>
      <c r="AB833" s="151"/>
      <c r="AC833" s="151"/>
      <c r="AD833" s="151"/>
      <c r="AE833" s="151"/>
      <c r="AF833" s="151"/>
      <c r="AG833" s="151" t="s">
        <v>244</v>
      </c>
      <c r="AH833" s="151"/>
      <c r="AI833" s="151"/>
      <c r="AJ833" s="151"/>
      <c r="AK833" s="151"/>
      <c r="AL833" s="151"/>
      <c r="AM833" s="151"/>
      <c r="AN833" s="151"/>
      <c r="AO833" s="151"/>
      <c r="AP833" s="151"/>
      <c r="AQ833" s="151"/>
      <c r="AR833" s="151"/>
      <c r="AS833" s="151"/>
      <c r="AT833" s="151"/>
      <c r="AU833" s="151"/>
      <c r="AV833" s="151"/>
      <c r="AW833" s="151"/>
      <c r="AX833" s="151"/>
      <c r="AY833" s="151"/>
      <c r="AZ833" s="151"/>
      <c r="BA833" s="174" t="str">
        <f>C833</f>
        <v>vybouraných hmot se složením a hrubým urovnáním nebo přeložením na jiný dopravní prostředek, nebo nakládání na dopravní prostředek pro vodorovnou dopravu,</v>
      </c>
      <c r="BB833" s="151"/>
      <c r="BC833" s="151"/>
      <c r="BD833" s="151"/>
      <c r="BE833" s="151"/>
      <c r="BF833" s="151"/>
      <c r="BG833" s="151"/>
      <c r="BH833" s="151"/>
    </row>
    <row r="834" spans="1:60" outlineLevel="1" x14ac:dyDescent="0.25">
      <c r="A834" s="158"/>
      <c r="B834" s="159"/>
      <c r="C834" s="247"/>
      <c r="D834" s="248"/>
      <c r="E834" s="248"/>
      <c r="F834" s="248"/>
      <c r="G834" s="248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51"/>
      <c r="Z834" s="151"/>
      <c r="AA834" s="151"/>
      <c r="AB834" s="151"/>
      <c r="AC834" s="151"/>
      <c r="AD834" s="151"/>
      <c r="AE834" s="151"/>
      <c r="AF834" s="151"/>
      <c r="AG834" s="151" t="s">
        <v>212</v>
      </c>
      <c r="AH834" s="151"/>
      <c r="AI834" s="151"/>
      <c r="AJ834" s="151"/>
      <c r="AK834" s="151"/>
      <c r="AL834" s="151"/>
      <c r="AM834" s="151"/>
      <c r="AN834" s="151"/>
      <c r="AO834" s="151"/>
      <c r="AP834" s="151"/>
      <c r="AQ834" s="151"/>
      <c r="AR834" s="151"/>
      <c r="AS834" s="151"/>
      <c r="AT834" s="151"/>
      <c r="AU834" s="151"/>
      <c r="AV834" s="151"/>
      <c r="AW834" s="151"/>
      <c r="AX834" s="151"/>
      <c r="AY834" s="151"/>
      <c r="AZ834" s="151"/>
      <c r="BA834" s="151"/>
      <c r="BB834" s="151"/>
      <c r="BC834" s="151"/>
      <c r="BD834" s="151"/>
      <c r="BE834" s="151"/>
      <c r="BF834" s="151"/>
      <c r="BG834" s="151"/>
      <c r="BH834" s="151"/>
    </row>
    <row r="835" spans="1:60" outlineLevel="1" x14ac:dyDescent="0.25">
      <c r="A835" s="169">
        <v>183</v>
      </c>
      <c r="B835" s="170" t="s">
        <v>969</v>
      </c>
      <c r="C835" s="182" t="s">
        <v>970</v>
      </c>
      <c r="D835" s="183" t="s">
        <v>271</v>
      </c>
      <c r="E835" s="172">
        <v>34.416440000000001</v>
      </c>
      <c r="F835" s="171"/>
      <c r="G835" s="172">
        <f>ROUND(E835*F835,2)</f>
        <v>0</v>
      </c>
      <c r="H835" s="171"/>
      <c r="I835" s="172">
        <f>ROUND(E835*H835,2)</f>
        <v>0</v>
      </c>
      <c r="J835" s="171"/>
      <c r="K835" s="172">
        <f>ROUND(E835*J835,2)</f>
        <v>0</v>
      </c>
      <c r="L835" s="172">
        <v>21</v>
      </c>
      <c r="M835" s="172">
        <f>G835*(1+L835/100)</f>
        <v>0</v>
      </c>
      <c r="N835" s="172">
        <v>0</v>
      </c>
      <c r="O835" s="172">
        <f>ROUND(E835*N835,2)</f>
        <v>0</v>
      </c>
      <c r="P835" s="172">
        <v>0</v>
      </c>
      <c r="Q835" s="172">
        <f>ROUND(E835*P835,2)</f>
        <v>0</v>
      </c>
      <c r="R835" s="172" t="s">
        <v>523</v>
      </c>
      <c r="S835" s="172" t="s">
        <v>206</v>
      </c>
      <c r="T835" s="173" t="s">
        <v>240</v>
      </c>
      <c r="U835" s="160">
        <v>0.94199999999999995</v>
      </c>
      <c r="V835" s="160">
        <f>ROUND(E835*U835,2)</f>
        <v>32.42</v>
      </c>
      <c r="W835" s="160"/>
      <c r="X835" s="160" t="s">
        <v>963</v>
      </c>
      <c r="Y835" s="151"/>
      <c r="Z835" s="151"/>
      <c r="AA835" s="151"/>
      <c r="AB835" s="151"/>
      <c r="AC835" s="151"/>
      <c r="AD835" s="151"/>
      <c r="AE835" s="151"/>
      <c r="AF835" s="151"/>
      <c r="AG835" s="151" t="s">
        <v>964</v>
      </c>
      <c r="AH835" s="151"/>
      <c r="AI835" s="151"/>
      <c r="AJ835" s="151"/>
      <c r="AK835" s="151"/>
      <c r="AL835" s="151"/>
      <c r="AM835" s="151"/>
      <c r="AN835" s="151"/>
      <c r="AO835" s="151"/>
      <c r="AP835" s="151"/>
      <c r="AQ835" s="151"/>
      <c r="AR835" s="151"/>
      <c r="AS835" s="151"/>
      <c r="AT835" s="151"/>
      <c r="AU835" s="151"/>
      <c r="AV835" s="151"/>
      <c r="AW835" s="151"/>
      <c r="AX835" s="151"/>
      <c r="AY835" s="151"/>
      <c r="AZ835" s="151"/>
      <c r="BA835" s="151"/>
      <c r="BB835" s="151"/>
      <c r="BC835" s="151"/>
      <c r="BD835" s="151"/>
      <c r="BE835" s="151"/>
      <c r="BF835" s="151"/>
      <c r="BG835" s="151"/>
      <c r="BH835" s="151"/>
    </row>
    <row r="836" spans="1:60" outlineLevel="1" x14ac:dyDescent="0.25">
      <c r="A836" s="158"/>
      <c r="B836" s="159"/>
      <c r="C836" s="256"/>
      <c r="D836" s="257"/>
      <c r="E836" s="257"/>
      <c r="F836" s="257"/>
      <c r="G836" s="257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51"/>
      <c r="Z836" s="151"/>
      <c r="AA836" s="151"/>
      <c r="AB836" s="151"/>
      <c r="AC836" s="151"/>
      <c r="AD836" s="151"/>
      <c r="AE836" s="151"/>
      <c r="AF836" s="151"/>
      <c r="AG836" s="151" t="s">
        <v>212</v>
      </c>
      <c r="AH836" s="151"/>
      <c r="AI836" s="151"/>
      <c r="AJ836" s="151"/>
      <c r="AK836" s="151"/>
      <c r="AL836" s="151"/>
      <c r="AM836" s="151"/>
      <c r="AN836" s="151"/>
      <c r="AO836" s="151"/>
      <c r="AP836" s="151"/>
      <c r="AQ836" s="151"/>
      <c r="AR836" s="151"/>
      <c r="AS836" s="151"/>
      <c r="AT836" s="151"/>
      <c r="AU836" s="151"/>
      <c r="AV836" s="151"/>
      <c r="AW836" s="151"/>
      <c r="AX836" s="151"/>
      <c r="AY836" s="151"/>
      <c r="AZ836" s="151"/>
      <c r="BA836" s="151"/>
      <c r="BB836" s="151"/>
      <c r="BC836" s="151"/>
      <c r="BD836" s="151"/>
      <c r="BE836" s="151"/>
      <c r="BF836" s="151"/>
      <c r="BG836" s="151"/>
      <c r="BH836" s="151"/>
    </row>
    <row r="837" spans="1:60" x14ac:dyDescent="0.25">
      <c r="A837" s="5"/>
      <c r="B837" s="6"/>
      <c r="C837" s="189"/>
      <c r="D837" s="190"/>
      <c r="E837" s="153"/>
      <c r="F837" s="153"/>
      <c r="G837" s="153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AE837">
        <v>15</v>
      </c>
      <c r="AF837">
        <v>21</v>
      </c>
    </row>
    <row r="838" spans="1:60" x14ac:dyDescent="0.25">
      <c r="A838" s="154"/>
      <c r="B838" s="155" t="s">
        <v>29</v>
      </c>
      <c r="C838" s="191"/>
      <c r="D838" s="192"/>
      <c r="E838" s="193"/>
      <c r="F838" s="193"/>
      <c r="G838" s="175">
        <f>G8+G27+G79+G108+G112+G126+G159+G202+G230+G251+G276+G294+G353+G376+G381+G385+G388+G427+G515+G599+G608+G642+G648+G703+G724+G770+G782+G809+G820</f>
        <v>0</v>
      </c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AE838">
        <f>SUMIF(L7:L836,AE837,G7:G836)</f>
        <v>0</v>
      </c>
      <c r="AF838">
        <f>SUMIF(L7:L836,AF837,G7:G836)</f>
        <v>0</v>
      </c>
      <c r="AG838" t="s">
        <v>233</v>
      </c>
    </row>
    <row r="839" spans="1:60" x14ac:dyDescent="0.25">
      <c r="A839" s="264" t="s">
        <v>971</v>
      </c>
      <c r="B839" s="264"/>
      <c r="C839" s="189"/>
      <c r="D839" s="190"/>
      <c r="E839" s="153"/>
      <c r="F839" s="153"/>
      <c r="G839" s="153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60" x14ac:dyDescent="0.25">
      <c r="A840" s="5"/>
      <c r="B840" s="6" t="s">
        <v>972</v>
      </c>
      <c r="C840" s="189" t="s">
        <v>973</v>
      </c>
      <c r="D840" s="190"/>
      <c r="E840" s="153"/>
      <c r="F840" s="153"/>
      <c r="G840" s="153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AG840" t="s">
        <v>974</v>
      </c>
    </row>
    <row r="841" spans="1:60" x14ac:dyDescent="0.25">
      <c r="A841" s="5"/>
      <c r="B841" s="6" t="s">
        <v>975</v>
      </c>
      <c r="C841" s="189" t="s">
        <v>976</v>
      </c>
      <c r="D841" s="190"/>
      <c r="E841" s="153"/>
      <c r="F841" s="153"/>
      <c r="G841" s="153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AG841" t="s">
        <v>977</v>
      </c>
    </row>
    <row r="842" spans="1:60" x14ac:dyDescent="0.25">
      <c r="A842" s="5"/>
      <c r="B842" s="6"/>
      <c r="C842" s="189" t="s">
        <v>978</v>
      </c>
      <c r="D842" s="190"/>
      <c r="E842" s="153"/>
      <c r="F842" s="153"/>
      <c r="G842" s="153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AG842" t="s">
        <v>979</v>
      </c>
    </row>
    <row r="843" spans="1:60" x14ac:dyDescent="0.25">
      <c r="A843" s="5"/>
      <c r="B843" s="6"/>
      <c r="C843" s="189"/>
      <c r="D843" s="190"/>
      <c r="E843" s="153"/>
      <c r="F843" s="153"/>
      <c r="G843" s="153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60" x14ac:dyDescent="0.25">
      <c r="C844" s="194"/>
      <c r="D844" s="195"/>
      <c r="E844" s="92"/>
      <c r="F844" s="92"/>
      <c r="G844" s="92"/>
      <c r="AG844" t="s">
        <v>234</v>
      </c>
    </row>
    <row r="845" spans="1:60" x14ac:dyDescent="0.25">
      <c r="C845" s="92"/>
      <c r="D845" s="195"/>
      <c r="E845" s="92"/>
      <c r="F845" s="92"/>
      <c r="G845" s="92"/>
    </row>
    <row r="846" spans="1:60" x14ac:dyDescent="0.25">
      <c r="C846" s="92"/>
      <c r="D846" s="195"/>
      <c r="E846" s="92"/>
      <c r="F846" s="92"/>
      <c r="G846" s="92"/>
    </row>
    <row r="847" spans="1:60" x14ac:dyDescent="0.25">
      <c r="C847" s="92"/>
      <c r="D847" s="195"/>
      <c r="E847" s="92"/>
      <c r="F847" s="92"/>
      <c r="G847" s="92"/>
    </row>
    <row r="848" spans="1:60" x14ac:dyDescent="0.25">
      <c r="C848" s="92"/>
      <c r="D848" s="195"/>
      <c r="E848" s="92"/>
      <c r="F848" s="92"/>
      <c r="G848" s="92"/>
    </row>
    <row r="849" spans="3:7" x14ac:dyDescent="0.25">
      <c r="C849" s="92"/>
      <c r="D849" s="195"/>
      <c r="E849" s="92"/>
      <c r="F849" s="92"/>
      <c r="G849" s="92"/>
    </row>
    <row r="850" spans="3:7" x14ac:dyDescent="0.25">
      <c r="C850" s="92"/>
      <c r="D850" s="195"/>
      <c r="E850" s="92"/>
      <c r="F850" s="92"/>
      <c r="G850" s="92"/>
    </row>
    <row r="851" spans="3:7" x14ac:dyDescent="0.25">
      <c r="C851" s="92"/>
      <c r="D851" s="195"/>
      <c r="E851" s="92"/>
      <c r="F851" s="92"/>
      <c r="G851" s="92"/>
    </row>
    <row r="852" spans="3:7" x14ac:dyDescent="0.25">
      <c r="C852" s="92"/>
      <c r="D852" s="195"/>
      <c r="E852" s="92"/>
      <c r="F852" s="92"/>
      <c r="G852" s="92"/>
    </row>
    <row r="853" spans="3:7" x14ac:dyDescent="0.25">
      <c r="C853" s="92"/>
      <c r="D853" s="195"/>
      <c r="E853" s="92"/>
      <c r="F853" s="92"/>
      <c r="G853" s="92"/>
    </row>
    <row r="854" spans="3:7" x14ac:dyDescent="0.25">
      <c r="C854" s="92"/>
      <c r="D854" s="195"/>
      <c r="E854" s="92"/>
      <c r="F854" s="92"/>
      <c r="G854" s="92"/>
    </row>
    <row r="855" spans="3:7" x14ac:dyDescent="0.25">
      <c r="C855" s="92"/>
      <c r="D855" s="195"/>
      <c r="E855" s="92"/>
      <c r="F855" s="92"/>
      <c r="G855" s="92"/>
    </row>
    <row r="856" spans="3:7" x14ac:dyDescent="0.25">
      <c r="C856" s="92"/>
      <c r="D856" s="195"/>
      <c r="E856" s="92"/>
      <c r="F856" s="92"/>
      <c r="G856" s="92"/>
    </row>
    <row r="857" spans="3:7" x14ac:dyDescent="0.25">
      <c r="C857" s="92"/>
      <c r="D857" s="195"/>
      <c r="E857" s="92"/>
      <c r="F857" s="92"/>
      <c r="G857" s="92"/>
    </row>
    <row r="858" spans="3:7" x14ac:dyDescent="0.25">
      <c r="C858" s="92"/>
      <c r="D858" s="195"/>
      <c r="E858" s="92"/>
      <c r="F858" s="92"/>
      <c r="G858" s="92"/>
    </row>
    <row r="859" spans="3:7" x14ac:dyDescent="0.25">
      <c r="C859" s="92"/>
      <c r="D859" s="195"/>
      <c r="E859" s="92"/>
      <c r="F859" s="92"/>
      <c r="G859" s="92"/>
    </row>
    <row r="860" spans="3:7" x14ac:dyDescent="0.25">
      <c r="C860" s="92"/>
      <c r="D860" s="195"/>
      <c r="E860" s="92"/>
      <c r="F860" s="92"/>
      <c r="G860" s="92"/>
    </row>
    <row r="861" spans="3:7" x14ac:dyDescent="0.25">
      <c r="C861" s="92"/>
      <c r="D861" s="195"/>
      <c r="E861" s="92"/>
      <c r="F861" s="92"/>
      <c r="G861" s="92"/>
    </row>
    <row r="862" spans="3:7" x14ac:dyDescent="0.25">
      <c r="D862" s="142"/>
    </row>
    <row r="863" spans="3:7" x14ac:dyDescent="0.25">
      <c r="D863" s="142"/>
    </row>
    <row r="864" spans="3:7" x14ac:dyDescent="0.25">
      <c r="D864" s="142"/>
    </row>
    <row r="865" spans="4:4" x14ac:dyDescent="0.25">
      <c r="D865" s="142"/>
    </row>
    <row r="866" spans="4:4" x14ac:dyDescent="0.25">
      <c r="D866" s="142"/>
    </row>
    <row r="867" spans="4:4" x14ac:dyDescent="0.25">
      <c r="D867" s="142"/>
    </row>
    <row r="868" spans="4:4" x14ac:dyDescent="0.25">
      <c r="D868" s="142"/>
    </row>
    <row r="869" spans="4:4" x14ac:dyDescent="0.25">
      <c r="D869" s="142"/>
    </row>
    <row r="870" spans="4:4" x14ac:dyDescent="0.25">
      <c r="D870" s="142"/>
    </row>
    <row r="871" spans="4:4" x14ac:dyDescent="0.25">
      <c r="D871" s="142"/>
    </row>
    <row r="872" spans="4:4" x14ac:dyDescent="0.25">
      <c r="D872" s="142"/>
    </row>
    <row r="873" spans="4:4" x14ac:dyDescent="0.25">
      <c r="D873" s="142"/>
    </row>
    <row r="874" spans="4:4" x14ac:dyDescent="0.25">
      <c r="D874" s="142"/>
    </row>
    <row r="875" spans="4:4" x14ac:dyDescent="0.25">
      <c r="D875" s="142"/>
    </row>
    <row r="876" spans="4:4" x14ac:dyDescent="0.25">
      <c r="D876" s="142"/>
    </row>
    <row r="877" spans="4:4" x14ac:dyDescent="0.25">
      <c r="D877" s="142"/>
    </row>
    <row r="878" spans="4:4" x14ac:dyDescent="0.25">
      <c r="D878" s="142"/>
    </row>
    <row r="879" spans="4:4" x14ac:dyDescent="0.25">
      <c r="D879" s="142"/>
    </row>
    <row r="880" spans="4:4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2"/>
    </row>
    <row r="1548" spans="4:4" x14ac:dyDescent="0.25">
      <c r="D1548" s="142"/>
    </row>
    <row r="1549" spans="4:4" x14ac:dyDescent="0.25">
      <c r="D1549" s="142"/>
    </row>
    <row r="1550" spans="4:4" x14ac:dyDescent="0.25">
      <c r="D1550" s="142"/>
    </row>
    <row r="1551" spans="4:4" x14ac:dyDescent="0.25">
      <c r="D1551" s="142"/>
    </row>
    <row r="1552" spans="4:4" x14ac:dyDescent="0.25">
      <c r="D1552" s="142"/>
    </row>
    <row r="1553" spans="4:4" x14ac:dyDescent="0.25">
      <c r="D1553" s="142"/>
    </row>
    <row r="1554" spans="4:4" x14ac:dyDescent="0.25">
      <c r="D1554" s="142"/>
    </row>
    <row r="1555" spans="4:4" x14ac:dyDescent="0.25">
      <c r="D1555" s="142"/>
    </row>
    <row r="1556" spans="4:4" x14ac:dyDescent="0.25">
      <c r="D1556" s="142"/>
    </row>
    <row r="1557" spans="4:4" x14ac:dyDescent="0.25">
      <c r="D1557" s="142"/>
    </row>
    <row r="1558" spans="4:4" x14ac:dyDescent="0.25">
      <c r="D1558" s="142"/>
    </row>
    <row r="1559" spans="4:4" x14ac:dyDescent="0.25">
      <c r="D1559" s="142"/>
    </row>
    <row r="1560" spans="4:4" x14ac:dyDescent="0.25">
      <c r="D1560" s="142"/>
    </row>
    <row r="1561" spans="4:4" x14ac:dyDescent="0.25">
      <c r="D1561" s="142"/>
    </row>
    <row r="1562" spans="4:4" x14ac:dyDescent="0.25">
      <c r="D1562" s="142"/>
    </row>
    <row r="1563" spans="4:4" x14ac:dyDescent="0.25">
      <c r="D1563" s="142"/>
    </row>
    <row r="1564" spans="4:4" x14ac:dyDescent="0.25">
      <c r="D1564" s="142"/>
    </row>
    <row r="1565" spans="4:4" x14ac:dyDescent="0.25">
      <c r="D1565" s="142"/>
    </row>
    <row r="1566" spans="4:4" x14ac:dyDescent="0.25">
      <c r="D1566" s="142"/>
    </row>
    <row r="1567" spans="4:4" x14ac:dyDescent="0.25">
      <c r="D1567" s="142"/>
    </row>
    <row r="1568" spans="4:4" x14ac:dyDescent="0.25">
      <c r="D1568" s="142"/>
    </row>
    <row r="1569" spans="4:4" x14ac:dyDescent="0.25">
      <c r="D1569" s="142"/>
    </row>
    <row r="1570" spans="4:4" x14ac:dyDescent="0.25">
      <c r="D1570" s="142"/>
    </row>
    <row r="1571" spans="4:4" x14ac:dyDescent="0.25">
      <c r="D1571" s="142"/>
    </row>
    <row r="1572" spans="4:4" x14ac:dyDescent="0.25">
      <c r="D1572" s="142"/>
    </row>
    <row r="1573" spans="4:4" x14ac:dyDescent="0.25">
      <c r="D1573" s="142"/>
    </row>
    <row r="1574" spans="4:4" x14ac:dyDescent="0.25">
      <c r="D1574" s="142"/>
    </row>
    <row r="1575" spans="4:4" x14ac:dyDescent="0.25">
      <c r="D1575" s="142"/>
    </row>
    <row r="1576" spans="4:4" x14ac:dyDescent="0.25">
      <c r="D1576" s="142"/>
    </row>
    <row r="1577" spans="4:4" x14ac:dyDescent="0.25">
      <c r="D1577" s="142"/>
    </row>
    <row r="1578" spans="4:4" x14ac:dyDescent="0.25">
      <c r="D1578" s="142"/>
    </row>
    <row r="1579" spans="4:4" x14ac:dyDescent="0.25">
      <c r="D1579" s="142"/>
    </row>
    <row r="1580" spans="4:4" x14ac:dyDescent="0.25">
      <c r="D1580" s="142"/>
    </row>
    <row r="1581" spans="4:4" x14ac:dyDescent="0.25">
      <c r="D1581" s="142"/>
    </row>
    <row r="1582" spans="4:4" x14ac:dyDescent="0.25">
      <c r="D1582" s="142"/>
    </row>
    <row r="1583" spans="4:4" x14ac:dyDescent="0.25">
      <c r="D1583" s="142"/>
    </row>
    <row r="1584" spans="4:4" x14ac:dyDescent="0.25">
      <c r="D1584" s="142"/>
    </row>
    <row r="1585" spans="4:4" x14ac:dyDescent="0.25">
      <c r="D1585" s="142"/>
    </row>
    <row r="1586" spans="4:4" x14ac:dyDescent="0.25">
      <c r="D1586" s="142"/>
    </row>
    <row r="1587" spans="4:4" x14ac:dyDescent="0.25">
      <c r="D1587" s="142"/>
    </row>
    <row r="1588" spans="4:4" x14ac:dyDescent="0.25">
      <c r="D1588" s="142"/>
    </row>
    <row r="1589" spans="4:4" x14ac:dyDescent="0.25">
      <c r="D1589" s="142"/>
    </row>
    <row r="1590" spans="4:4" x14ac:dyDescent="0.25">
      <c r="D1590" s="142"/>
    </row>
    <row r="1591" spans="4:4" x14ac:dyDescent="0.25">
      <c r="D1591" s="142"/>
    </row>
    <row r="1592" spans="4:4" x14ac:dyDescent="0.25">
      <c r="D1592" s="142"/>
    </row>
    <row r="1593" spans="4:4" x14ac:dyDescent="0.25">
      <c r="D1593" s="142"/>
    </row>
    <row r="1594" spans="4:4" x14ac:dyDescent="0.25">
      <c r="D1594" s="142"/>
    </row>
    <row r="1595" spans="4:4" x14ac:dyDescent="0.25">
      <c r="D1595" s="142"/>
    </row>
    <row r="1596" spans="4:4" x14ac:dyDescent="0.25">
      <c r="D1596" s="142"/>
    </row>
    <row r="1597" spans="4:4" x14ac:dyDescent="0.25">
      <c r="D1597" s="142"/>
    </row>
    <row r="1598" spans="4:4" x14ac:dyDescent="0.25">
      <c r="D1598" s="142"/>
    </row>
    <row r="1599" spans="4:4" x14ac:dyDescent="0.25">
      <c r="D1599" s="142"/>
    </row>
    <row r="1600" spans="4:4" x14ac:dyDescent="0.25">
      <c r="D1600" s="142"/>
    </row>
    <row r="1601" spans="4:4" x14ac:dyDescent="0.25">
      <c r="D1601" s="142"/>
    </row>
    <row r="1602" spans="4:4" x14ac:dyDescent="0.25">
      <c r="D1602" s="142"/>
    </row>
    <row r="1603" spans="4:4" x14ac:dyDescent="0.25">
      <c r="D1603" s="142"/>
    </row>
    <row r="1604" spans="4:4" x14ac:dyDescent="0.25">
      <c r="D1604" s="142"/>
    </row>
    <row r="1605" spans="4:4" x14ac:dyDescent="0.25">
      <c r="D1605" s="142"/>
    </row>
    <row r="1606" spans="4:4" x14ac:dyDescent="0.25">
      <c r="D1606" s="142"/>
    </row>
    <row r="1607" spans="4:4" x14ac:dyDescent="0.25">
      <c r="D1607" s="142"/>
    </row>
    <row r="1608" spans="4:4" x14ac:dyDescent="0.25">
      <c r="D1608" s="142"/>
    </row>
    <row r="1609" spans="4:4" x14ac:dyDescent="0.25">
      <c r="D1609" s="142"/>
    </row>
    <row r="1610" spans="4:4" x14ac:dyDescent="0.25">
      <c r="D1610" s="142"/>
    </row>
    <row r="1611" spans="4:4" x14ac:dyDescent="0.25">
      <c r="D1611" s="142"/>
    </row>
    <row r="1612" spans="4:4" x14ac:dyDescent="0.25">
      <c r="D1612" s="142"/>
    </row>
    <row r="1613" spans="4:4" x14ac:dyDescent="0.25">
      <c r="D1613" s="142"/>
    </row>
    <row r="1614" spans="4:4" x14ac:dyDescent="0.25">
      <c r="D1614" s="142"/>
    </row>
    <row r="1615" spans="4:4" x14ac:dyDescent="0.25">
      <c r="D1615" s="142"/>
    </row>
    <row r="1616" spans="4:4" x14ac:dyDescent="0.25">
      <c r="D1616" s="142"/>
    </row>
    <row r="1617" spans="4:4" x14ac:dyDescent="0.25">
      <c r="D1617" s="142"/>
    </row>
    <row r="1618" spans="4:4" x14ac:dyDescent="0.25">
      <c r="D1618" s="142"/>
    </row>
    <row r="1619" spans="4:4" x14ac:dyDescent="0.25">
      <c r="D1619" s="142"/>
    </row>
    <row r="1620" spans="4:4" x14ac:dyDescent="0.25">
      <c r="D1620" s="142"/>
    </row>
    <row r="1621" spans="4:4" x14ac:dyDescent="0.25">
      <c r="D1621" s="142"/>
    </row>
    <row r="1622" spans="4:4" x14ac:dyDescent="0.25">
      <c r="D1622" s="142"/>
    </row>
    <row r="1623" spans="4:4" x14ac:dyDescent="0.25">
      <c r="D1623" s="142"/>
    </row>
    <row r="1624" spans="4:4" x14ac:dyDescent="0.25">
      <c r="D1624" s="142"/>
    </row>
    <row r="1625" spans="4:4" x14ac:dyDescent="0.25">
      <c r="D1625" s="142"/>
    </row>
    <row r="1626" spans="4:4" x14ac:dyDescent="0.25">
      <c r="D1626" s="142"/>
    </row>
    <row r="1627" spans="4:4" x14ac:dyDescent="0.25">
      <c r="D1627" s="142"/>
    </row>
    <row r="1628" spans="4:4" x14ac:dyDescent="0.25">
      <c r="D1628" s="142"/>
    </row>
    <row r="1629" spans="4:4" x14ac:dyDescent="0.25">
      <c r="D1629" s="142"/>
    </row>
    <row r="1630" spans="4:4" x14ac:dyDescent="0.25">
      <c r="D1630" s="142"/>
    </row>
    <row r="1631" spans="4:4" x14ac:dyDescent="0.25">
      <c r="D1631" s="142"/>
    </row>
    <row r="1632" spans="4:4" x14ac:dyDescent="0.25">
      <c r="D1632" s="142"/>
    </row>
    <row r="1633" spans="4:4" x14ac:dyDescent="0.25">
      <c r="D1633" s="142"/>
    </row>
    <row r="1634" spans="4:4" x14ac:dyDescent="0.25">
      <c r="D1634" s="142"/>
    </row>
    <row r="1635" spans="4:4" x14ac:dyDescent="0.25">
      <c r="D1635" s="142"/>
    </row>
    <row r="1636" spans="4:4" x14ac:dyDescent="0.25">
      <c r="D1636" s="142"/>
    </row>
    <row r="1637" spans="4:4" x14ac:dyDescent="0.25">
      <c r="D1637" s="142"/>
    </row>
    <row r="1638" spans="4:4" x14ac:dyDescent="0.25">
      <c r="D1638" s="142"/>
    </row>
    <row r="1639" spans="4:4" x14ac:dyDescent="0.25">
      <c r="D1639" s="142"/>
    </row>
    <row r="1640" spans="4:4" x14ac:dyDescent="0.25">
      <c r="D1640" s="142"/>
    </row>
    <row r="1641" spans="4:4" x14ac:dyDescent="0.25">
      <c r="D1641" s="142"/>
    </row>
    <row r="1642" spans="4:4" x14ac:dyDescent="0.25">
      <c r="D1642" s="142"/>
    </row>
    <row r="1643" spans="4:4" x14ac:dyDescent="0.25">
      <c r="D1643" s="142"/>
    </row>
    <row r="1644" spans="4:4" x14ac:dyDescent="0.25">
      <c r="D1644" s="142"/>
    </row>
    <row r="1645" spans="4:4" x14ac:dyDescent="0.25">
      <c r="D1645" s="142"/>
    </row>
    <row r="1646" spans="4:4" x14ac:dyDescent="0.25">
      <c r="D1646" s="142"/>
    </row>
    <row r="1647" spans="4:4" x14ac:dyDescent="0.25">
      <c r="D1647" s="142"/>
    </row>
    <row r="1648" spans="4:4" x14ac:dyDescent="0.25">
      <c r="D1648" s="142"/>
    </row>
    <row r="1649" spans="4:4" x14ac:dyDescent="0.25">
      <c r="D1649" s="142"/>
    </row>
    <row r="1650" spans="4:4" x14ac:dyDescent="0.25">
      <c r="D1650" s="142"/>
    </row>
    <row r="1651" spans="4:4" x14ac:dyDescent="0.25">
      <c r="D1651" s="142"/>
    </row>
    <row r="1652" spans="4:4" x14ac:dyDescent="0.25">
      <c r="D1652" s="142"/>
    </row>
    <row r="1653" spans="4:4" x14ac:dyDescent="0.25">
      <c r="D1653" s="142"/>
    </row>
    <row r="1654" spans="4:4" x14ac:dyDescent="0.25">
      <c r="D1654" s="142"/>
    </row>
    <row r="1655" spans="4:4" x14ac:dyDescent="0.25">
      <c r="D1655" s="142"/>
    </row>
    <row r="1656" spans="4:4" x14ac:dyDescent="0.25">
      <c r="D1656" s="142"/>
    </row>
    <row r="1657" spans="4:4" x14ac:dyDescent="0.25">
      <c r="D1657" s="142"/>
    </row>
    <row r="1658" spans="4:4" x14ac:dyDescent="0.25">
      <c r="D1658" s="142"/>
    </row>
    <row r="1659" spans="4:4" x14ac:dyDescent="0.25">
      <c r="D1659" s="142"/>
    </row>
    <row r="1660" spans="4:4" x14ac:dyDescent="0.25">
      <c r="D1660" s="142"/>
    </row>
    <row r="1661" spans="4:4" x14ac:dyDescent="0.25">
      <c r="D1661" s="142"/>
    </row>
    <row r="1662" spans="4:4" x14ac:dyDescent="0.25">
      <c r="D1662" s="142"/>
    </row>
    <row r="1663" spans="4:4" x14ac:dyDescent="0.25">
      <c r="D1663" s="142"/>
    </row>
    <row r="1664" spans="4:4" x14ac:dyDescent="0.25">
      <c r="D1664" s="142"/>
    </row>
    <row r="1665" spans="4:4" x14ac:dyDescent="0.25">
      <c r="D1665" s="142"/>
    </row>
    <row r="1666" spans="4:4" x14ac:dyDescent="0.25">
      <c r="D1666" s="142"/>
    </row>
    <row r="1667" spans="4:4" x14ac:dyDescent="0.25">
      <c r="D1667" s="142"/>
    </row>
    <row r="1668" spans="4:4" x14ac:dyDescent="0.25">
      <c r="D1668" s="142"/>
    </row>
    <row r="1669" spans="4:4" x14ac:dyDescent="0.25">
      <c r="D1669" s="142"/>
    </row>
    <row r="1670" spans="4:4" x14ac:dyDescent="0.25">
      <c r="D1670" s="142"/>
    </row>
    <row r="1671" spans="4:4" x14ac:dyDescent="0.25">
      <c r="D1671" s="142"/>
    </row>
    <row r="1672" spans="4:4" x14ac:dyDescent="0.25">
      <c r="D1672" s="142"/>
    </row>
    <row r="1673" spans="4:4" x14ac:dyDescent="0.25">
      <c r="D1673" s="142"/>
    </row>
    <row r="1674" spans="4:4" x14ac:dyDescent="0.25">
      <c r="D1674" s="142"/>
    </row>
    <row r="1675" spans="4:4" x14ac:dyDescent="0.25">
      <c r="D1675" s="142"/>
    </row>
    <row r="1676" spans="4:4" x14ac:dyDescent="0.25">
      <c r="D1676" s="142"/>
    </row>
    <row r="1677" spans="4:4" x14ac:dyDescent="0.25">
      <c r="D1677" s="142"/>
    </row>
    <row r="1678" spans="4:4" x14ac:dyDescent="0.25">
      <c r="D1678" s="142"/>
    </row>
    <row r="1679" spans="4:4" x14ac:dyDescent="0.25">
      <c r="D1679" s="142"/>
    </row>
    <row r="1680" spans="4:4" x14ac:dyDescent="0.25">
      <c r="D1680" s="142"/>
    </row>
    <row r="1681" spans="4:4" x14ac:dyDescent="0.25">
      <c r="D1681" s="142"/>
    </row>
    <row r="1682" spans="4:4" x14ac:dyDescent="0.25">
      <c r="D1682" s="142"/>
    </row>
    <row r="1683" spans="4:4" x14ac:dyDescent="0.25">
      <c r="D1683" s="142"/>
    </row>
    <row r="1684" spans="4:4" x14ac:dyDescent="0.25">
      <c r="D1684" s="142"/>
    </row>
    <row r="1685" spans="4:4" x14ac:dyDescent="0.25">
      <c r="D1685" s="142"/>
    </row>
    <row r="1686" spans="4:4" x14ac:dyDescent="0.25">
      <c r="D1686" s="142"/>
    </row>
    <row r="1687" spans="4:4" x14ac:dyDescent="0.25">
      <c r="D1687" s="142"/>
    </row>
    <row r="1688" spans="4:4" x14ac:dyDescent="0.25">
      <c r="D1688" s="142"/>
    </row>
    <row r="1689" spans="4:4" x14ac:dyDescent="0.25">
      <c r="D1689" s="142"/>
    </row>
    <row r="1690" spans="4:4" x14ac:dyDescent="0.25">
      <c r="D1690" s="142"/>
    </row>
    <row r="1691" spans="4:4" x14ac:dyDescent="0.25">
      <c r="D1691" s="142"/>
    </row>
    <row r="1692" spans="4:4" x14ac:dyDescent="0.25">
      <c r="D1692" s="142"/>
    </row>
    <row r="1693" spans="4:4" x14ac:dyDescent="0.25">
      <c r="D1693" s="142"/>
    </row>
    <row r="1694" spans="4:4" x14ac:dyDescent="0.25">
      <c r="D1694" s="142"/>
    </row>
    <row r="1695" spans="4:4" x14ac:dyDescent="0.25">
      <c r="D1695" s="142"/>
    </row>
    <row r="1696" spans="4:4" x14ac:dyDescent="0.25">
      <c r="D1696" s="142"/>
    </row>
    <row r="1697" spans="4:4" x14ac:dyDescent="0.25">
      <c r="D1697" s="142"/>
    </row>
    <row r="1698" spans="4:4" x14ac:dyDescent="0.25">
      <c r="D1698" s="142"/>
    </row>
    <row r="1699" spans="4:4" x14ac:dyDescent="0.25">
      <c r="D1699" s="142"/>
    </row>
    <row r="1700" spans="4:4" x14ac:dyDescent="0.25">
      <c r="D1700" s="142"/>
    </row>
    <row r="1701" spans="4:4" x14ac:dyDescent="0.25">
      <c r="D1701" s="142"/>
    </row>
    <row r="1702" spans="4:4" x14ac:dyDescent="0.25">
      <c r="D1702" s="142"/>
    </row>
    <row r="1703" spans="4:4" x14ac:dyDescent="0.25">
      <c r="D1703" s="142"/>
    </row>
    <row r="1704" spans="4:4" x14ac:dyDescent="0.25">
      <c r="D1704" s="142"/>
    </row>
    <row r="1705" spans="4:4" x14ac:dyDescent="0.25">
      <c r="D1705" s="142"/>
    </row>
    <row r="1706" spans="4:4" x14ac:dyDescent="0.25">
      <c r="D1706" s="142"/>
    </row>
    <row r="1707" spans="4:4" x14ac:dyDescent="0.25">
      <c r="D1707" s="142"/>
    </row>
    <row r="1708" spans="4:4" x14ac:dyDescent="0.25">
      <c r="D1708" s="142"/>
    </row>
    <row r="1709" spans="4:4" x14ac:dyDescent="0.25">
      <c r="D1709" s="142"/>
    </row>
    <row r="1710" spans="4:4" x14ac:dyDescent="0.25">
      <c r="D1710" s="142"/>
    </row>
    <row r="1711" spans="4:4" x14ac:dyDescent="0.25">
      <c r="D1711" s="142"/>
    </row>
    <row r="1712" spans="4:4" x14ac:dyDescent="0.25">
      <c r="D1712" s="142"/>
    </row>
    <row r="1713" spans="4:4" x14ac:dyDescent="0.25">
      <c r="D1713" s="142"/>
    </row>
    <row r="1714" spans="4:4" x14ac:dyDescent="0.25">
      <c r="D1714" s="142"/>
    </row>
    <row r="1715" spans="4:4" x14ac:dyDescent="0.25">
      <c r="D1715" s="142"/>
    </row>
    <row r="1716" spans="4:4" x14ac:dyDescent="0.25">
      <c r="D1716" s="142"/>
    </row>
    <row r="1717" spans="4:4" x14ac:dyDescent="0.25">
      <c r="D1717" s="142"/>
    </row>
    <row r="1718" spans="4:4" x14ac:dyDescent="0.25">
      <c r="D1718" s="142"/>
    </row>
    <row r="1719" spans="4:4" x14ac:dyDescent="0.25">
      <c r="D1719" s="142"/>
    </row>
    <row r="1720" spans="4:4" x14ac:dyDescent="0.25">
      <c r="D1720" s="142"/>
    </row>
    <row r="1721" spans="4:4" x14ac:dyDescent="0.25">
      <c r="D1721" s="142"/>
    </row>
    <row r="1722" spans="4:4" x14ac:dyDescent="0.25">
      <c r="D1722" s="142"/>
    </row>
    <row r="1723" spans="4:4" x14ac:dyDescent="0.25">
      <c r="D1723" s="142"/>
    </row>
    <row r="1724" spans="4:4" x14ac:dyDescent="0.25">
      <c r="D1724" s="142"/>
    </row>
    <row r="1725" spans="4:4" x14ac:dyDescent="0.25">
      <c r="D1725" s="142"/>
    </row>
    <row r="1726" spans="4:4" x14ac:dyDescent="0.25">
      <c r="D1726" s="142"/>
    </row>
    <row r="1727" spans="4:4" x14ac:dyDescent="0.25">
      <c r="D1727" s="142"/>
    </row>
    <row r="1728" spans="4:4" x14ac:dyDescent="0.25">
      <c r="D1728" s="142"/>
    </row>
    <row r="1729" spans="4:4" x14ac:dyDescent="0.25">
      <c r="D1729" s="142"/>
    </row>
    <row r="1730" spans="4:4" x14ac:dyDescent="0.25">
      <c r="D1730" s="142"/>
    </row>
    <row r="1731" spans="4:4" x14ac:dyDescent="0.25">
      <c r="D1731" s="142"/>
    </row>
    <row r="1732" spans="4:4" x14ac:dyDescent="0.25">
      <c r="D1732" s="142"/>
    </row>
    <row r="1733" spans="4:4" x14ac:dyDescent="0.25">
      <c r="D1733" s="142"/>
    </row>
    <row r="1734" spans="4:4" x14ac:dyDescent="0.25">
      <c r="D1734" s="142"/>
    </row>
    <row r="1735" spans="4:4" x14ac:dyDescent="0.25">
      <c r="D1735" s="142"/>
    </row>
    <row r="1736" spans="4:4" x14ac:dyDescent="0.25">
      <c r="D1736" s="142"/>
    </row>
    <row r="1737" spans="4:4" x14ac:dyDescent="0.25">
      <c r="D1737" s="142"/>
    </row>
    <row r="1738" spans="4:4" x14ac:dyDescent="0.25">
      <c r="D1738" s="142"/>
    </row>
    <row r="1739" spans="4:4" x14ac:dyDescent="0.25">
      <c r="D1739" s="142"/>
    </row>
    <row r="1740" spans="4:4" x14ac:dyDescent="0.25">
      <c r="D1740" s="142"/>
    </row>
    <row r="1741" spans="4:4" x14ac:dyDescent="0.25">
      <c r="D1741" s="142"/>
    </row>
    <row r="1742" spans="4:4" x14ac:dyDescent="0.25">
      <c r="D1742" s="142"/>
    </row>
    <row r="1743" spans="4:4" x14ac:dyDescent="0.25">
      <c r="D1743" s="142"/>
    </row>
    <row r="1744" spans="4:4" x14ac:dyDescent="0.25">
      <c r="D1744" s="142"/>
    </row>
    <row r="1745" spans="4:4" x14ac:dyDescent="0.25">
      <c r="D1745" s="142"/>
    </row>
    <row r="1746" spans="4:4" x14ac:dyDescent="0.25">
      <c r="D1746" s="142"/>
    </row>
    <row r="1747" spans="4:4" x14ac:dyDescent="0.25">
      <c r="D1747" s="142"/>
    </row>
    <row r="1748" spans="4:4" x14ac:dyDescent="0.25">
      <c r="D1748" s="142"/>
    </row>
    <row r="1749" spans="4:4" x14ac:dyDescent="0.25">
      <c r="D1749" s="142"/>
    </row>
    <row r="1750" spans="4:4" x14ac:dyDescent="0.25">
      <c r="D1750" s="142"/>
    </row>
    <row r="1751" spans="4:4" x14ac:dyDescent="0.25">
      <c r="D1751" s="142"/>
    </row>
    <row r="1752" spans="4:4" x14ac:dyDescent="0.25">
      <c r="D1752" s="142"/>
    </row>
    <row r="1753" spans="4:4" x14ac:dyDescent="0.25">
      <c r="D1753" s="142"/>
    </row>
    <row r="1754" spans="4:4" x14ac:dyDescent="0.25">
      <c r="D1754" s="142"/>
    </row>
    <row r="1755" spans="4:4" x14ac:dyDescent="0.25">
      <c r="D1755" s="142"/>
    </row>
    <row r="1756" spans="4:4" x14ac:dyDescent="0.25">
      <c r="D1756" s="142"/>
    </row>
    <row r="1757" spans="4:4" x14ac:dyDescent="0.25">
      <c r="D1757" s="142"/>
    </row>
    <row r="1758" spans="4:4" x14ac:dyDescent="0.25">
      <c r="D1758" s="142"/>
    </row>
    <row r="1759" spans="4:4" x14ac:dyDescent="0.25">
      <c r="D1759" s="142"/>
    </row>
    <row r="1760" spans="4:4" x14ac:dyDescent="0.25">
      <c r="D1760" s="142"/>
    </row>
    <row r="1761" spans="4:4" x14ac:dyDescent="0.25">
      <c r="D1761" s="142"/>
    </row>
    <row r="1762" spans="4:4" x14ac:dyDescent="0.25">
      <c r="D1762" s="142"/>
    </row>
    <row r="1763" spans="4:4" x14ac:dyDescent="0.25">
      <c r="D1763" s="142"/>
    </row>
    <row r="1764" spans="4:4" x14ac:dyDescent="0.25">
      <c r="D1764" s="142"/>
    </row>
    <row r="1765" spans="4:4" x14ac:dyDescent="0.25">
      <c r="D1765" s="142"/>
    </row>
    <row r="1766" spans="4:4" x14ac:dyDescent="0.25">
      <c r="D1766" s="142"/>
    </row>
    <row r="1767" spans="4:4" x14ac:dyDescent="0.25">
      <c r="D1767" s="142"/>
    </row>
    <row r="1768" spans="4:4" x14ac:dyDescent="0.25">
      <c r="D1768" s="142"/>
    </row>
    <row r="1769" spans="4:4" x14ac:dyDescent="0.25">
      <c r="D1769" s="142"/>
    </row>
    <row r="1770" spans="4:4" x14ac:dyDescent="0.25">
      <c r="D1770" s="142"/>
    </row>
    <row r="1771" spans="4:4" x14ac:dyDescent="0.25">
      <c r="D1771" s="142"/>
    </row>
    <row r="1772" spans="4:4" x14ac:dyDescent="0.25">
      <c r="D1772" s="142"/>
    </row>
    <row r="1773" spans="4:4" x14ac:dyDescent="0.25">
      <c r="D1773" s="142"/>
    </row>
    <row r="1774" spans="4:4" x14ac:dyDescent="0.25">
      <c r="D1774" s="142"/>
    </row>
    <row r="1775" spans="4:4" x14ac:dyDescent="0.25">
      <c r="D1775" s="142"/>
    </row>
    <row r="1776" spans="4:4" x14ac:dyDescent="0.25">
      <c r="D1776" s="142"/>
    </row>
    <row r="1777" spans="4:4" x14ac:dyDescent="0.25">
      <c r="D1777" s="142"/>
    </row>
    <row r="1778" spans="4:4" x14ac:dyDescent="0.25">
      <c r="D1778" s="142"/>
    </row>
    <row r="1779" spans="4:4" x14ac:dyDescent="0.25">
      <c r="D1779" s="142"/>
    </row>
    <row r="1780" spans="4:4" x14ac:dyDescent="0.25">
      <c r="D1780" s="142"/>
    </row>
    <row r="1781" spans="4:4" x14ac:dyDescent="0.25">
      <c r="D1781" s="142"/>
    </row>
    <row r="1782" spans="4:4" x14ac:dyDescent="0.25">
      <c r="D1782" s="142"/>
    </row>
    <row r="1783" spans="4:4" x14ac:dyDescent="0.25">
      <c r="D1783" s="142"/>
    </row>
    <row r="1784" spans="4:4" x14ac:dyDescent="0.25">
      <c r="D1784" s="142"/>
    </row>
    <row r="1785" spans="4:4" x14ac:dyDescent="0.25">
      <c r="D1785" s="142"/>
    </row>
    <row r="1786" spans="4:4" x14ac:dyDescent="0.25">
      <c r="D1786" s="142"/>
    </row>
    <row r="1787" spans="4:4" x14ac:dyDescent="0.25">
      <c r="D1787" s="142"/>
    </row>
    <row r="1788" spans="4:4" x14ac:dyDescent="0.25">
      <c r="D1788" s="142"/>
    </row>
    <row r="1789" spans="4:4" x14ac:dyDescent="0.25">
      <c r="D1789" s="142"/>
    </row>
    <row r="1790" spans="4:4" x14ac:dyDescent="0.25">
      <c r="D1790" s="142"/>
    </row>
    <row r="1791" spans="4:4" x14ac:dyDescent="0.25">
      <c r="D1791" s="142"/>
    </row>
    <row r="1792" spans="4:4" x14ac:dyDescent="0.25">
      <c r="D1792" s="142"/>
    </row>
    <row r="1793" spans="4:4" x14ac:dyDescent="0.25">
      <c r="D1793" s="142"/>
    </row>
    <row r="1794" spans="4:4" x14ac:dyDescent="0.25">
      <c r="D1794" s="142"/>
    </row>
    <row r="1795" spans="4:4" x14ac:dyDescent="0.25">
      <c r="D1795" s="142"/>
    </row>
    <row r="1796" spans="4:4" x14ac:dyDescent="0.25">
      <c r="D1796" s="142"/>
    </row>
    <row r="1797" spans="4:4" x14ac:dyDescent="0.25">
      <c r="D1797" s="142"/>
    </row>
    <row r="1798" spans="4:4" x14ac:dyDescent="0.25">
      <c r="D1798" s="142"/>
    </row>
    <row r="1799" spans="4:4" x14ac:dyDescent="0.25">
      <c r="D1799" s="142"/>
    </row>
    <row r="1800" spans="4:4" x14ac:dyDescent="0.25">
      <c r="D1800" s="142"/>
    </row>
    <row r="1801" spans="4:4" x14ac:dyDescent="0.25">
      <c r="D1801" s="142"/>
    </row>
    <row r="1802" spans="4:4" x14ac:dyDescent="0.25">
      <c r="D1802" s="142"/>
    </row>
    <row r="1803" spans="4:4" x14ac:dyDescent="0.25">
      <c r="D1803" s="142"/>
    </row>
    <row r="1804" spans="4:4" x14ac:dyDescent="0.25">
      <c r="D1804" s="142"/>
    </row>
    <row r="1805" spans="4:4" x14ac:dyDescent="0.25">
      <c r="D1805" s="142"/>
    </row>
    <row r="1806" spans="4:4" x14ac:dyDescent="0.25">
      <c r="D1806" s="142"/>
    </row>
    <row r="1807" spans="4:4" x14ac:dyDescent="0.25">
      <c r="D1807" s="142"/>
    </row>
    <row r="1808" spans="4:4" x14ac:dyDescent="0.25">
      <c r="D1808" s="142"/>
    </row>
    <row r="1809" spans="4:4" x14ac:dyDescent="0.25">
      <c r="D1809" s="142"/>
    </row>
    <row r="1810" spans="4:4" x14ac:dyDescent="0.25">
      <c r="D1810" s="142"/>
    </row>
    <row r="1811" spans="4:4" x14ac:dyDescent="0.25">
      <c r="D1811" s="142"/>
    </row>
    <row r="1812" spans="4:4" x14ac:dyDescent="0.25">
      <c r="D1812" s="142"/>
    </row>
    <row r="1813" spans="4:4" x14ac:dyDescent="0.25">
      <c r="D1813" s="142"/>
    </row>
    <row r="1814" spans="4:4" x14ac:dyDescent="0.25">
      <c r="D1814" s="142"/>
    </row>
    <row r="1815" spans="4:4" x14ac:dyDescent="0.25">
      <c r="D1815" s="142"/>
    </row>
    <row r="1816" spans="4:4" x14ac:dyDescent="0.25">
      <c r="D1816" s="142"/>
    </row>
    <row r="1817" spans="4:4" x14ac:dyDescent="0.25">
      <c r="D1817" s="142"/>
    </row>
    <row r="1818" spans="4:4" x14ac:dyDescent="0.25">
      <c r="D1818" s="142"/>
    </row>
    <row r="1819" spans="4:4" x14ac:dyDescent="0.25">
      <c r="D1819" s="142"/>
    </row>
    <row r="1820" spans="4:4" x14ac:dyDescent="0.25">
      <c r="D1820" s="142"/>
    </row>
    <row r="1821" spans="4:4" x14ac:dyDescent="0.25">
      <c r="D1821" s="142"/>
    </row>
    <row r="1822" spans="4:4" x14ac:dyDescent="0.25">
      <c r="D1822" s="142"/>
    </row>
    <row r="1823" spans="4:4" x14ac:dyDescent="0.25">
      <c r="D1823" s="142"/>
    </row>
    <row r="1824" spans="4:4" x14ac:dyDescent="0.25">
      <c r="D1824" s="142"/>
    </row>
    <row r="1825" spans="4:4" x14ac:dyDescent="0.25">
      <c r="D1825" s="142"/>
    </row>
    <row r="1826" spans="4:4" x14ac:dyDescent="0.25">
      <c r="D1826" s="142"/>
    </row>
    <row r="1827" spans="4:4" x14ac:dyDescent="0.25">
      <c r="D1827" s="142"/>
    </row>
    <row r="1828" spans="4:4" x14ac:dyDescent="0.25">
      <c r="D1828" s="142"/>
    </row>
    <row r="1829" spans="4:4" x14ac:dyDescent="0.25">
      <c r="D1829" s="142"/>
    </row>
    <row r="1830" spans="4:4" x14ac:dyDescent="0.25">
      <c r="D1830" s="142"/>
    </row>
    <row r="1831" spans="4:4" x14ac:dyDescent="0.25">
      <c r="D1831" s="142"/>
    </row>
    <row r="1832" spans="4:4" x14ac:dyDescent="0.25">
      <c r="D1832" s="142"/>
    </row>
    <row r="1833" spans="4:4" x14ac:dyDescent="0.25">
      <c r="D1833" s="142"/>
    </row>
    <row r="1834" spans="4:4" x14ac:dyDescent="0.25">
      <c r="D1834" s="142"/>
    </row>
    <row r="1835" spans="4:4" x14ac:dyDescent="0.25">
      <c r="D1835" s="142"/>
    </row>
    <row r="1836" spans="4:4" x14ac:dyDescent="0.25">
      <c r="D1836" s="142"/>
    </row>
    <row r="1837" spans="4:4" x14ac:dyDescent="0.25">
      <c r="D1837" s="142"/>
    </row>
    <row r="1838" spans="4:4" x14ac:dyDescent="0.25">
      <c r="D1838" s="142"/>
    </row>
    <row r="1839" spans="4:4" x14ac:dyDescent="0.25">
      <c r="D1839" s="142"/>
    </row>
    <row r="1840" spans="4:4" x14ac:dyDescent="0.25">
      <c r="D1840" s="142"/>
    </row>
    <row r="1841" spans="4:4" x14ac:dyDescent="0.25">
      <c r="D1841" s="142"/>
    </row>
    <row r="1842" spans="4:4" x14ac:dyDescent="0.25">
      <c r="D1842" s="142"/>
    </row>
    <row r="1843" spans="4:4" x14ac:dyDescent="0.25">
      <c r="D1843" s="142"/>
    </row>
    <row r="1844" spans="4:4" x14ac:dyDescent="0.25">
      <c r="D1844" s="142"/>
    </row>
    <row r="1845" spans="4:4" x14ac:dyDescent="0.25">
      <c r="D1845" s="142"/>
    </row>
    <row r="1846" spans="4:4" x14ac:dyDescent="0.25">
      <c r="D1846" s="142"/>
    </row>
    <row r="1847" spans="4:4" x14ac:dyDescent="0.25">
      <c r="D1847" s="142"/>
    </row>
    <row r="1848" spans="4:4" x14ac:dyDescent="0.25">
      <c r="D1848" s="142"/>
    </row>
    <row r="1849" spans="4:4" x14ac:dyDescent="0.25">
      <c r="D1849" s="142"/>
    </row>
    <row r="1850" spans="4:4" x14ac:dyDescent="0.25">
      <c r="D1850" s="142"/>
    </row>
    <row r="1851" spans="4:4" x14ac:dyDescent="0.25">
      <c r="D1851" s="142"/>
    </row>
    <row r="1852" spans="4:4" x14ac:dyDescent="0.25">
      <c r="D1852" s="142"/>
    </row>
    <row r="1853" spans="4:4" x14ac:dyDescent="0.25">
      <c r="D1853" s="142"/>
    </row>
    <row r="1854" spans="4:4" x14ac:dyDescent="0.25">
      <c r="D1854" s="142"/>
    </row>
    <row r="1855" spans="4:4" x14ac:dyDescent="0.25">
      <c r="D1855" s="142"/>
    </row>
    <row r="1856" spans="4:4" x14ac:dyDescent="0.25">
      <c r="D1856" s="142"/>
    </row>
    <row r="1857" spans="4:4" x14ac:dyDescent="0.25">
      <c r="D1857" s="142"/>
    </row>
    <row r="1858" spans="4:4" x14ac:dyDescent="0.25">
      <c r="D1858" s="142"/>
    </row>
    <row r="1859" spans="4:4" x14ac:dyDescent="0.25">
      <c r="D1859" s="142"/>
    </row>
    <row r="1860" spans="4:4" x14ac:dyDescent="0.25">
      <c r="D1860" s="142"/>
    </row>
    <row r="1861" spans="4:4" x14ac:dyDescent="0.25">
      <c r="D1861" s="142"/>
    </row>
    <row r="1862" spans="4:4" x14ac:dyDescent="0.25">
      <c r="D1862" s="142"/>
    </row>
    <row r="1863" spans="4:4" x14ac:dyDescent="0.25">
      <c r="D1863" s="142"/>
    </row>
    <row r="1864" spans="4:4" x14ac:dyDescent="0.25">
      <c r="D1864" s="142"/>
    </row>
    <row r="1865" spans="4:4" x14ac:dyDescent="0.25">
      <c r="D1865" s="142"/>
    </row>
    <row r="1866" spans="4:4" x14ac:dyDescent="0.25">
      <c r="D1866" s="142"/>
    </row>
    <row r="1867" spans="4:4" x14ac:dyDescent="0.25">
      <c r="D1867" s="142"/>
    </row>
    <row r="1868" spans="4:4" x14ac:dyDescent="0.25">
      <c r="D1868" s="142"/>
    </row>
    <row r="1869" spans="4:4" x14ac:dyDescent="0.25">
      <c r="D1869" s="142"/>
    </row>
    <row r="1870" spans="4:4" x14ac:dyDescent="0.25">
      <c r="D1870" s="142"/>
    </row>
    <row r="1871" spans="4:4" x14ac:dyDescent="0.25">
      <c r="D1871" s="142"/>
    </row>
    <row r="1872" spans="4:4" x14ac:dyDescent="0.25">
      <c r="D1872" s="142"/>
    </row>
    <row r="1873" spans="4:4" x14ac:dyDescent="0.25">
      <c r="D1873" s="142"/>
    </row>
    <row r="1874" spans="4:4" x14ac:dyDescent="0.25">
      <c r="D1874" s="142"/>
    </row>
    <row r="1875" spans="4:4" x14ac:dyDescent="0.25">
      <c r="D1875" s="142"/>
    </row>
    <row r="1876" spans="4:4" x14ac:dyDescent="0.25">
      <c r="D1876" s="142"/>
    </row>
    <row r="1877" spans="4:4" x14ac:dyDescent="0.25">
      <c r="D1877" s="142"/>
    </row>
    <row r="1878" spans="4:4" x14ac:dyDescent="0.25">
      <c r="D1878" s="142"/>
    </row>
    <row r="1879" spans="4:4" x14ac:dyDescent="0.25">
      <c r="D1879" s="142"/>
    </row>
    <row r="1880" spans="4:4" x14ac:dyDescent="0.25">
      <c r="D1880" s="142"/>
    </row>
    <row r="1881" spans="4:4" x14ac:dyDescent="0.25">
      <c r="D1881" s="142"/>
    </row>
    <row r="1882" spans="4:4" x14ac:dyDescent="0.25">
      <c r="D1882" s="142"/>
    </row>
    <row r="1883" spans="4:4" x14ac:dyDescent="0.25">
      <c r="D1883" s="142"/>
    </row>
    <row r="1884" spans="4:4" x14ac:dyDescent="0.25">
      <c r="D1884" s="142"/>
    </row>
    <row r="1885" spans="4:4" x14ac:dyDescent="0.25">
      <c r="D1885" s="142"/>
    </row>
    <row r="1886" spans="4:4" x14ac:dyDescent="0.25">
      <c r="D1886" s="142"/>
    </row>
    <row r="1887" spans="4:4" x14ac:dyDescent="0.25">
      <c r="D1887" s="142"/>
    </row>
    <row r="1888" spans="4:4" x14ac:dyDescent="0.25">
      <c r="D1888" s="142"/>
    </row>
    <row r="1889" spans="4:4" x14ac:dyDescent="0.25">
      <c r="D1889" s="142"/>
    </row>
    <row r="1890" spans="4:4" x14ac:dyDescent="0.25">
      <c r="D1890" s="142"/>
    </row>
    <row r="1891" spans="4:4" x14ac:dyDescent="0.25">
      <c r="D1891" s="142"/>
    </row>
    <row r="1892" spans="4:4" x14ac:dyDescent="0.25">
      <c r="D1892" s="142"/>
    </row>
    <row r="1893" spans="4:4" x14ac:dyDescent="0.25">
      <c r="D1893" s="142"/>
    </row>
    <row r="1894" spans="4:4" x14ac:dyDescent="0.25">
      <c r="D1894" s="142"/>
    </row>
    <row r="1895" spans="4:4" x14ac:dyDescent="0.25">
      <c r="D1895" s="142"/>
    </row>
    <row r="1896" spans="4:4" x14ac:dyDescent="0.25">
      <c r="D1896" s="142"/>
    </row>
    <row r="1897" spans="4:4" x14ac:dyDescent="0.25">
      <c r="D1897" s="142"/>
    </row>
    <row r="1898" spans="4:4" x14ac:dyDescent="0.25">
      <c r="D1898" s="142"/>
    </row>
    <row r="1899" spans="4:4" x14ac:dyDescent="0.25">
      <c r="D1899" s="142"/>
    </row>
    <row r="1900" spans="4:4" x14ac:dyDescent="0.25">
      <c r="D1900" s="142"/>
    </row>
    <row r="1901" spans="4:4" x14ac:dyDescent="0.25">
      <c r="D1901" s="142"/>
    </row>
    <row r="1902" spans="4:4" x14ac:dyDescent="0.25">
      <c r="D1902" s="142"/>
    </row>
    <row r="1903" spans="4:4" x14ac:dyDescent="0.25">
      <c r="D1903" s="142"/>
    </row>
    <row r="1904" spans="4:4" x14ac:dyDescent="0.25">
      <c r="D1904" s="142"/>
    </row>
    <row r="1905" spans="4:4" x14ac:dyDescent="0.25">
      <c r="D1905" s="142"/>
    </row>
    <row r="1906" spans="4:4" x14ac:dyDescent="0.25">
      <c r="D1906" s="142"/>
    </row>
    <row r="1907" spans="4:4" x14ac:dyDescent="0.25">
      <c r="D1907" s="142"/>
    </row>
    <row r="1908" spans="4:4" x14ac:dyDescent="0.25">
      <c r="D1908" s="142"/>
    </row>
    <row r="1909" spans="4:4" x14ac:dyDescent="0.25">
      <c r="D1909" s="142"/>
    </row>
    <row r="1910" spans="4:4" x14ac:dyDescent="0.25">
      <c r="D1910" s="142"/>
    </row>
    <row r="1911" spans="4:4" x14ac:dyDescent="0.25">
      <c r="D1911" s="142"/>
    </row>
    <row r="1912" spans="4:4" x14ac:dyDescent="0.25">
      <c r="D1912" s="142"/>
    </row>
    <row r="1913" spans="4:4" x14ac:dyDescent="0.25">
      <c r="D1913" s="142"/>
    </row>
    <row r="1914" spans="4:4" x14ac:dyDescent="0.25">
      <c r="D1914" s="142"/>
    </row>
    <row r="1915" spans="4:4" x14ac:dyDescent="0.25">
      <c r="D1915" s="142"/>
    </row>
    <row r="1916" spans="4:4" x14ac:dyDescent="0.25">
      <c r="D1916" s="142"/>
    </row>
    <row r="1917" spans="4:4" x14ac:dyDescent="0.25">
      <c r="D1917" s="142"/>
    </row>
    <row r="1918" spans="4:4" x14ac:dyDescent="0.25">
      <c r="D1918" s="142"/>
    </row>
    <row r="1919" spans="4:4" x14ac:dyDescent="0.25">
      <c r="D1919" s="142"/>
    </row>
    <row r="1920" spans="4:4" x14ac:dyDescent="0.25">
      <c r="D1920" s="142"/>
    </row>
    <row r="1921" spans="4:4" x14ac:dyDescent="0.25">
      <c r="D1921" s="142"/>
    </row>
    <row r="1922" spans="4:4" x14ac:dyDescent="0.25">
      <c r="D1922" s="142"/>
    </row>
    <row r="1923" spans="4:4" x14ac:dyDescent="0.25">
      <c r="D1923" s="142"/>
    </row>
    <row r="1924" spans="4:4" x14ac:dyDescent="0.25">
      <c r="D1924" s="142"/>
    </row>
    <row r="1925" spans="4:4" x14ac:dyDescent="0.25">
      <c r="D1925" s="142"/>
    </row>
    <row r="1926" spans="4:4" x14ac:dyDescent="0.25">
      <c r="D1926" s="142"/>
    </row>
    <row r="1927" spans="4:4" x14ac:dyDescent="0.25">
      <c r="D1927" s="142"/>
    </row>
    <row r="1928" spans="4:4" x14ac:dyDescent="0.25">
      <c r="D1928" s="142"/>
    </row>
    <row r="1929" spans="4:4" x14ac:dyDescent="0.25">
      <c r="D1929" s="142"/>
    </row>
    <row r="1930" spans="4:4" x14ac:dyDescent="0.25">
      <c r="D1930" s="142"/>
    </row>
    <row r="1931" spans="4:4" x14ac:dyDescent="0.25">
      <c r="D1931" s="142"/>
    </row>
    <row r="1932" spans="4:4" x14ac:dyDescent="0.25">
      <c r="D1932" s="142"/>
    </row>
    <row r="1933" spans="4:4" x14ac:dyDescent="0.25">
      <c r="D1933" s="142"/>
    </row>
    <row r="1934" spans="4:4" x14ac:dyDescent="0.25">
      <c r="D1934" s="142"/>
    </row>
    <row r="1935" spans="4:4" x14ac:dyDescent="0.25">
      <c r="D1935" s="142"/>
    </row>
    <row r="1936" spans="4:4" x14ac:dyDescent="0.25">
      <c r="D1936" s="142"/>
    </row>
    <row r="1937" spans="4:4" x14ac:dyDescent="0.25">
      <c r="D1937" s="142"/>
    </row>
    <row r="1938" spans="4:4" x14ac:dyDescent="0.25">
      <c r="D1938" s="142"/>
    </row>
    <row r="1939" spans="4:4" x14ac:dyDescent="0.25">
      <c r="D1939" s="142"/>
    </row>
    <row r="1940" spans="4:4" x14ac:dyDescent="0.25">
      <c r="D1940" s="142"/>
    </row>
    <row r="1941" spans="4:4" x14ac:dyDescent="0.25">
      <c r="D1941" s="142"/>
    </row>
    <row r="1942" spans="4:4" x14ac:dyDescent="0.25">
      <c r="D1942" s="142"/>
    </row>
    <row r="1943" spans="4:4" x14ac:dyDescent="0.25">
      <c r="D1943" s="142"/>
    </row>
    <row r="1944" spans="4:4" x14ac:dyDescent="0.25">
      <c r="D1944" s="142"/>
    </row>
    <row r="1945" spans="4:4" x14ac:dyDescent="0.25">
      <c r="D1945" s="142"/>
    </row>
    <row r="1946" spans="4:4" x14ac:dyDescent="0.25">
      <c r="D1946" s="142"/>
    </row>
    <row r="1947" spans="4:4" x14ac:dyDescent="0.25">
      <c r="D1947" s="142"/>
    </row>
    <row r="1948" spans="4:4" x14ac:dyDescent="0.25">
      <c r="D1948" s="142"/>
    </row>
    <row r="1949" spans="4:4" x14ac:dyDescent="0.25">
      <c r="D1949" s="142"/>
    </row>
    <row r="1950" spans="4:4" x14ac:dyDescent="0.25">
      <c r="D1950" s="142"/>
    </row>
    <row r="1951" spans="4:4" x14ac:dyDescent="0.25">
      <c r="D1951" s="142"/>
    </row>
    <row r="1952" spans="4:4" x14ac:dyDescent="0.25">
      <c r="D1952" s="142"/>
    </row>
    <row r="1953" spans="4:4" x14ac:dyDescent="0.25">
      <c r="D1953" s="142"/>
    </row>
    <row r="1954" spans="4:4" x14ac:dyDescent="0.25">
      <c r="D1954" s="142"/>
    </row>
    <row r="1955" spans="4:4" x14ac:dyDescent="0.25">
      <c r="D1955" s="142"/>
    </row>
    <row r="1956" spans="4:4" x14ac:dyDescent="0.25">
      <c r="D1956" s="142"/>
    </row>
    <row r="1957" spans="4:4" x14ac:dyDescent="0.25">
      <c r="D1957" s="142"/>
    </row>
    <row r="1958" spans="4:4" x14ac:dyDescent="0.25">
      <c r="D1958" s="142"/>
    </row>
    <row r="1959" spans="4:4" x14ac:dyDescent="0.25">
      <c r="D1959" s="142"/>
    </row>
    <row r="1960" spans="4:4" x14ac:dyDescent="0.25">
      <c r="D1960" s="142"/>
    </row>
    <row r="1961" spans="4:4" x14ac:dyDescent="0.25">
      <c r="D1961" s="142"/>
    </row>
    <row r="1962" spans="4:4" x14ac:dyDescent="0.25">
      <c r="D1962" s="142"/>
    </row>
    <row r="1963" spans="4:4" x14ac:dyDescent="0.25">
      <c r="D1963" s="142"/>
    </row>
    <row r="1964" spans="4:4" x14ac:dyDescent="0.25">
      <c r="D1964" s="142"/>
    </row>
    <row r="1965" spans="4:4" x14ac:dyDescent="0.25">
      <c r="D1965" s="142"/>
    </row>
    <row r="1966" spans="4:4" x14ac:dyDescent="0.25">
      <c r="D1966" s="142"/>
    </row>
    <row r="1967" spans="4:4" x14ac:dyDescent="0.25">
      <c r="D1967" s="142"/>
    </row>
    <row r="1968" spans="4:4" x14ac:dyDescent="0.25">
      <c r="D1968" s="142"/>
    </row>
    <row r="1969" spans="4:4" x14ac:dyDescent="0.25">
      <c r="D1969" s="142"/>
    </row>
    <row r="1970" spans="4:4" x14ac:dyDescent="0.25">
      <c r="D1970" s="142"/>
    </row>
    <row r="1971" spans="4:4" x14ac:dyDescent="0.25">
      <c r="D1971" s="142"/>
    </row>
    <row r="1972" spans="4:4" x14ac:dyDescent="0.25">
      <c r="D1972" s="142"/>
    </row>
    <row r="1973" spans="4:4" x14ac:dyDescent="0.25">
      <c r="D1973" s="142"/>
    </row>
    <row r="1974" spans="4:4" x14ac:dyDescent="0.25">
      <c r="D1974" s="142"/>
    </row>
    <row r="1975" spans="4:4" x14ac:dyDescent="0.25">
      <c r="D1975" s="142"/>
    </row>
    <row r="1976" spans="4:4" x14ac:dyDescent="0.25">
      <c r="D1976" s="142"/>
    </row>
    <row r="1977" spans="4:4" x14ac:dyDescent="0.25">
      <c r="D1977" s="142"/>
    </row>
    <row r="1978" spans="4:4" x14ac:dyDescent="0.25">
      <c r="D1978" s="142"/>
    </row>
    <row r="1979" spans="4:4" x14ac:dyDescent="0.25">
      <c r="D1979" s="142"/>
    </row>
    <row r="1980" spans="4:4" x14ac:dyDescent="0.25">
      <c r="D1980" s="142"/>
    </row>
    <row r="1981" spans="4:4" x14ac:dyDescent="0.25">
      <c r="D1981" s="142"/>
    </row>
    <row r="1982" spans="4:4" x14ac:dyDescent="0.25">
      <c r="D1982" s="142"/>
    </row>
    <row r="1983" spans="4:4" x14ac:dyDescent="0.25">
      <c r="D1983" s="142"/>
    </row>
    <row r="1984" spans="4:4" x14ac:dyDescent="0.25">
      <c r="D1984" s="142"/>
    </row>
    <row r="1985" spans="4:4" x14ac:dyDescent="0.25">
      <c r="D1985" s="142"/>
    </row>
    <row r="1986" spans="4:4" x14ac:dyDescent="0.25">
      <c r="D1986" s="142"/>
    </row>
    <row r="1987" spans="4:4" x14ac:dyDescent="0.25">
      <c r="D1987" s="142"/>
    </row>
    <row r="1988" spans="4:4" x14ac:dyDescent="0.25">
      <c r="D1988" s="142"/>
    </row>
    <row r="1989" spans="4:4" x14ac:dyDescent="0.25">
      <c r="D1989" s="142"/>
    </row>
    <row r="1990" spans="4:4" x14ac:dyDescent="0.25">
      <c r="D1990" s="142"/>
    </row>
    <row r="1991" spans="4:4" x14ac:dyDescent="0.25">
      <c r="D1991" s="142"/>
    </row>
    <row r="1992" spans="4:4" x14ac:dyDescent="0.25">
      <c r="D1992" s="142"/>
    </row>
    <row r="1993" spans="4:4" x14ac:dyDescent="0.25">
      <c r="D1993" s="142"/>
    </row>
    <row r="1994" spans="4:4" x14ac:dyDescent="0.25">
      <c r="D1994" s="142"/>
    </row>
    <row r="1995" spans="4:4" x14ac:dyDescent="0.25">
      <c r="D1995" s="142"/>
    </row>
    <row r="1996" spans="4:4" x14ac:dyDescent="0.25">
      <c r="D1996" s="142"/>
    </row>
    <row r="1997" spans="4:4" x14ac:dyDescent="0.25">
      <c r="D1997" s="142"/>
    </row>
    <row r="1998" spans="4:4" x14ac:dyDescent="0.25">
      <c r="D1998" s="142"/>
    </row>
    <row r="1999" spans="4:4" x14ac:dyDescent="0.25">
      <c r="D1999" s="142"/>
    </row>
    <row r="2000" spans="4:4" x14ac:dyDescent="0.25">
      <c r="D2000" s="142"/>
    </row>
    <row r="2001" spans="4:4" x14ac:dyDescent="0.25">
      <c r="D2001" s="142"/>
    </row>
    <row r="2002" spans="4:4" x14ac:dyDescent="0.25">
      <c r="D2002" s="142"/>
    </row>
    <row r="2003" spans="4:4" x14ac:dyDescent="0.25">
      <c r="D2003" s="142"/>
    </row>
    <row r="2004" spans="4:4" x14ac:dyDescent="0.25">
      <c r="D2004" s="142"/>
    </row>
    <row r="2005" spans="4:4" x14ac:dyDescent="0.25">
      <c r="D2005" s="142"/>
    </row>
    <row r="2006" spans="4:4" x14ac:dyDescent="0.25">
      <c r="D2006" s="142"/>
    </row>
    <row r="2007" spans="4:4" x14ac:dyDescent="0.25">
      <c r="D2007" s="142"/>
    </row>
    <row r="2008" spans="4:4" x14ac:dyDescent="0.25">
      <c r="D2008" s="142"/>
    </row>
    <row r="2009" spans="4:4" x14ac:dyDescent="0.25">
      <c r="D2009" s="142"/>
    </row>
    <row r="2010" spans="4:4" x14ac:dyDescent="0.25">
      <c r="D2010" s="142"/>
    </row>
    <row r="2011" spans="4:4" x14ac:dyDescent="0.25">
      <c r="D2011" s="142"/>
    </row>
    <row r="2012" spans="4:4" x14ac:dyDescent="0.25">
      <c r="D2012" s="142"/>
    </row>
    <row r="2013" spans="4:4" x14ac:dyDescent="0.25">
      <c r="D2013" s="142"/>
    </row>
    <row r="2014" spans="4:4" x14ac:dyDescent="0.25">
      <c r="D2014" s="142"/>
    </row>
    <row r="2015" spans="4:4" x14ac:dyDescent="0.25">
      <c r="D2015" s="142"/>
    </row>
    <row r="2016" spans="4:4" x14ac:dyDescent="0.25">
      <c r="D2016" s="142"/>
    </row>
    <row r="2017" spans="4:4" x14ac:dyDescent="0.25">
      <c r="D2017" s="142"/>
    </row>
    <row r="2018" spans="4:4" x14ac:dyDescent="0.25">
      <c r="D2018" s="142"/>
    </row>
    <row r="2019" spans="4:4" x14ac:dyDescent="0.25">
      <c r="D2019" s="142"/>
    </row>
    <row r="2020" spans="4:4" x14ac:dyDescent="0.25">
      <c r="D2020" s="142"/>
    </row>
    <row r="2021" spans="4:4" x14ac:dyDescent="0.25">
      <c r="D2021" s="142"/>
    </row>
    <row r="2022" spans="4:4" x14ac:dyDescent="0.25">
      <c r="D2022" s="142"/>
    </row>
    <row r="2023" spans="4:4" x14ac:dyDescent="0.25">
      <c r="D2023" s="142"/>
    </row>
    <row r="2024" spans="4:4" x14ac:dyDescent="0.25">
      <c r="D2024" s="142"/>
    </row>
    <row r="2025" spans="4:4" x14ac:dyDescent="0.25">
      <c r="D2025" s="142"/>
    </row>
    <row r="2026" spans="4:4" x14ac:dyDescent="0.25">
      <c r="D2026" s="142"/>
    </row>
    <row r="2027" spans="4:4" x14ac:dyDescent="0.25">
      <c r="D2027" s="142"/>
    </row>
    <row r="2028" spans="4:4" x14ac:dyDescent="0.25">
      <c r="D2028" s="142"/>
    </row>
    <row r="2029" spans="4:4" x14ac:dyDescent="0.25">
      <c r="D2029" s="142"/>
    </row>
    <row r="2030" spans="4:4" x14ac:dyDescent="0.25">
      <c r="D2030" s="142"/>
    </row>
    <row r="2031" spans="4:4" x14ac:dyDescent="0.25">
      <c r="D2031" s="142"/>
    </row>
    <row r="2032" spans="4:4" x14ac:dyDescent="0.25">
      <c r="D2032" s="142"/>
    </row>
    <row r="2033" spans="4:4" x14ac:dyDescent="0.25">
      <c r="D2033" s="142"/>
    </row>
    <row r="2034" spans="4:4" x14ac:dyDescent="0.25">
      <c r="D2034" s="142"/>
    </row>
    <row r="2035" spans="4:4" x14ac:dyDescent="0.25">
      <c r="D2035" s="142"/>
    </row>
    <row r="2036" spans="4:4" x14ac:dyDescent="0.25">
      <c r="D2036" s="142"/>
    </row>
    <row r="2037" spans="4:4" x14ac:dyDescent="0.25">
      <c r="D2037" s="142"/>
    </row>
    <row r="2038" spans="4:4" x14ac:dyDescent="0.25">
      <c r="D2038" s="142"/>
    </row>
    <row r="2039" spans="4:4" x14ac:dyDescent="0.25">
      <c r="D2039" s="142"/>
    </row>
    <row r="2040" spans="4:4" x14ac:dyDescent="0.25">
      <c r="D2040" s="142"/>
    </row>
    <row r="2041" spans="4:4" x14ac:dyDescent="0.25">
      <c r="D2041" s="142"/>
    </row>
    <row r="2042" spans="4:4" x14ac:dyDescent="0.25">
      <c r="D2042" s="142"/>
    </row>
    <row r="2043" spans="4:4" x14ac:dyDescent="0.25">
      <c r="D2043" s="142"/>
    </row>
    <row r="2044" spans="4:4" x14ac:dyDescent="0.25">
      <c r="D2044" s="142"/>
    </row>
    <row r="2045" spans="4:4" x14ac:dyDescent="0.25">
      <c r="D2045" s="142"/>
    </row>
    <row r="2046" spans="4:4" x14ac:dyDescent="0.25">
      <c r="D2046" s="142"/>
    </row>
    <row r="2047" spans="4:4" x14ac:dyDescent="0.25">
      <c r="D2047" s="142"/>
    </row>
    <row r="2048" spans="4:4" x14ac:dyDescent="0.25">
      <c r="D2048" s="142"/>
    </row>
    <row r="2049" spans="4:4" x14ac:dyDescent="0.25">
      <c r="D2049" s="142"/>
    </row>
    <row r="2050" spans="4:4" x14ac:dyDescent="0.25">
      <c r="D2050" s="142"/>
    </row>
    <row r="2051" spans="4:4" x14ac:dyDescent="0.25">
      <c r="D2051" s="142"/>
    </row>
    <row r="2052" spans="4:4" x14ac:dyDescent="0.25">
      <c r="D2052" s="142"/>
    </row>
    <row r="2053" spans="4:4" x14ac:dyDescent="0.25">
      <c r="D2053" s="142"/>
    </row>
    <row r="2054" spans="4:4" x14ac:dyDescent="0.25">
      <c r="D2054" s="142"/>
    </row>
    <row r="2055" spans="4:4" x14ac:dyDescent="0.25">
      <c r="D2055" s="142"/>
    </row>
    <row r="2056" spans="4:4" x14ac:dyDescent="0.25">
      <c r="D2056" s="142"/>
    </row>
    <row r="2057" spans="4:4" x14ac:dyDescent="0.25">
      <c r="D2057" s="142"/>
    </row>
    <row r="2058" spans="4:4" x14ac:dyDescent="0.25">
      <c r="D2058" s="142"/>
    </row>
    <row r="2059" spans="4:4" x14ac:dyDescent="0.25">
      <c r="D2059" s="142"/>
    </row>
    <row r="2060" spans="4:4" x14ac:dyDescent="0.25">
      <c r="D2060" s="142"/>
    </row>
    <row r="2061" spans="4:4" x14ac:dyDescent="0.25">
      <c r="D2061" s="142"/>
    </row>
    <row r="2062" spans="4:4" x14ac:dyDescent="0.25">
      <c r="D2062" s="142"/>
    </row>
    <row r="2063" spans="4:4" x14ac:dyDescent="0.25">
      <c r="D2063" s="142"/>
    </row>
    <row r="2064" spans="4:4" x14ac:dyDescent="0.25">
      <c r="D2064" s="142"/>
    </row>
    <row r="2065" spans="4:4" x14ac:dyDescent="0.25">
      <c r="D2065" s="142"/>
    </row>
    <row r="2066" spans="4:4" x14ac:dyDescent="0.25">
      <c r="D2066" s="142"/>
    </row>
    <row r="2067" spans="4:4" x14ac:dyDescent="0.25">
      <c r="D2067" s="142"/>
    </row>
    <row r="2068" spans="4:4" x14ac:dyDescent="0.25">
      <c r="D2068" s="142"/>
    </row>
    <row r="2069" spans="4:4" x14ac:dyDescent="0.25">
      <c r="D2069" s="142"/>
    </row>
    <row r="2070" spans="4:4" x14ac:dyDescent="0.25">
      <c r="D2070" s="142"/>
    </row>
    <row r="2071" spans="4:4" x14ac:dyDescent="0.25">
      <c r="D2071" s="142"/>
    </row>
    <row r="2072" spans="4:4" x14ac:dyDescent="0.25">
      <c r="D2072" s="142"/>
    </row>
    <row r="2073" spans="4:4" x14ac:dyDescent="0.25">
      <c r="D2073" s="142"/>
    </row>
    <row r="2074" spans="4:4" x14ac:dyDescent="0.25">
      <c r="D2074" s="142"/>
    </row>
    <row r="2075" spans="4:4" x14ac:dyDescent="0.25">
      <c r="D2075" s="142"/>
    </row>
    <row r="2076" spans="4:4" x14ac:dyDescent="0.25">
      <c r="D2076" s="142"/>
    </row>
    <row r="2077" spans="4:4" x14ac:dyDescent="0.25">
      <c r="D2077" s="142"/>
    </row>
    <row r="2078" spans="4:4" x14ac:dyDescent="0.25">
      <c r="D2078" s="142"/>
    </row>
    <row r="2079" spans="4:4" x14ac:dyDescent="0.25">
      <c r="D2079" s="142"/>
    </row>
    <row r="2080" spans="4:4" x14ac:dyDescent="0.25">
      <c r="D2080" s="142"/>
    </row>
    <row r="2081" spans="4:4" x14ac:dyDescent="0.25">
      <c r="D2081" s="142"/>
    </row>
    <row r="2082" spans="4:4" x14ac:dyDescent="0.25">
      <c r="D2082" s="142"/>
    </row>
    <row r="2083" spans="4:4" x14ac:dyDescent="0.25">
      <c r="D2083" s="142"/>
    </row>
    <row r="2084" spans="4:4" x14ac:dyDescent="0.25">
      <c r="D2084" s="142"/>
    </row>
    <row r="2085" spans="4:4" x14ac:dyDescent="0.25">
      <c r="D2085" s="142"/>
    </row>
    <row r="2086" spans="4:4" x14ac:dyDescent="0.25">
      <c r="D2086" s="142"/>
    </row>
    <row r="2087" spans="4:4" x14ac:dyDescent="0.25">
      <c r="D2087" s="142"/>
    </row>
    <row r="2088" spans="4:4" x14ac:dyDescent="0.25">
      <c r="D2088" s="142"/>
    </row>
    <row r="2089" spans="4:4" x14ac:dyDescent="0.25">
      <c r="D2089" s="142"/>
    </row>
    <row r="2090" spans="4:4" x14ac:dyDescent="0.25">
      <c r="D2090" s="142"/>
    </row>
    <row r="2091" spans="4:4" x14ac:dyDescent="0.25">
      <c r="D2091" s="142"/>
    </row>
    <row r="2092" spans="4:4" x14ac:dyDescent="0.25">
      <c r="D2092" s="142"/>
    </row>
    <row r="2093" spans="4:4" x14ac:dyDescent="0.25">
      <c r="D2093" s="142"/>
    </row>
    <row r="2094" spans="4:4" x14ac:dyDescent="0.25">
      <c r="D2094" s="142"/>
    </row>
    <row r="2095" spans="4:4" x14ac:dyDescent="0.25">
      <c r="D2095" s="142"/>
    </row>
    <row r="2096" spans="4:4" x14ac:dyDescent="0.25">
      <c r="D2096" s="142"/>
    </row>
    <row r="2097" spans="4:4" x14ac:dyDescent="0.25">
      <c r="D2097" s="142"/>
    </row>
    <row r="2098" spans="4:4" x14ac:dyDescent="0.25">
      <c r="D2098" s="142"/>
    </row>
    <row r="2099" spans="4:4" x14ac:dyDescent="0.25">
      <c r="D2099" s="142"/>
    </row>
    <row r="2100" spans="4:4" x14ac:dyDescent="0.25">
      <c r="D2100" s="142"/>
    </row>
    <row r="2101" spans="4:4" x14ac:dyDescent="0.25">
      <c r="D2101" s="142"/>
    </row>
    <row r="2102" spans="4:4" x14ac:dyDescent="0.25">
      <c r="D2102" s="142"/>
    </row>
    <row r="2103" spans="4:4" x14ac:dyDescent="0.25">
      <c r="D2103" s="142"/>
    </row>
    <row r="2104" spans="4:4" x14ac:dyDescent="0.25">
      <c r="D2104" s="142"/>
    </row>
    <row r="2105" spans="4:4" x14ac:dyDescent="0.25">
      <c r="D2105" s="142"/>
    </row>
    <row r="2106" spans="4:4" x14ac:dyDescent="0.25">
      <c r="D2106" s="142"/>
    </row>
    <row r="2107" spans="4:4" x14ac:dyDescent="0.25">
      <c r="D2107" s="142"/>
    </row>
    <row r="2108" spans="4:4" x14ac:dyDescent="0.25">
      <c r="D2108" s="142"/>
    </row>
    <row r="2109" spans="4:4" x14ac:dyDescent="0.25">
      <c r="D2109" s="142"/>
    </row>
    <row r="2110" spans="4:4" x14ac:dyDescent="0.25">
      <c r="D2110" s="142"/>
    </row>
    <row r="2111" spans="4:4" x14ac:dyDescent="0.25">
      <c r="D2111" s="142"/>
    </row>
    <row r="2112" spans="4:4" x14ac:dyDescent="0.25">
      <c r="D2112" s="142"/>
    </row>
    <row r="2113" spans="4:4" x14ac:dyDescent="0.25">
      <c r="D2113" s="142"/>
    </row>
    <row r="2114" spans="4:4" x14ac:dyDescent="0.25">
      <c r="D2114" s="142"/>
    </row>
    <row r="2115" spans="4:4" x14ac:dyDescent="0.25">
      <c r="D2115" s="142"/>
    </row>
    <row r="2116" spans="4:4" x14ac:dyDescent="0.25">
      <c r="D2116" s="142"/>
    </row>
    <row r="2117" spans="4:4" x14ac:dyDescent="0.25">
      <c r="D2117" s="142"/>
    </row>
    <row r="2118" spans="4:4" x14ac:dyDescent="0.25">
      <c r="D2118" s="142"/>
    </row>
    <row r="2119" spans="4:4" x14ac:dyDescent="0.25">
      <c r="D2119" s="142"/>
    </row>
    <row r="2120" spans="4:4" x14ac:dyDescent="0.25">
      <c r="D2120" s="142"/>
    </row>
    <row r="2121" spans="4:4" x14ac:dyDescent="0.25">
      <c r="D2121" s="142"/>
    </row>
    <row r="2122" spans="4:4" x14ac:dyDescent="0.25">
      <c r="D2122" s="142"/>
    </row>
    <row r="2123" spans="4:4" x14ac:dyDescent="0.25">
      <c r="D2123" s="142"/>
    </row>
    <row r="2124" spans="4:4" x14ac:dyDescent="0.25">
      <c r="D2124" s="142"/>
    </row>
    <row r="2125" spans="4:4" x14ac:dyDescent="0.25">
      <c r="D2125" s="142"/>
    </row>
    <row r="2126" spans="4:4" x14ac:dyDescent="0.25">
      <c r="D2126" s="142"/>
    </row>
    <row r="2127" spans="4:4" x14ac:dyDescent="0.25">
      <c r="D2127" s="142"/>
    </row>
    <row r="2128" spans="4:4" x14ac:dyDescent="0.25">
      <c r="D2128" s="142"/>
    </row>
    <row r="2129" spans="4:4" x14ac:dyDescent="0.25">
      <c r="D2129" s="142"/>
    </row>
    <row r="2130" spans="4:4" x14ac:dyDescent="0.25">
      <c r="D2130" s="142"/>
    </row>
    <row r="2131" spans="4:4" x14ac:dyDescent="0.25">
      <c r="D2131" s="142"/>
    </row>
    <row r="2132" spans="4:4" x14ac:dyDescent="0.25">
      <c r="D2132" s="142"/>
    </row>
    <row r="2133" spans="4:4" x14ac:dyDescent="0.25">
      <c r="D2133" s="142"/>
    </row>
    <row r="2134" spans="4:4" x14ac:dyDescent="0.25">
      <c r="D2134" s="142"/>
    </row>
    <row r="2135" spans="4:4" x14ac:dyDescent="0.25">
      <c r="D2135" s="142"/>
    </row>
    <row r="2136" spans="4:4" x14ac:dyDescent="0.25">
      <c r="D2136" s="142"/>
    </row>
    <row r="2137" spans="4:4" x14ac:dyDescent="0.25">
      <c r="D2137" s="142"/>
    </row>
    <row r="2138" spans="4:4" x14ac:dyDescent="0.25">
      <c r="D2138" s="142"/>
    </row>
    <row r="2139" spans="4:4" x14ac:dyDescent="0.25">
      <c r="D2139" s="142"/>
    </row>
    <row r="2140" spans="4:4" x14ac:dyDescent="0.25">
      <c r="D2140" s="142"/>
    </row>
    <row r="2141" spans="4:4" x14ac:dyDescent="0.25">
      <c r="D2141" s="142"/>
    </row>
    <row r="2142" spans="4:4" x14ac:dyDescent="0.25">
      <c r="D2142" s="142"/>
    </row>
    <row r="2143" spans="4:4" x14ac:dyDescent="0.25">
      <c r="D2143" s="142"/>
    </row>
    <row r="2144" spans="4:4" x14ac:dyDescent="0.25">
      <c r="D2144" s="142"/>
    </row>
    <row r="2145" spans="4:4" x14ac:dyDescent="0.25">
      <c r="D2145" s="142"/>
    </row>
    <row r="2146" spans="4:4" x14ac:dyDescent="0.25">
      <c r="D2146" s="142"/>
    </row>
    <row r="2147" spans="4:4" x14ac:dyDescent="0.25">
      <c r="D2147" s="142"/>
    </row>
    <row r="2148" spans="4:4" x14ac:dyDescent="0.25">
      <c r="D2148" s="142"/>
    </row>
    <row r="2149" spans="4:4" x14ac:dyDescent="0.25">
      <c r="D2149" s="142"/>
    </row>
    <row r="2150" spans="4:4" x14ac:dyDescent="0.25">
      <c r="D2150" s="142"/>
    </row>
    <row r="2151" spans="4:4" x14ac:dyDescent="0.25">
      <c r="D2151" s="142"/>
    </row>
    <row r="2152" spans="4:4" x14ac:dyDescent="0.25">
      <c r="D2152" s="142"/>
    </row>
    <row r="2153" spans="4:4" x14ac:dyDescent="0.25">
      <c r="D2153" s="142"/>
    </row>
    <row r="2154" spans="4:4" x14ac:dyDescent="0.25">
      <c r="D2154" s="142"/>
    </row>
    <row r="2155" spans="4:4" x14ac:dyDescent="0.25">
      <c r="D2155" s="142"/>
    </row>
    <row r="2156" spans="4:4" x14ac:dyDescent="0.25">
      <c r="D2156" s="142"/>
    </row>
    <row r="2157" spans="4:4" x14ac:dyDescent="0.25">
      <c r="D2157" s="142"/>
    </row>
    <row r="2158" spans="4:4" x14ac:dyDescent="0.25">
      <c r="D2158" s="142"/>
    </row>
    <row r="2159" spans="4:4" x14ac:dyDescent="0.25">
      <c r="D2159" s="142"/>
    </row>
    <row r="2160" spans="4:4" x14ac:dyDescent="0.25">
      <c r="D2160" s="142"/>
    </row>
    <row r="2161" spans="4:4" x14ac:dyDescent="0.25">
      <c r="D2161" s="142"/>
    </row>
    <row r="2162" spans="4:4" x14ac:dyDescent="0.25">
      <c r="D2162" s="142"/>
    </row>
    <row r="2163" spans="4:4" x14ac:dyDescent="0.25">
      <c r="D2163" s="142"/>
    </row>
    <row r="2164" spans="4:4" x14ac:dyDescent="0.25">
      <c r="D2164" s="142"/>
    </row>
    <row r="2165" spans="4:4" x14ac:dyDescent="0.25">
      <c r="D2165" s="142"/>
    </row>
    <row r="2166" spans="4:4" x14ac:dyDescent="0.25">
      <c r="D2166" s="142"/>
    </row>
    <row r="2167" spans="4:4" x14ac:dyDescent="0.25">
      <c r="D2167" s="142"/>
    </row>
    <row r="2168" spans="4:4" x14ac:dyDescent="0.25">
      <c r="D2168" s="142"/>
    </row>
    <row r="2169" spans="4:4" x14ac:dyDescent="0.25">
      <c r="D2169" s="142"/>
    </row>
    <row r="2170" spans="4:4" x14ac:dyDescent="0.25">
      <c r="D2170" s="142"/>
    </row>
    <row r="2171" spans="4:4" x14ac:dyDescent="0.25">
      <c r="D2171" s="142"/>
    </row>
    <row r="2172" spans="4:4" x14ac:dyDescent="0.25">
      <c r="D2172" s="142"/>
    </row>
    <row r="2173" spans="4:4" x14ac:dyDescent="0.25">
      <c r="D2173" s="142"/>
    </row>
    <row r="2174" spans="4:4" x14ac:dyDescent="0.25">
      <c r="D2174" s="142"/>
    </row>
    <row r="2175" spans="4:4" x14ac:dyDescent="0.25">
      <c r="D2175" s="142"/>
    </row>
    <row r="2176" spans="4:4" x14ac:dyDescent="0.25">
      <c r="D2176" s="142"/>
    </row>
    <row r="2177" spans="4:4" x14ac:dyDescent="0.25">
      <c r="D2177" s="142"/>
    </row>
    <row r="2178" spans="4:4" x14ac:dyDescent="0.25">
      <c r="D2178" s="142"/>
    </row>
    <row r="2179" spans="4:4" x14ac:dyDescent="0.25">
      <c r="D2179" s="142"/>
    </row>
    <row r="2180" spans="4:4" x14ac:dyDescent="0.25">
      <c r="D2180" s="142"/>
    </row>
    <row r="2181" spans="4:4" x14ac:dyDescent="0.25">
      <c r="D2181" s="142"/>
    </row>
    <row r="2182" spans="4:4" x14ac:dyDescent="0.25">
      <c r="D2182" s="142"/>
    </row>
    <row r="2183" spans="4:4" x14ac:dyDescent="0.25">
      <c r="D2183" s="142"/>
    </row>
    <row r="2184" spans="4:4" x14ac:dyDescent="0.25">
      <c r="D2184" s="142"/>
    </row>
    <row r="2185" spans="4:4" x14ac:dyDescent="0.25">
      <c r="D2185" s="142"/>
    </row>
    <row r="2186" spans="4:4" x14ac:dyDescent="0.25">
      <c r="D2186" s="142"/>
    </row>
    <row r="2187" spans="4:4" x14ac:dyDescent="0.25">
      <c r="D2187" s="142"/>
    </row>
    <row r="2188" spans="4:4" x14ac:dyDescent="0.25">
      <c r="D2188" s="142"/>
    </row>
    <row r="2189" spans="4:4" x14ac:dyDescent="0.25">
      <c r="D2189" s="142"/>
    </row>
    <row r="2190" spans="4:4" x14ac:dyDescent="0.25">
      <c r="D2190" s="142"/>
    </row>
    <row r="2191" spans="4:4" x14ac:dyDescent="0.25">
      <c r="D2191" s="142"/>
    </row>
    <row r="2192" spans="4:4" x14ac:dyDescent="0.25">
      <c r="D2192" s="142"/>
    </row>
    <row r="2193" spans="4:4" x14ac:dyDescent="0.25">
      <c r="D2193" s="142"/>
    </row>
    <row r="2194" spans="4:4" x14ac:dyDescent="0.25">
      <c r="D2194" s="142"/>
    </row>
    <row r="2195" spans="4:4" x14ac:dyDescent="0.25">
      <c r="D2195" s="142"/>
    </row>
    <row r="2196" spans="4:4" x14ac:dyDescent="0.25">
      <c r="D2196" s="142"/>
    </row>
    <row r="2197" spans="4:4" x14ac:dyDescent="0.25">
      <c r="D2197" s="142"/>
    </row>
    <row r="2198" spans="4:4" x14ac:dyDescent="0.25">
      <c r="D2198" s="142"/>
    </row>
    <row r="2199" spans="4:4" x14ac:dyDescent="0.25">
      <c r="D2199" s="142"/>
    </row>
    <row r="2200" spans="4:4" x14ac:dyDescent="0.25">
      <c r="D2200" s="142"/>
    </row>
    <row r="2201" spans="4:4" x14ac:dyDescent="0.25">
      <c r="D2201" s="142"/>
    </row>
    <row r="2202" spans="4:4" x14ac:dyDescent="0.25">
      <c r="D2202" s="142"/>
    </row>
    <row r="2203" spans="4:4" x14ac:dyDescent="0.25">
      <c r="D2203" s="142"/>
    </row>
    <row r="2204" spans="4:4" x14ac:dyDescent="0.25">
      <c r="D2204" s="142"/>
    </row>
    <row r="2205" spans="4:4" x14ac:dyDescent="0.25">
      <c r="D2205" s="142"/>
    </row>
    <row r="2206" spans="4:4" x14ac:dyDescent="0.25">
      <c r="D2206" s="142"/>
    </row>
    <row r="2207" spans="4:4" x14ac:dyDescent="0.25">
      <c r="D2207" s="142"/>
    </row>
    <row r="2208" spans="4:4" x14ac:dyDescent="0.25">
      <c r="D2208" s="142"/>
    </row>
    <row r="2209" spans="4:4" x14ac:dyDescent="0.25">
      <c r="D2209" s="142"/>
    </row>
    <row r="2210" spans="4:4" x14ac:dyDescent="0.25">
      <c r="D2210" s="142"/>
    </row>
    <row r="2211" spans="4:4" x14ac:dyDescent="0.25">
      <c r="D2211" s="142"/>
    </row>
    <row r="2212" spans="4:4" x14ac:dyDescent="0.25">
      <c r="D2212" s="142"/>
    </row>
    <row r="2213" spans="4:4" x14ac:dyDescent="0.25">
      <c r="D2213" s="142"/>
    </row>
    <row r="2214" spans="4:4" x14ac:dyDescent="0.25">
      <c r="D2214" s="142"/>
    </row>
    <row r="2215" spans="4:4" x14ac:dyDescent="0.25">
      <c r="D2215" s="142"/>
    </row>
    <row r="2216" spans="4:4" x14ac:dyDescent="0.25">
      <c r="D2216" s="142"/>
    </row>
    <row r="2217" spans="4:4" x14ac:dyDescent="0.25">
      <c r="D2217" s="142"/>
    </row>
    <row r="2218" spans="4:4" x14ac:dyDescent="0.25">
      <c r="D2218" s="142"/>
    </row>
    <row r="2219" spans="4:4" x14ac:dyDescent="0.25">
      <c r="D2219" s="142"/>
    </row>
    <row r="2220" spans="4:4" x14ac:dyDescent="0.25">
      <c r="D2220" s="142"/>
    </row>
    <row r="2221" spans="4:4" x14ac:dyDescent="0.25">
      <c r="D2221" s="142"/>
    </row>
    <row r="2222" spans="4:4" x14ac:dyDescent="0.25">
      <c r="D2222" s="142"/>
    </row>
    <row r="2223" spans="4:4" x14ac:dyDescent="0.25">
      <c r="D2223" s="142"/>
    </row>
    <row r="2224" spans="4:4" x14ac:dyDescent="0.25">
      <c r="D2224" s="142"/>
    </row>
    <row r="2225" spans="4:4" x14ac:dyDescent="0.25">
      <c r="D2225" s="142"/>
    </row>
    <row r="2226" spans="4:4" x14ac:dyDescent="0.25">
      <c r="D2226" s="142"/>
    </row>
    <row r="2227" spans="4:4" x14ac:dyDescent="0.25">
      <c r="D2227" s="142"/>
    </row>
    <row r="2228" spans="4:4" x14ac:dyDescent="0.25">
      <c r="D2228" s="142"/>
    </row>
    <row r="2229" spans="4:4" x14ac:dyDescent="0.25">
      <c r="D2229" s="142"/>
    </row>
    <row r="2230" spans="4:4" x14ac:dyDescent="0.25">
      <c r="D2230" s="142"/>
    </row>
    <row r="2231" spans="4:4" x14ac:dyDescent="0.25">
      <c r="D2231" s="142"/>
    </row>
    <row r="2232" spans="4:4" x14ac:dyDescent="0.25">
      <c r="D2232" s="142"/>
    </row>
    <row r="2233" spans="4:4" x14ac:dyDescent="0.25">
      <c r="D2233" s="142"/>
    </row>
    <row r="2234" spans="4:4" x14ac:dyDescent="0.25">
      <c r="D2234" s="142"/>
    </row>
    <row r="2235" spans="4:4" x14ac:dyDescent="0.25">
      <c r="D2235" s="142"/>
    </row>
    <row r="2236" spans="4:4" x14ac:dyDescent="0.25">
      <c r="D2236" s="142"/>
    </row>
    <row r="2237" spans="4:4" x14ac:dyDescent="0.25">
      <c r="D2237" s="142"/>
    </row>
    <row r="2238" spans="4:4" x14ac:dyDescent="0.25">
      <c r="D2238" s="142"/>
    </row>
    <row r="2239" spans="4:4" x14ac:dyDescent="0.25">
      <c r="D2239" s="142"/>
    </row>
    <row r="2240" spans="4:4" x14ac:dyDescent="0.25">
      <c r="D2240" s="142"/>
    </row>
    <row r="2241" spans="4:4" x14ac:dyDescent="0.25">
      <c r="D2241" s="142"/>
    </row>
    <row r="2242" spans="4:4" x14ac:dyDescent="0.25">
      <c r="D2242" s="142"/>
    </row>
    <row r="2243" spans="4:4" x14ac:dyDescent="0.25">
      <c r="D2243" s="142"/>
    </row>
    <row r="2244" spans="4:4" x14ac:dyDescent="0.25">
      <c r="D2244" s="142"/>
    </row>
    <row r="2245" spans="4:4" x14ac:dyDescent="0.25">
      <c r="D2245" s="142"/>
    </row>
    <row r="2246" spans="4:4" x14ac:dyDescent="0.25">
      <c r="D2246" s="142"/>
    </row>
    <row r="2247" spans="4:4" x14ac:dyDescent="0.25">
      <c r="D2247" s="142"/>
    </row>
    <row r="2248" spans="4:4" x14ac:dyDescent="0.25">
      <c r="D2248" s="142"/>
    </row>
    <row r="2249" spans="4:4" x14ac:dyDescent="0.25">
      <c r="D2249" s="142"/>
    </row>
    <row r="2250" spans="4:4" x14ac:dyDescent="0.25">
      <c r="D2250" s="142"/>
    </row>
    <row r="2251" spans="4:4" x14ac:dyDescent="0.25">
      <c r="D2251" s="142"/>
    </row>
    <row r="2252" spans="4:4" x14ac:dyDescent="0.25">
      <c r="D2252" s="142"/>
    </row>
    <row r="2253" spans="4:4" x14ac:dyDescent="0.25">
      <c r="D2253" s="142"/>
    </row>
    <row r="2254" spans="4:4" x14ac:dyDescent="0.25">
      <c r="D2254" s="142"/>
    </row>
    <row r="2255" spans="4:4" x14ac:dyDescent="0.25">
      <c r="D2255" s="142"/>
    </row>
    <row r="2256" spans="4:4" x14ac:dyDescent="0.25">
      <c r="D2256" s="142"/>
    </row>
    <row r="2257" spans="4:4" x14ac:dyDescent="0.25">
      <c r="D2257" s="142"/>
    </row>
    <row r="2258" spans="4:4" x14ac:dyDescent="0.25">
      <c r="D2258" s="142"/>
    </row>
    <row r="2259" spans="4:4" x14ac:dyDescent="0.25">
      <c r="D2259" s="142"/>
    </row>
    <row r="2260" spans="4:4" x14ac:dyDescent="0.25">
      <c r="D2260" s="142"/>
    </row>
    <row r="2261" spans="4:4" x14ac:dyDescent="0.25">
      <c r="D2261" s="142"/>
    </row>
    <row r="2262" spans="4:4" x14ac:dyDescent="0.25">
      <c r="D2262" s="142"/>
    </row>
    <row r="2263" spans="4:4" x14ac:dyDescent="0.25">
      <c r="D2263" s="142"/>
    </row>
    <row r="2264" spans="4:4" x14ac:dyDescent="0.25">
      <c r="D2264" s="142"/>
    </row>
    <row r="2265" spans="4:4" x14ac:dyDescent="0.25">
      <c r="D2265" s="142"/>
    </row>
    <row r="2266" spans="4:4" x14ac:dyDescent="0.25">
      <c r="D2266" s="142"/>
    </row>
    <row r="2267" spans="4:4" x14ac:dyDescent="0.25">
      <c r="D2267" s="142"/>
    </row>
    <row r="2268" spans="4:4" x14ac:dyDescent="0.25">
      <c r="D2268" s="142"/>
    </row>
    <row r="2269" spans="4:4" x14ac:dyDescent="0.25">
      <c r="D2269" s="142"/>
    </row>
    <row r="2270" spans="4:4" x14ac:dyDescent="0.25">
      <c r="D2270" s="142"/>
    </row>
    <row r="2271" spans="4:4" x14ac:dyDescent="0.25">
      <c r="D2271" s="142"/>
    </row>
    <row r="2272" spans="4:4" x14ac:dyDescent="0.25">
      <c r="D2272" s="142"/>
    </row>
    <row r="2273" spans="4:4" x14ac:dyDescent="0.25">
      <c r="D2273" s="142"/>
    </row>
    <row r="2274" spans="4:4" x14ac:dyDescent="0.25">
      <c r="D2274" s="142"/>
    </row>
    <row r="2275" spans="4:4" x14ac:dyDescent="0.25">
      <c r="D2275" s="142"/>
    </row>
    <row r="2276" spans="4:4" x14ac:dyDescent="0.25">
      <c r="D2276" s="142"/>
    </row>
    <row r="2277" spans="4:4" x14ac:dyDescent="0.25">
      <c r="D2277" s="142"/>
    </row>
    <row r="2278" spans="4:4" x14ac:dyDescent="0.25">
      <c r="D2278" s="142"/>
    </row>
    <row r="2279" spans="4:4" x14ac:dyDescent="0.25">
      <c r="D2279" s="142"/>
    </row>
    <row r="2280" spans="4:4" x14ac:dyDescent="0.25">
      <c r="D2280" s="142"/>
    </row>
    <row r="2281" spans="4:4" x14ac:dyDescent="0.25">
      <c r="D2281" s="142"/>
    </row>
    <row r="2282" spans="4:4" x14ac:dyDescent="0.25">
      <c r="D2282" s="142"/>
    </row>
    <row r="2283" spans="4:4" x14ac:dyDescent="0.25">
      <c r="D2283" s="142"/>
    </row>
    <row r="2284" spans="4:4" x14ac:dyDescent="0.25">
      <c r="D2284" s="142"/>
    </row>
    <row r="2285" spans="4:4" x14ac:dyDescent="0.25">
      <c r="D2285" s="142"/>
    </row>
    <row r="2286" spans="4:4" x14ac:dyDescent="0.25">
      <c r="D2286" s="142"/>
    </row>
    <row r="2287" spans="4:4" x14ac:dyDescent="0.25">
      <c r="D2287" s="142"/>
    </row>
    <row r="2288" spans="4:4" x14ac:dyDescent="0.25">
      <c r="D2288" s="142"/>
    </row>
    <row r="2289" spans="4:4" x14ac:dyDescent="0.25">
      <c r="D2289" s="142"/>
    </row>
    <row r="2290" spans="4:4" x14ac:dyDescent="0.25">
      <c r="D2290" s="142"/>
    </row>
    <row r="2291" spans="4:4" x14ac:dyDescent="0.25">
      <c r="D2291" s="142"/>
    </row>
    <row r="2292" spans="4:4" x14ac:dyDescent="0.25">
      <c r="D2292" s="142"/>
    </row>
    <row r="2293" spans="4:4" x14ac:dyDescent="0.25">
      <c r="D2293" s="142"/>
    </row>
    <row r="2294" spans="4:4" x14ac:dyDescent="0.25">
      <c r="D2294" s="142"/>
    </row>
    <row r="2295" spans="4:4" x14ac:dyDescent="0.25">
      <c r="D2295" s="142"/>
    </row>
    <row r="2296" spans="4:4" x14ac:dyDescent="0.25">
      <c r="D2296" s="142"/>
    </row>
    <row r="2297" spans="4:4" x14ac:dyDescent="0.25">
      <c r="D2297" s="142"/>
    </row>
    <row r="2298" spans="4:4" x14ac:dyDescent="0.25">
      <c r="D2298" s="142"/>
    </row>
    <row r="2299" spans="4:4" x14ac:dyDescent="0.25">
      <c r="D2299" s="142"/>
    </row>
    <row r="2300" spans="4:4" x14ac:dyDescent="0.25">
      <c r="D2300" s="142"/>
    </row>
    <row r="2301" spans="4:4" x14ac:dyDescent="0.25">
      <c r="D2301" s="142"/>
    </row>
    <row r="2302" spans="4:4" x14ac:dyDescent="0.25">
      <c r="D2302" s="142"/>
    </row>
    <row r="2303" spans="4:4" x14ac:dyDescent="0.25">
      <c r="D2303" s="142"/>
    </row>
    <row r="2304" spans="4:4" x14ac:dyDescent="0.25">
      <c r="D2304" s="142"/>
    </row>
    <row r="2305" spans="4:4" x14ac:dyDescent="0.25">
      <c r="D2305" s="142"/>
    </row>
    <row r="2306" spans="4:4" x14ac:dyDescent="0.25">
      <c r="D2306" s="142"/>
    </row>
    <row r="2307" spans="4:4" x14ac:dyDescent="0.25">
      <c r="D2307" s="142"/>
    </row>
    <row r="2308" spans="4:4" x14ac:dyDescent="0.25">
      <c r="D2308" s="142"/>
    </row>
    <row r="2309" spans="4:4" x14ac:dyDescent="0.25">
      <c r="D2309" s="142"/>
    </row>
    <row r="2310" spans="4:4" x14ac:dyDescent="0.25">
      <c r="D2310" s="142"/>
    </row>
    <row r="2311" spans="4:4" x14ac:dyDescent="0.25">
      <c r="D2311" s="142"/>
    </row>
    <row r="2312" spans="4:4" x14ac:dyDescent="0.25">
      <c r="D2312" s="142"/>
    </row>
    <row r="2313" spans="4:4" x14ac:dyDescent="0.25">
      <c r="D2313" s="142"/>
    </row>
    <row r="2314" spans="4:4" x14ac:dyDescent="0.25">
      <c r="D2314" s="142"/>
    </row>
    <row r="2315" spans="4:4" x14ac:dyDescent="0.25">
      <c r="D2315" s="142"/>
    </row>
    <row r="2316" spans="4:4" x14ac:dyDescent="0.25">
      <c r="D2316" s="142"/>
    </row>
    <row r="2317" spans="4:4" x14ac:dyDescent="0.25">
      <c r="D2317" s="142"/>
    </row>
    <row r="2318" spans="4:4" x14ac:dyDescent="0.25">
      <c r="D2318" s="142"/>
    </row>
    <row r="2319" spans="4:4" x14ac:dyDescent="0.25">
      <c r="D2319" s="142"/>
    </row>
    <row r="2320" spans="4:4" x14ac:dyDescent="0.25">
      <c r="D2320" s="142"/>
    </row>
    <row r="2321" spans="4:4" x14ac:dyDescent="0.25">
      <c r="D2321" s="142"/>
    </row>
    <row r="2322" spans="4:4" x14ac:dyDescent="0.25">
      <c r="D2322" s="142"/>
    </row>
    <row r="2323" spans="4:4" x14ac:dyDescent="0.25">
      <c r="D2323" s="142"/>
    </row>
    <row r="2324" spans="4:4" x14ac:dyDescent="0.25">
      <c r="D2324" s="142"/>
    </row>
    <row r="2325" spans="4:4" x14ac:dyDescent="0.25">
      <c r="D2325" s="142"/>
    </row>
    <row r="2326" spans="4:4" x14ac:dyDescent="0.25">
      <c r="D2326" s="142"/>
    </row>
    <row r="2327" spans="4:4" x14ac:dyDescent="0.25">
      <c r="D2327" s="142"/>
    </row>
    <row r="2328" spans="4:4" x14ac:dyDescent="0.25">
      <c r="D2328" s="142"/>
    </row>
    <row r="2329" spans="4:4" x14ac:dyDescent="0.25">
      <c r="D2329" s="142"/>
    </row>
    <row r="2330" spans="4:4" x14ac:dyDescent="0.25">
      <c r="D2330" s="142"/>
    </row>
    <row r="2331" spans="4:4" x14ac:dyDescent="0.25">
      <c r="D2331" s="142"/>
    </row>
    <row r="2332" spans="4:4" x14ac:dyDescent="0.25">
      <c r="D2332" s="142"/>
    </row>
    <row r="2333" spans="4:4" x14ac:dyDescent="0.25">
      <c r="D2333" s="142"/>
    </row>
    <row r="2334" spans="4:4" x14ac:dyDescent="0.25">
      <c r="D2334" s="142"/>
    </row>
    <row r="2335" spans="4:4" x14ac:dyDescent="0.25">
      <c r="D2335" s="142"/>
    </row>
    <row r="2336" spans="4:4" x14ac:dyDescent="0.25">
      <c r="D2336" s="142"/>
    </row>
    <row r="2337" spans="4:4" x14ac:dyDescent="0.25">
      <c r="D2337" s="142"/>
    </row>
    <row r="2338" spans="4:4" x14ac:dyDescent="0.25">
      <c r="D2338" s="142"/>
    </row>
    <row r="2339" spans="4:4" x14ac:dyDescent="0.25">
      <c r="D2339" s="142"/>
    </row>
    <row r="2340" spans="4:4" x14ac:dyDescent="0.25">
      <c r="D2340" s="142"/>
    </row>
    <row r="2341" spans="4:4" x14ac:dyDescent="0.25">
      <c r="D2341" s="142"/>
    </row>
    <row r="2342" spans="4:4" x14ac:dyDescent="0.25">
      <c r="D2342" s="142"/>
    </row>
    <row r="2343" spans="4:4" x14ac:dyDescent="0.25">
      <c r="D2343" s="142"/>
    </row>
    <row r="2344" spans="4:4" x14ac:dyDescent="0.25">
      <c r="D2344" s="142"/>
    </row>
    <row r="2345" spans="4:4" x14ac:dyDescent="0.25">
      <c r="D2345" s="142"/>
    </row>
    <row r="2346" spans="4:4" x14ac:dyDescent="0.25">
      <c r="D2346" s="142"/>
    </row>
    <row r="2347" spans="4:4" x14ac:dyDescent="0.25">
      <c r="D2347" s="142"/>
    </row>
    <row r="2348" spans="4:4" x14ac:dyDescent="0.25">
      <c r="D2348" s="142"/>
    </row>
    <row r="2349" spans="4:4" x14ac:dyDescent="0.25">
      <c r="D2349" s="142"/>
    </row>
    <row r="2350" spans="4:4" x14ac:dyDescent="0.25">
      <c r="D2350" s="142"/>
    </row>
    <row r="2351" spans="4:4" x14ac:dyDescent="0.25">
      <c r="D2351" s="142"/>
    </row>
    <row r="2352" spans="4:4" x14ac:dyDescent="0.25">
      <c r="D2352" s="142"/>
    </row>
    <row r="2353" spans="4:4" x14ac:dyDescent="0.25">
      <c r="D2353" s="142"/>
    </row>
    <row r="2354" spans="4:4" x14ac:dyDescent="0.25">
      <c r="D2354" s="142"/>
    </row>
    <row r="2355" spans="4:4" x14ac:dyDescent="0.25">
      <c r="D2355" s="142"/>
    </row>
    <row r="2356" spans="4:4" x14ac:dyDescent="0.25">
      <c r="D2356" s="142"/>
    </row>
    <row r="2357" spans="4:4" x14ac:dyDescent="0.25">
      <c r="D2357" s="142"/>
    </row>
    <row r="2358" spans="4:4" x14ac:dyDescent="0.25">
      <c r="D2358" s="142"/>
    </row>
    <row r="2359" spans="4:4" x14ac:dyDescent="0.25">
      <c r="D2359" s="142"/>
    </row>
    <row r="2360" spans="4:4" x14ac:dyDescent="0.25">
      <c r="D2360" s="142"/>
    </row>
    <row r="2361" spans="4:4" x14ac:dyDescent="0.25">
      <c r="D2361" s="142"/>
    </row>
    <row r="2362" spans="4:4" x14ac:dyDescent="0.25">
      <c r="D2362" s="142"/>
    </row>
    <row r="2363" spans="4:4" x14ac:dyDescent="0.25">
      <c r="D2363" s="142"/>
    </row>
    <row r="2364" spans="4:4" x14ac:dyDescent="0.25">
      <c r="D2364" s="142"/>
    </row>
    <row r="2365" spans="4:4" x14ac:dyDescent="0.25">
      <c r="D2365" s="142"/>
    </row>
    <row r="2366" spans="4:4" x14ac:dyDescent="0.25">
      <c r="D2366" s="142"/>
    </row>
    <row r="2367" spans="4:4" x14ac:dyDescent="0.25">
      <c r="D2367" s="142"/>
    </row>
    <row r="2368" spans="4:4" x14ac:dyDescent="0.25">
      <c r="D2368" s="142"/>
    </row>
    <row r="2369" spans="4:4" x14ac:dyDescent="0.25">
      <c r="D2369" s="142"/>
    </row>
    <row r="2370" spans="4:4" x14ac:dyDescent="0.25">
      <c r="D2370" s="142"/>
    </row>
    <row r="2371" spans="4:4" x14ac:dyDescent="0.25">
      <c r="D2371" s="142"/>
    </row>
    <row r="2372" spans="4:4" x14ac:dyDescent="0.25">
      <c r="D2372" s="142"/>
    </row>
    <row r="2373" spans="4:4" x14ac:dyDescent="0.25">
      <c r="D2373" s="142"/>
    </row>
    <row r="2374" spans="4:4" x14ac:dyDescent="0.25">
      <c r="D2374" s="142"/>
    </row>
    <row r="2375" spans="4:4" x14ac:dyDescent="0.25">
      <c r="D2375" s="142"/>
    </row>
    <row r="2376" spans="4:4" x14ac:dyDescent="0.25">
      <c r="D2376" s="142"/>
    </row>
    <row r="2377" spans="4:4" x14ac:dyDescent="0.25">
      <c r="D2377" s="142"/>
    </row>
    <row r="2378" spans="4:4" x14ac:dyDescent="0.25">
      <c r="D2378" s="142"/>
    </row>
    <row r="2379" spans="4:4" x14ac:dyDescent="0.25">
      <c r="D2379" s="142"/>
    </row>
    <row r="2380" spans="4:4" x14ac:dyDescent="0.25">
      <c r="D2380" s="142"/>
    </row>
    <row r="2381" spans="4:4" x14ac:dyDescent="0.25">
      <c r="D2381" s="142"/>
    </row>
    <row r="2382" spans="4:4" x14ac:dyDescent="0.25">
      <c r="D2382" s="142"/>
    </row>
    <row r="2383" spans="4:4" x14ac:dyDescent="0.25">
      <c r="D2383" s="142"/>
    </row>
    <row r="2384" spans="4:4" x14ac:dyDescent="0.25">
      <c r="D2384" s="142"/>
    </row>
    <row r="2385" spans="4:4" x14ac:dyDescent="0.25">
      <c r="D2385" s="142"/>
    </row>
    <row r="2386" spans="4:4" x14ac:dyDescent="0.25">
      <c r="D2386" s="142"/>
    </row>
    <row r="2387" spans="4:4" x14ac:dyDescent="0.25">
      <c r="D2387" s="142"/>
    </row>
    <row r="2388" spans="4:4" x14ac:dyDescent="0.25">
      <c r="D2388" s="142"/>
    </row>
    <row r="2389" spans="4:4" x14ac:dyDescent="0.25">
      <c r="D2389" s="142"/>
    </row>
    <row r="2390" spans="4:4" x14ac:dyDescent="0.25">
      <c r="D2390" s="142"/>
    </row>
    <row r="2391" spans="4:4" x14ac:dyDescent="0.25">
      <c r="D2391" s="142"/>
    </row>
    <row r="2392" spans="4:4" x14ac:dyDescent="0.25">
      <c r="D2392" s="142"/>
    </row>
    <row r="2393" spans="4:4" x14ac:dyDescent="0.25">
      <c r="D2393" s="142"/>
    </row>
    <row r="2394" spans="4:4" x14ac:dyDescent="0.25">
      <c r="D2394" s="142"/>
    </row>
    <row r="2395" spans="4:4" x14ac:dyDescent="0.25">
      <c r="D2395" s="142"/>
    </row>
    <row r="2396" spans="4:4" x14ac:dyDescent="0.25">
      <c r="D2396" s="142"/>
    </row>
    <row r="2397" spans="4:4" x14ac:dyDescent="0.25">
      <c r="D2397" s="142"/>
    </row>
    <row r="2398" spans="4:4" x14ac:dyDescent="0.25">
      <c r="D2398" s="142"/>
    </row>
    <row r="2399" spans="4:4" x14ac:dyDescent="0.25">
      <c r="D2399" s="142"/>
    </row>
    <row r="2400" spans="4:4" x14ac:dyDescent="0.25">
      <c r="D2400" s="142"/>
    </row>
    <row r="2401" spans="4:4" x14ac:dyDescent="0.25">
      <c r="D2401" s="142"/>
    </row>
    <row r="2402" spans="4:4" x14ac:dyDescent="0.25">
      <c r="D2402" s="142"/>
    </row>
    <row r="2403" spans="4:4" x14ac:dyDescent="0.25">
      <c r="D2403" s="142"/>
    </row>
    <row r="2404" spans="4:4" x14ac:dyDescent="0.25">
      <c r="D2404" s="142"/>
    </row>
    <row r="2405" spans="4:4" x14ac:dyDescent="0.25">
      <c r="D2405" s="142"/>
    </row>
    <row r="2406" spans="4:4" x14ac:dyDescent="0.25">
      <c r="D2406" s="142"/>
    </row>
    <row r="2407" spans="4:4" x14ac:dyDescent="0.25">
      <c r="D2407" s="142"/>
    </row>
    <row r="2408" spans="4:4" x14ac:dyDescent="0.25">
      <c r="D2408" s="142"/>
    </row>
    <row r="2409" spans="4:4" x14ac:dyDescent="0.25">
      <c r="D2409" s="142"/>
    </row>
    <row r="2410" spans="4:4" x14ac:dyDescent="0.25">
      <c r="D2410" s="142"/>
    </row>
    <row r="2411" spans="4:4" x14ac:dyDescent="0.25">
      <c r="D2411" s="142"/>
    </row>
    <row r="2412" spans="4:4" x14ac:dyDescent="0.25">
      <c r="D2412" s="142"/>
    </row>
    <row r="2413" spans="4:4" x14ac:dyDescent="0.25">
      <c r="D2413" s="142"/>
    </row>
    <row r="2414" spans="4:4" x14ac:dyDescent="0.25">
      <c r="D2414" s="142"/>
    </row>
    <row r="2415" spans="4:4" x14ac:dyDescent="0.25">
      <c r="D2415" s="142"/>
    </row>
    <row r="2416" spans="4:4" x14ac:dyDescent="0.25">
      <c r="D2416" s="142"/>
    </row>
    <row r="2417" spans="4:4" x14ac:dyDescent="0.25">
      <c r="D2417" s="142"/>
    </row>
    <row r="2418" spans="4:4" x14ac:dyDescent="0.25">
      <c r="D2418" s="142"/>
    </row>
    <row r="2419" spans="4:4" x14ac:dyDescent="0.25">
      <c r="D2419" s="142"/>
    </row>
    <row r="2420" spans="4:4" x14ac:dyDescent="0.25">
      <c r="D2420" s="142"/>
    </row>
    <row r="2421" spans="4:4" x14ac:dyDescent="0.25">
      <c r="D2421" s="142"/>
    </row>
    <row r="2422" spans="4:4" x14ac:dyDescent="0.25">
      <c r="D2422" s="142"/>
    </row>
    <row r="2423" spans="4:4" x14ac:dyDescent="0.25">
      <c r="D2423" s="142"/>
    </row>
    <row r="2424" spans="4:4" x14ac:dyDescent="0.25">
      <c r="D2424" s="142"/>
    </row>
    <row r="2425" spans="4:4" x14ac:dyDescent="0.25">
      <c r="D2425" s="142"/>
    </row>
    <row r="2426" spans="4:4" x14ac:dyDescent="0.25">
      <c r="D2426" s="142"/>
    </row>
    <row r="2427" spans="4:4" x14ac:dyDescent="0.25">
      <c r="D2427" s="142"/>
    </row>
    <row r="2428" spans="4:4" x14ac:dyDescent="0.25">
      <c r="D2428" s="142"/>
    </row>
    <row r="2429" spans="4:4" x14ac:dyDescent="0.25">
      <c r="D2429" s="142"/>
    </row>
    <row r="2430" spans="4:4" x14ac:dyDescent="0.25">
      <c r="D2430" s="142"/>
    </row>
    <row r="2431" spans="4:4" x14ac:dyDescent="0.25">
      <c r="D2431" s="142"/>
    </row>
    <row r="2432" spans="4:4" x14ac:dyDescent="0.25">
      <c r="D2432" s="142"/>
    </row>
    <row r="2433" spans="4:4" x14ac:dyDescent="0.25">
      <c r="D2433" s="142"/>
    </row>
    <row r="2434" spans="4:4" x14ac:dyDescent="0.25">
      <c r="D2434" s="142"/>
    </row>
    <row r="2435" spans="4:4" x14ac:dyDescent="0.25">
      <c r="D2435" s="142"/>
    </row>
    <row r="2436" spans="4:4" x14ac:dyDescent="0.25">
      <c r="D2436" s="142"/>
    </row>
    <row r="2437" spans="4:4" x14ac:dyDescent="0.25">
      <c r="D2437" s="142"/>
    </row>
    <row r="2438" spans="4:4" x14ac:dyDescent="0.25">
      <c r="D2438" s="142"/>
    </row>
    <row r="2439" spans="4:4" x14ac:dyDescent="0.25">
      <c r="D2439" s="142"/>
    </row>
    <row r="2440" spans="4:4" x14ac:dyDescent="0.25">
      <c r="D2440" s="142"/>
    </row>
    <row r="2441" spans="4:4" x14ac:dyDescent="0.25">
      <c r="D2441" s="142"/>
    </row>
    <row r="2442" spans="4:4" x14ac:dyDescent="0.25">
      <c r="D2442" s="142"/>
    </row>
    <row r="2443" spans="4:4" x14ac:dyDescent="0.25">
      <c r="D2443" s="142"/>
    </row>
    <row r="2444" spans="4:4" x14ac:dyDescent="0.25">
      <c r="D2444" s="142"/>
    </row>
    <row r="2445" spans="4:4" x14ac:dyDescent="0.25">
      <c r="D2445" s="142"/>
    </row>
    <row r="2446" spans="4:4" x14ac:dyDescent="0.25">
      <c r="D2446" s="142"/>
    </row>
    <row r="2447" spans="4:4" x14ac:dyDescent="0.25">
      <c r="D2447" s="142"/>
    </row>
    <row r="2448" spans="4:4" x14ac:dyDescent="0.25">
      <c r="D2448" s="142"/>
    </row>
    <row r="2449" spans="4:4" x14ac:dyDescent="0.25">
      <c r="D2449" s="142"/>
    </row>
    <row r="2450" spans="4:4" x14ac:dyDescent="0.25">
      <c r="D2450" s="142"/>
    </row>
    <row r="2451" spans="4:4" x14ac:dyDescent="0.25">
      <c r="D2451" s="142"/>
    </row>
    <row r="2452" spans="4:4" x14ac:dyDescent="0.25">
      <c r="D2452" s="142"/>
    </row>
    <row r="2453" spans="4:4" x14ac:dyDescent="0.25">
      <c r="D2453" s="142"/>
    </row>
    <row r="2454" spans="4:4" x14ac:dyDescent="0.25">
      <c r="D2454" s="142"/>
    </row>
    <row r="2455" spans="4:4" x14ac:dyDescent="0.25">
      <c r="D2455" s="142"/>
    </row>
    <row r="2456" spans="4:4" x14ac:dyDescent="0.25">
      <c r="D2456" s="142"/>
    </row>
    <row r="2457" spans="4:4" x14ac:dyDescent="0.25">
      <c r="D2457" s="142"/>
    </row>
    <row r="2458" spans="4:4" x14ac:dyDescent="0.25">
      <c r="D2458" s="142"/>
    </row>
    <row r="2459" spans="4:4" x14ac:dyDescent="0.25">
      <c r="D2459" s="142"/>
    </row>
    <row r="2460" spans="4:4" x14ac:dyDescent="0.25">
      <c r="D2460" s="142"/>
    </row>
    <row r="2461" spans="4:4" x14ac:dyDescent="0.25">
      <c r="D2461" s="142"/>
    </row>
    <row r="2462" spans="4:4" x14ac:dyDescent="0.25">
      <c r="D2462" s="142"/>
    </row>
    <row r="2463" spans="4:4" x14ac:dyDescent="0.25">
      <c r="D2463" s="142"/>
    </row>
    <row r="2464" spans="4:4" x14ac:dyDescent="0.25">
      <c r="D2464" s="142"/>
    </row>
    <row r="2465" spans="4:4" x14ac:dyDescent="0.25">
      <c r="D2465" s="142"/>
    </row>
    <row r="2466" spans="4:4" x14ac:dyDescent="0.25">
      <c r="D2466" s="142"/>
    </row>
    <row r="2467" spans="4:4" x14ac:dyDescent="0.25">
      <c r="D2467" s="142"/>
    </row>
    <row r="2468" spans="4:4" x14ac:dyDescent="0.25">
      <c r="D2468" s="142"/>
    </row>
    <row r="2469" spans="4:4" x14ac:dyDescent="0.25">
      <c r="D2469" s="142"/>
    </row>
    <row r="2470" spans="4:4" x14ac:dyDescent="0.25">
      <c r="D2470" s="142"/>
    </row>
    <row r="2471" spans="4:4" x14ac:dyDescent="0.25">
      <c r="D2471" s="142"/>
    </row>
    <row r="2472" spans="4:4" x14ac:dyDescent="0.25">
      <c r="D2472" s="142"/>
    </row>
    <row r="2473" spans="4:4" x14ac:dyDescent="0.25">
      <c r="D2473" s="142"/>
    </row>
    <row r="2474" spans="4:4" x14ac:dyDescent="0.25">
      <c r="D2474" s="142"/>
    </row>
    <row r="2475" spans="4:4" x14ac:dyDescent="0.25">
      <c r="D2475" s="142"/>
    </row>
    <row r="2476" spans="4:4" x14ac:dyDescent="0.25">
      <c r="D2476" s="142"/>
    </row>
    <row r="2477" spans="4:4" x14ac:dyDescent="0.25">
      <c r="D2477" s="142"/>
    </row>
    <row r="2478" spans="4:4" x14ac:dyDescent="0.25">
      <c r="D2478" s="142"/>
    </row>
    <row r="2479" spans="4:4" x14ac:dyDescent="0.25">
      <c r="D2479" s="142"/>
    </row>
    <row r="2480" spans="4:4" x14ac:dyDescent="0.25">
      <c r="D2480" s="142"/>
    </row>
    <row r="2481" spans="4:4" x14ac:dyDescent="0.25">
      <c r="D2481" s="142"/>
    </row>
    <row r="2482" spans="4:4" x14ac:dyDescent="0.25">
      <c r="D2482" s="142"/>
    </row>
    <row r="2483" spans="4:4" x14ac:dyDescent="0.25">
      <c r="D2483" s="142"/>
    </row>
    <row r="2484" spans="4:4" x14ac:dyDescent="0.25">
      <c r="D2484" s="142"/>
    </row>
    <row r="2485" spans="4:4" x14ac:dyDescent="0.25">
      <c r="D2485" s="142"/>
    </row>
    <row r="2486" spans="4:4" x14ac:dyDescent="0.25">
      <c r="D2486" s="142"/>
    </row>
    <row r="2487" spans="4:4" x14ac:dyDescent="0.25">
      <c r="D2487" s="142"/>
    </row>
    <row r="2488" spans="4:4" x14ac:dyDescent="0.25">
      <c r="D2488" s="142"/>
    </row>
    <row r="2489" spans="4:4" x14ac:dyDescent="0.25">
      <c r="D2489" s="142"/>
    </row>
    <row r="2490" spans="4:4" x14ac:dyDescent="0.25">
      <c r="D2490" s="142"/>
    </row>
    <row r="2491" spans="4:4" x14ac:dyDescent="0.25">
      <c r="D2491" s="142"/>
    </row>
    <row r="2492" spans="4:4" x14ac:dyDescent="0.25">
      <c r="D2492" s="142"/>
    </row>
    <row r="2493" spans="4:4" x14ac:dyDescent="0.25">
      <c r="D2493" s="142"/>
    </row>
    <row r="2494" spans="4:4" x14ac:dyDescent="0.25">
      <c r="D2494" s="142"/>
    </row>
    <row r="2495" spans="4:4" x14ac:dyDescent="0.25">
      <c r="D2495" s="142"/>
    </row>
    <row r="2496" spans="4:4" x14ac:dyDescent="0.25">
      <c r="D2496" s="142"/>
    </row>
    <row r="2497" spans="4:4" x14ac:dyDescent="0.25">
      <c r="D2497" s="142"/>
    </row>
    <row r="2498" spans="4:4" x14ac:dyDescent="0.25">
      <c r="D2498" s="142"/>
    </row>
    <row r="2499" spans="4:4" x14ac:dyDescent="0.25">
      <c r="D2499" s="142"/>
    </row>
    <row r="2500" spans="4:4" x14ac:dyDescent="0.25">
      <c r="D2500" s="142"/>
    </row>
    <row r="2501" spans="4:4" x14ac:dyDescent="0.25">
      <c r="D2501" s="142"/>
    </row>
    <row r="2502" spans="4:4" x14ac:dyDescent="0.25">
      <c r="D2502" s="142"/>
    </row>
    <row r="2503" spans="4:4" x14ac:dyDescent="0.25">
      <c r="D2503" s="142"/>
    </row>
    <row r="2504" spans="4:4" x14ac:dyDescent="0.25">
      <c r="D2504" s="142"/>
    </row>
    <row r="2505" spans="4:4" x14ac:dyDescent="0.25">
      <c r="D2505" s="142"/>
    </row>
    <row r="2506" spans="4:4" x14ac:dyDescent="0.25">
      <c r="D2506" s="142"/>
    </row>
    <row r="2507" spans="4:4" x14ac:dyDescent="0.25">
      <c r="D2507" s="142"/>
    </row>
    <row r="2508" spans="4:4" x14ac:dyDescent="0.25">
      <c r="D2508" s="142"/>
    </row>
    <row r="2509" spans="4:4" x14ac:dyDescent="0.25">
      <c r="D2509" s="142"/>
    </row>
    <row r="2510" spans="4:4" x14ac:dyDescent="0.25">
      <c r="D2510" s="142"/>
    </row>
    <row r="2511" spans="4:4" x14ac:dyDescent="0.25">
      <c r="D2511" s="142"/>
    </row>
    <row r="2512" spans="4:4" x14ac:dyDescent="0.25">
      <c r="D2512" s="142"/>
    </row>
    <row r="2513" spans="4:4" x14ac:dyDescent="0.25">
      <c r="D2513" s="142"/>
    </row>
    <row r="2514" spans="4:4" x14ac:dyDescent="0.25">
      <c r="D2514" s="142"/>
    </row>
    <row r="2515" spans="4:4" x14ac:dyDescent="0.25">
      <c r="D2515" s="142"/>
    </row>
    <row r="2516" spans="4:4" x14ac:dyDescent="0.25">
      <c r="D2516" s="142"/>
    </row>
    <row r="2517" spans="4:4" x14ac:dyDescent="0.25">
      <c r="D2517" s="142"/>
    </row>
    <row r="2518" spans="4:4" x14ac:dyDescent="0.25">
      <c r="D2518" s="142"/>
    </row>
    <row r="2519" spans="4:4" x14ac:dyDescent="0.25">
      <c r="D2519" s="142"/>
    </row>
    <row r="2520" spans="4:4" x14ac:dyDescent="0.25">
      <c r="D2520" s="142"/>
    </row>
    <row r="2521" spans="4:4" x14ac:dyDescent="0.25">
      <c r="D2521" s="142"/>
    </row>
    <row r="2522" spans="4:4" x14ac:dyDescent="0.25">
      <c r="D2522" s="142"/>
    </row>
    <row r="2523" spans="4:4" x14ac:dyDescent="0.25">
      <c r="D2523" s="142"/>
    </row>
    <row r="2524" spans="4:4" x14ac:dyDescent="0.25">
      <c r="D2524" s="142"/>
    </row>
    <row r="2525" spans="4:4" x14ac:dyDescent="0.25">
      <c r="D2525" s="142"/>
    </row>
    <row r="2526" spans="4:4" x14ac:dyDescent="0.25">
      <c r="D2526" s="142"/>
    </row>
    <row r="2527" spans="4:4" x14ac:dyDescent="0.25">
      <c r="D2527" s="142"/>
    </row>
    <row r="2528" spans="4:4" x14ac:dyDescent="0.25">
      <c r="D2528" s="142"/>
    </row>
    <row r="2529" spans="4:4" x14ac:dyDescent="0.25">
      <c r="D2529" s="142"/>
    </row>
    <row r="2530" spans="4:4" x14ac:dyDescent="0.25">
      <c r="D2530" s="142"/>
    </row>
    <row r="2531" spans="4:4" x14ac:dyDescent="0.25">
      <c r="D2531" s="142"/>
    </row>
    <row r="2532" spans="4:4" x14ac:dyDescent="0.25">
      <c r="D2532" s="142"/>
    </row>
    <row r="2533" spans="4:4" x14ac:dyDescent="0.25">
      <c r="D2533" s="142"/>
    </row>
    <row r="2534" spans="4:4" x14ac:dyDescent="0.25">
      <c r="D2534" s="142"/>
    </row>
    <row r="2535" spans="4:4" x14ac:dyDescent="0.25">
      <c r="D2535" s="142"/>
    </row>
    <row r="2536" spans="4:4" x14ac:dyDescent="0.25">
      <c r="D2536" s="142"/>
    </row>
    <row r="2537" spans="4:4" x14ac:dyDescent="0.25">
      <c r="D2537" s="142"/>
    </row>
    <row r="2538" spans="4:4" x14ac:dyDescent="0.25">
      <c r="D2538" s="142"/>
    </row>
    <row r="2539" spans="4:4" x14ac:dyDescent="0.25">
      <c r="D2539" s="142"/>
    </row>
    <row r="2540" spans="4:4" x14ac:dyDescent="0.25">
      <c r="D2540" s="142"/>
    </row>
    <row r="2541" spans="4:4" x14ac:dyDescent="0.25">
      <c r="D2541" s="142"/>
    </row>
    <row r="2542" spans="4:4" x14ac:dyDescent="0.25">
      <c r="D2542" s="142"/>
    </row>
    <row r="2543" spans="4:4" x14ac:dyDescent="0.25">
      <c r="D2543" s="142"/>
    </row>
    <row r="2544" spans="4:4" x14ac:dyDescent="0.25">
      <c r="D2544" s="142"/>
    </row>
    <row r="2545" spans="4:4" x14ac:dyDescent="0.25">
      <c r="D2545" s="142"/>
    </row>
    <row r="2546" spans="4:4" x14ac:dyDescent="0.25">
      <c r="D2546" s="142"/>
    </row>
    <row r="2547" spans="4:4" x14ac:dyDescent="0.25">
      <c r="D2547" s="142"/>
    </row>
    <row r="2548" spans="4:4" x14ac:dyDescent="0.25">
      <c r="D2548" s="142"/>
    </row>
    <row r="2549" spans="4:4" x14ac:dyDescent="0.25">
      <c r="D2549" s="142"/>
    </row>
    <row r="2550" spans="4:4" x14ac:dyDescent="0.25">
      <c r="D2550" s="142"/>
    </row>
    <row r="2551" spans="4:4" x14ac:dyDescent="0.25">
      <c r="D2551" s="142"/>
    </row>
    <row r="2552" spans="4:4" x14ac:dyDescent="0.25">
      <c r="D2552" s="142"/>
    </row>
    <row r="2553" spans="4:4" x14ac:dyDescent="0.25">
      <c r="D2553" s="142"/>
    </row>
    <row r="2554" spans="4:4" x14ac:dyDescent="0.25">
      <c r="D2554" s="142"/>
    </row>
    <row r="2555" spans="4:4" x14ac:dyDescent="0.25">
      <c r="D2555" s="142"/>
    </row>
    <row r="2556" spans="4:4" x14ac:dyDescent="0.25">
      <c r="D2556" s="142"/>
    </row>
    <row r="2557" spans="4:4" x14ac:dyDescent="0.25">
      <c r="D2557" s="142"/>
    </row>
    <row r="2558" spans="4:4" x14ac:dyDescent="0.25">
      <c r="D2558" s="142"/>
    </row>
    <row r="2559" spans="4:4" x14ac:dyDescent="0.25">
      <c r="D2559" s="142"/>
    </row>
    <row r="2560" spans="4:4" x14ac:dyDescent="0.25">
      <c r="D2560" s="142"/>
    </row>
    <row r="2561" spans="4:4" x14ac:dyDescent="0.25">
      <c r="D2561" s="142"/>
    </row>
    <row r="2562" spans="4:4" x14ac:dyDescent="0.25">
      <c r="D2562" s="142"/>
    </row>
    <row r="2563" spans="4:4" x14ac:dyDescent="0.25">
      <c r="D2563" s="142"/>
    </row>
    <row r="2564" spans="4:4" x14ac:dyDescent="0.25">
      <c r="D2564" s="142"/>
    </row>
    <row r="2565" spans="4:4" x14ac:dyDescent="0.25">
      <c r="D2565" s="142"/>
    </row>
    <row r="2566" spans="4:4" x14ac:dyDescent="0.25">
      <c r="D2566" s="142"/>
    </row>
    <row r="2567" spans="4:4" x14ac:dyDescent="0.25">
      <c r="D2567" s="142"/>
    </row>
    <row r="2568" spans="4:4" x14ac:dyDescent="0.25">
      <c r="D2568" s="142"/>
    </row>
    <row r="2569" spans="4:4" x14ac:dyDescent="0.25">
      <c r="D2569" s="142"/>
    </row>
    <row r="2570" spans="4:4" x14ac:dyDescent="0.25">
      <c r="D2570" s="142"/>
    </row>
    <row r="2571" spans="4:4" x14ac:dyDescent="0.25">
      <c r="D2571" s="142"/>
    </row>
    <row r="2572" spans="4:4" x14ac:dyDescent="0.25">
      <c r="D2572" s="142"/>
    </row>
    <row r="2573" spans="4:4" x14ac:dyDescent="0.25">
      <c r="D2573" s="142"/>
    </row>
    <row r="2574" spans="4:4" x14ac:dyDescent="0.25">
      <c r="D2574" s="142"/>
    </row>
    <row r="2575" spans="4:4" x14ac:dyDescent="0.25">
      <c r="D2575" s="142"/>
    </row>
    <row r="2576" spans="4:4" x14ac:dyDescent="0.25">
      <c r="D2576" s="142"/>
    </row>
    <row r="2577" spans="4:4" x14ac:dyDescent="0.25">
      <c r="D2577" s="142"/>
    </row>
    <row r="2578" spans="4:4" x14ac:dyDescent="0.25">
      <c r="D2578" s="142"/>
    </row>
    <row r="2579" spans="4:4" x14ac:dyDescent="0.25">
      <c r="D2579" s="142"/>
    </row>
    <row r="2580" spans="4:4" x14ac:dyDescent="0.25">
      <c r="D2580" s="142"/>
    </row>
    <row r="2581" spans="4:4" x14ac:dyDescent="0.25">
      <c r="D2581" s="142"/>
    </row>
    <row r="2582" spans="4:4" x14ac:dyDescent="0.25">
      <c r="D2582" s="142"/>
    </row>
    <row r="2583" spans="4:4" x14ac:dyDescent="0.25">
      <c r="D2583" s="142"/>
    </row>
    <row r="2584" spans="4:4" x14ac:dyDescent="0.25">
      <c r="D2584" s="142"/>
    </row>
    <row r="2585" spans="4:4" x14ac:dyDescent="0.25">
      <c r="D2585" s="142"/>
    </row>
    <row r="2586" spans="4:4" x14ac:dyDescent="0.25">
      <c r="D2586" s="142"/>
    </row>
    <row r="2587" spans="4:4" x14ac:dyDescent="0.25">
      <c r="D2587" s="142"/>
    </row>
    <row r="2588" spans="4:4" x14ac:dyDescent="0.25">
      <c r="D2588" s="142"/>
    </row>
    <row r="2589" spans="4:4" x14ac:dyDescent="0.25">
      <c r="D2589" s="142"/>
    </row>
    <row r="2590" spans="4:4" x14ac:dyDescent="0.25">
      <c r="D2590" s="142"/>
    </row>
    <row r="2591" spans="4:4" x14ac:dyDescent="0.25">
      <c r="D2591" s="142"/>
    </row>
    <row r="2592" spans="4:4" x14ac:dyDescent="0.25">
      <c r="D2592" s="142"/>
    </row>
    <row r="2593" spans="4:4" x14ac:dyDescent="0.25">
      <c r="D2593" s="142"/>
    </row>
    <row r="2594" spans="4:4" x14ac:dyDescent="0.25">
      <c r="D2594" s="142"/>
    </row>
    <row r="2595" spans="4:4" x14ac:dyDescent="0.25">
      <c r="D2595" s="142"/>
    </row>
    <row r="2596" spans="4:4" x14ac:dyDescent="0.25">
      <c r="D2596" s="142"/>
    </row>
    <row r="2597" spans="4:4" x14ac:dyDescent="0.25">
      <c r="D2597" s="142"/>
    </row>
    <row r="2598" spans="4:4" x14ac:dyDescent="0.25">
      <c r="D2598" s="142"/>
    </row>
    <row r="2599" spans="4:4" x14ac:dyDescent="0.25">
      <c r="D2599" s="142"/>
    </row>
    <row r="2600" spans="4:4" x14ac:dyDescent="0.25">
      <c r="D2600" s="142"/>
    </row>
    <row r="2601" spans="4:4" x14ac:dyDescent="0.25">
      <c r="D2601" s="142"/>
    </row>
    <row r="2602" spans="4:4" x14ac:dyDescent="0.25">
      <c r="D2602" s="142"/>
    </row>
    <row r="2603" spans="4:4" x14ac:dyDescent="0.25">
      <c r="D2603" s="142"/>
    </row>
    <row r="2604" spans="4:4" x14ac:dyDescent="0.25">
      <c r="D2604" s="142"/>
    </row>
    <row r="2605" spans="4:4" x14ac:dyDescent="0.25">
      <c r="D2605" s="142"/>
    </row>
    <row r="2606" spans="4:4" x14ac:dyDescent="0.25">
      <c r="D2606" s="142"/>
    </row>
    <row r="2607" spans="4:4" x14ac:dyDescent="0.25">
      <c r="D2607" s="142"/>
    </row>
    <row r="2608" spans="4:4" x14ac:dyDescent="0.25">
      <c r="D2608" s="142"/>
    </row>
    <row r="2609" spans="4:4" x14ac:dyDescent="0.25">
      <c r="D2609" s="142"/>
    </row>
    <row r="2610" spans="4:4" x14ac:dyDescent="0.25">
      <c r="D2610" s="142"/>
    </row>
    <row r="2611" spans="4:4" x14ac:dyDescent="0.25">
      <c r="D2611" s="142"/>
    </row>
    <row r="2612" spans="4:4" x14ac:dyDescent="0.25">
      <c r="D2612" s="142"/>
    </row>
    <row r="2613" spans="4:4" x14ac:dyDescent="0.25">
      <c r="D2613" s="142"/>
    </row>
    <row r="2614" spans="4:4" x14ac:dyDescent="0.25">
      <c r="D2614" s="142"/>
    </row>
    <row r="2615" spans="4:4" x14ac:dyDescent="0.25">
      <c r="D2615" s="142"/>
    </row>
    <row r="2616" spans="4:4" x14ac:dyDescent="0.25">
      <c r="D2616" s="142"/>
    </row>
    <row r="2617" spans="4:4" x14ac:dyDescent="0.25">
      <c r="D2617" s="142"/>
    </row>
    <row r="2618" spans="4:4" x14ac:dyDescent="0.25">
      <c r="D2618" s="142"/>
    </row>
    <row r="2619" spans="4:4" x14ac:dyDescent="0.25">
      <c r="D2619" s="142"/>
    </row>
    <row r="2620" spans="4:4" x14ac:dyDescent="0.25">
      <c r="D2620" s="142"/>
    </row>
    <row r="2621" spans="4:4" x14ac:dyDescent="0.25">
      <c r="D2621" s="142"/>
    </row>
    <row r="2622" spans="4:4" x14ac:dyDescent="0.25">
      <c r="D2622" s="142"/>
    </row>
    <row r="2623" spans="4:4" x14ac:dyDescent="0.25">
      <c r="D2623" s="142"/>
    </row>
    <row r="2624" spans="4:4" x14ac:dyDescent="0.25">
      <c r="D2624" s="142"/>
    </row>
    <row r="2625" spans="4:4" x14ac:dyDescent="0.25">
      <c r="D2625" s="142"/>
    </row>
    <row r="2626" spans="4:4" x14ac:dyDescent="0.25">
      <c r="D2626" s="142"/>
    </row>
    <row r="2627" spans="4:4" x14ac:dyDescent="0.25">
      <c r="D2627" s="142"/>
    </row>
    <row r="2628" spans="4:4" x14ac:dyDescent="0.25">
      <c r="D2628" s="142"/>
    </row>
    <row r="2629" spans="4:4" x14ac:dyDescent="0.25">
      <c r="D2629" s="142"/>
    </row>
    <row r="2630" spans="4:4" x14ac:dyDescent="0.25">
      <c r="D2630" s="142"/>
    </row>
    <row r="2631" spans="4:4" x14ac:dyDescent="0.25">
      <c r="D2631" s="142"/>
    </row>
    <row r="2632" spans="4:4" x14ac:dyDescent="0.25">
      <c r="D2632" s="142"/>
    </row>
    <row r="2633" spans="4:4" x14ac:dyDescent="0.25">
      <c r="D2633" s="142"/>
    </row>
    <row r="2634" spans="4:4" x14ac:dyDescent="0.25">
      <c r="D2634" s="142"/>
    </row>
    <row r="2635" spans="4:4" x14ac:dyDescent="0.25">
      <c r="D2635" s="142"/>
    </row>
    <row r="2636" spans="4:4" x14ac:dyDescent="0.25">
      <c r="D2636" s="142"/>
    </row>
    <row r="2637" spans="4:4" x14ac:dyDescent="0.25">
      <c r="D2637" s="142"/>
    </row>
    <row r="2638" spans="4:4" x14ac:dyDescent="0.25">
      <c r="D2638" s="142"/>
    </row>
    <row r="2639" spans="4:4" x14ac:dyDescent="0.25">
      <c r="D2639" s="142"/>
    </row>
    <row r="2640" spans="4:4" x14ac:dyDescent="0.25">
      <c r="D2640" s="142"/>
    </row>
    <row r="2641" spans="4:4" x14ac:dyDescent="0.25">
      <c r="D2641" s="142"/>
    </row>
    <row r="2642" spans="4:4" x14ac:dyDescent="0.25">
      <c r="D2642" s="142"/>
    </row>
    <row r="2643" spans="4:4" x14ac:dyDescent="0.25">
      <c r="D2643" s="142"/>
    </row>
    <row r="2644" spans="4:4" x14ac:dyDescent="0.25">
      <c r="D2644" s="142"/>
    </row>
    <row r="2645" spans="4:4" x14ac:dyDescent="0.25">
      <c r="D2645" s="142"/>
    </row>
    <row r="2646" spans="4:4" x14ac:dyDescent="0.25">
      <c r="D2646" s="142"/>
    </row>
    <row r="2647" spans="4:4" x14ac:dyDescent="0.25">
      <c r="D2647" s="142"/>
    </row>
    <row r="2648" spans="4:4" x14ac:dyDescent="0.25">
      <c r="D2648" s="142"/>
    </row>
    <row r="2649" spans="4:4" x14ac:dyDescent="0.25">
      <c r="D2649" s="142"/>
    </row>
    <row r="2650" spans="4:4" x14ac:dyDescent="0.25">
      <c r="D2650" s="142"/>
    </row>
    <row r="2651" spans="4:4" x14ac:dyDescent="0.25">
      <c r="D2651" s="142"/>
    </row>
    <row r="2652" spans="4:4" x14ac:dyDescent="0.25">
      <c r="D2652" s="142"/>
    </row>
    <row r="2653" spans="4:4" x14ac:dyDescent="0.25">
      <c r="D2653" s="142"/>
    </row>
    <row r="2654" spans="4:4" x14ac:dyDescent="0.25">
      <c r="D2654" s="142"/>
    </row>
    <row r="2655" spans="4:4" x14ac:dyDescent="0.25">
      <c r="D2655" s="142"/>
    </row>
    <row r="2656" spans="4:4" x14ac:dyDescent="0.25">
      <c r="D2656" s="142"/>
    </row>
    <row r="2657" spans="4:4" x14ac:dyDescent="0.25">
      <c r="D2657" s="142"/>
    </row>
    <row r="2658" spans="4:4" x14ac:dyDescent="0.25">
      <c r="D2658" s="142"/>
    </row>
    <row r="2659" spans="4:4" x14ac:dyDescent="0.25">
      <c r="D2659" s="142"/>
    </row>
    <row r="2660" spans="4:4" x14ac:dyDescent="0.25">
      <c r="D2660" s="142"/>
    </row>
    <row r="2661" spans="4:4" x14ac:dyDescent="0.25">
      <c r="D2661" s="142"/>
    </row>
    <row r="2662" spans="4:4" x14ac:dyDescent="0.25">
      <c r="D2662" s="142"/>
    </row>
    <row r="2663" spans="4:4" x14ac:dyDescent="0.25">
      <c r="D2663" s="142"/>
    </row>
    <row r="2664" spans="4:4" x14ac:dyDescent="0.25">
      <c r="D2664" s="142"/>
    </row>
    <row r="2665" spans="4:4" x14ac:dyDescent="0.25">
      <c r="D2665" s="142"/>
    </row>
    <row r="2666" spans="4:4" x14ac:dyDescent="0.25">
      <c r="D2666" s="142"/>
    </row>
    <row r="2667" spans="4:4" x14ac:dyDescent="0.25">
      <c r="D2667" s="142"/>
    </row>
    <row r="2668" spans="4:4" x14ac:dyDescent="0.25">
      <c r="D2668" s="142"/>
    </row>
    <row r="2669" spans="4:4" x14ac:dyDescent="0.25">
      <c r="D2669" s="142"/>
    </row>
    <row r="2670" spans="4:4" x14ac:dyDescent="0.25">
      <c r="D2670" s="142"/>
    </row>
    <row r="2671" spans="4:4" x14ac:dyDescent="0.25">
      <c r="D2671" s="142"/>
    </row>
    <row r="2672" spans="4:4" x14ac:dyDescent="0.25">
      <c r="D2672" s="142"/>
    </row>
    <row r="2673" spans="4:4" x14ac:dyDescent="0.25">
      <c r="D2673" s="142"/>
    </row>
    <row r="2674" spans="4:4" x14ac:dyDescent="0.25">
      <c r="D2674" s="142"/>
    </row>
    <row r="2675" spans="4:4" x14ac:dyDescent="0.25">
      <c r="D2675" s="142"/>
    </row>
    <row r="2676" spans="4:4" x14ac:dyDescent="0.25">
      <c r="D2676" s="142"/>
    </row>
    <row r="2677" spans="4:4" x14ac:dyDescent="0.25">
      <c r="D2677" s="142"/>
    </row>
    <row r="2678" spans="4:4" x14ac:dyDescent="0.25">
      <c r="D2678" s="142"/>
    </row>
    <row r="2679" spans="4:4" x14ac:dyDescent="0.25">
      <c r="D2679" s="142"/>
    </row>
    <row r="2680" spans="4:4" x14ac:dyDescent="0.25">
      <c r="D2680" s="142"/>
    </row>
    <row r="2681" spans="4:4" x14ac:dyDescent="0.25">
      <c r="D2681" s="142"/>
    </row>
    <row r="2682" spans="4:4" x14ac:dyDescent="0.25">
      <c r="D2682" s="142"/>
    </row>
    <row r="2683" spans="4:4" x14ac:dyDescent="0.25">
      <c r="D2683" s="142"/>
    </row>
    <row r="2684" spans="4:4" x14ac:dyDescent="0.25">
      <c r="D2684" s="142"/>
    </row>
    <row r="2685" spans="4:4" x14ac:dyDescent="0.25">
      <c r="D2685" s="142"/>
    </row>
    <row r="2686" spans="4:4" x14ac:dyDescent="0.25">
      <c r="D2686" s="142"/>
    </row>
    <row r="2687" spans="4:4" x14ac:dyDescent="0.25">
      <c r="D2687" s="142"/>
    </row>
    <row r="2688" spans="4:4" x14ac:dyDescent="0.25">
      <c r="D2688" s="142"/>
    </row>
    <row r="2689" spans="4:4" x14ac:dyDescent="0.25">
      <c r="D2689" s="142"/>
    </row>
    <row r="2690" spans="4:4" x14ac:dyDescent="0.25">
      <c r="D2690" s="142"/>
    </row>
    <row r="2691" spans="4:4" x14ac:dyDescent="0.25">
      <c r="D2691" s="142"/>
    </row>
    <row r="2692" spans="4:4" x14ac:dyDescent="0.25">
      <c r="D2692" s="142"/>
    </row>
    <row r="2693" spans="4:4" x14ac:dyDescent="0.25">
      <c r="D2693" s="142"/>
    </row>
    <row r="2694" spans="4:4" x14ac:dyDescent="0.25">
      <c r="D2694" s="142"/>
    </row>
    <row r="2695" spans="4:4" x14ac:dyDescent="0.25">
      <c r="D2695" s="142"/>
    </row>
    <row r="2696" spans="4:4" x14ac:dyDescent="0.25">
      <c r="D2696" s="142"/>
    </row>
    <row r="2697" spans="4:4" x14ac:dyDescent="0.25">
      <c r="D2697" s="142"/>
    </row>
    <row r="2698" spans="4:4" x14ac:dyDescent="0.25">
      <c r="D2698" s="142"/>
    </row>
    <row r="2699" spans="4:4" x14ac:dyDescent="0.25">
      <c r="D2699" s="142"/>
    </row>
    <row r="2700" spans="4:4" x14ac:dyDescent="0.25">
      <c r="D2700" s="142"/>
    </row>
    <row r="2701" spans="4:4" x14ac:dyDescent="0.25">
      <c r="D2701" s="142"/>
    </row>
    <row r="2702" spans="4:4" x14ac:dyDescent="0.25">
      <c r="D2702" s="142"/>
    </row>
    <row r="2703" spans="4:4" x14ac:dyDescent="0.25">
      <c r="D2703" s="142"/>
    </row>
    <row r="2704" spans="4:4" x14ac:dyDescent="0.25">
      <c r="D2704" s="142"/>
    </row>
    <row r="2705" spans="4:4" x14ac:dyDescent="0.25">
      <c r="D2705" s="142"/>
    </row>
    <row r="2706" spans="4:4" x14ac:dyDescent="0.25">
      <c r="D2706" s="142"/>
    </row>
    <row r="2707" spans="4:4" x14ac:dyDescent="0.25">
      <c r="D2707" s="142"/>
    </row>
    <row r="2708" spans="4:4" x14ac:dyDescent="0.25">
      <c r="D2708" s="142"/>
    </row>
    <row r="2709" spans="4:4" x14ac:dyDescent="0.25">
      <c r="D2709" s="142"/>
    </row>
    <row r="2710" spans="4:4" x14ac:dyDescent="0.25">
      <c r="D2710" s="142"/>
    </row>
    <row r="2711" spans="4:4" x14ac:dyDescent="0.25">
      <c r="D2711" s="142"/>
    </row>
    <row r="2712" spans="4:4" x14ac:dyDescent="0.25">
      <c r="D2712" s="142"/>
    </row>
    <row r="2713" spans="4:4" x14ac:dyDescent="0.25">
      <c r="D2713" s="142"/>
    </row>
    <row r="2714" spans="4:4" x14ac:dyDescent="0.25">
      <c r="D2714" s="142"/>
    </row>
    <row r="2715" spans="4:4" x14ac:dyDescent="0.25">
      <c r="D2715" s="142"/>
    </row>
    <row r="2716" spans="4:4" x14ac:dyDescent="0.25">
      <c r="D2716" s="142"/>
    </row>
    <row r="2717" spans="4:4" x14ac:dyDescent="0.25">
      <c r="D2717" s="142"/>
    </row>
    <row r="2718" spans="4:4" x14ac:dyDescent="0.25">
      <c r="D2718" s="142"/>
    </row>
    <row r="2719" spans="4:4" x14ac:dyDescent="0.25">
      <c r="D2719" s="142"/>
    </row>
    <row r="2720" spans="4:4" x14ac:dyDescent="0.25">
      <c r="D2720" s="142"/>
    </row>
    <row r="2721" spans="4:4" x14ac:dyDescent="0.25">
      <c r="D2721" s="142"/>
    </row>
    <row r="2722" spans="4:4" x14ac:dyDescent="0.25">
      <c r="D2722" s="142"/>
    </row>
    <row r="2723" spans="4:4" x14ac:dyDescent="0.25">
      <c r="D2723" s="142"/>
    </row>
    <row r="2724" spans="4:4" x14ac:dyDescent="0.25">
      <c r="D2724" s="142"/>
    </row>
    <row r="2725" spans="4:4" x14ac:dyDescent="0.25">
      <c r="D2725" s="142"/>
    </row>
    <row r="2726" spans="4:4" x14ac:dyDescent="0.25">
      <c r="D2726" s="142"/>
    </row>
    <row r="2727" spans="4:4" x14ac:dyDescent="0.25">
      <c r="D2727" s="142"/>
    </row>
    <row r="2728" spans="4:4" x14ac:dyDescent="0.25">
      <c r="D2728" s="142"/>
    </row>
    <row r="2729" spans="4:4" x14ac:dyDescent="0.25">
      <c r="D2729" s="142"/>
    </row>
    <row r="2730" spans="4:4" x14ac:dyDescent="0.25">
      <c r="D2730" s="142"/>
    </row>
    <row r="2731" spans="4:4" x14ac:dyDescent="0.25">
      <c r="D2731" s="142"/>
    </row>
    <row r="2732" spans="4:4" x14ac:dyDescent="0.25">
      <c r="D2732" s="142"/>
    </row>
    <row r="2733" spans="4:4" x14ac:dyDescent="0.25">
      <c r="D2733" s="142"/>
    </row>
    <row r="2734" spans="4:4" x14ac:dyDescent="0.25">
      <c r="D2734" s="142"/>
    </row>
    <row r="2735" spans="4:4" x14ac:dyDescent="0.25">
      <c r="D2735" s="142"/>
    </row>
    <row r="2736" spans="4:4" x14ac:dyDescent="0.25">
      <c r="D2736" s="142"/>
    </row>
    <row r="2737" spans="4:4" x14ac:dyDescent="0.25">
      <c r="D2737" s="142"/>
    </row>
    <row r="2738" spans="4:4" x14ac:dyDescent="0.25">
      <c r="D2738" s="142"/>
    </row>
    <row r="2739" spans="4:4" x14ac:dyDescent="0.25">
      <c r="D2739" s="142"/>
    </row>
    <row r="2740" spans="4:4" x14ac:dyDescent="0.25">
      <c r="D2740" s="142"/>
    </row>
    <row r="2741" spans="4:4" x14ac:dyDescent="0.25">
      <c r="D2741" s="142"/>
    </row>
    <row r="2742" spans="4:4" x14ac:dyDescent="0.25">
      <c r="D2742" s="142"/>
    </row>
    <row r="2743" spans="4:4" x14ac:dyDescent="0.25">
      <c r="D2743" s="142"/>
    </row>
    <row r="2744" spans="4:4" x14ac:dyDescent="0.25">
      <c r="D2744" s="142"/>
    </row>
    <row r="2745" spans="4:4" x14ac:dyDescent="0.25">
      <c r="D2745" s="142"/>
    </row>
    <row r="2746" spans="4:4" x14ac:dyDescent="0.25">
      <c r="D2746" s="142"/>
    </row>
    <row r="2747" spans="4:4" x14ac:dyDescent="0.25">
      <c r="D2747" s="142"/>
    </row>
    <row r="2748" spans="4:4" x14ac:dyDescent="0.25">
      <c r="D2748" s="142"/>
    </row>
    <row r="2749" spans="4:4" x14ac:dyDescent="0.25">
      <c r="D2749" s="142"/>
    </row>
    <row r="2750" spans="4:4" x14ac:dyDescent="0.25">
      <c r="D2750" s="142"/>
    </row>
    <row r="2751" spans="4:4" x14ac:dyDescent="0.25">
      <c r="D2751" s="142"/>
    </row>
    <row r="2752" spans="4:4" x14ac:dyDescent="0.25">
      <c r="D2752" s="142"/>
    </row>
    <row r="2753" spans="4:4" x14ac:dyDescent="0.25">
      <c r="D2753" s="142"/>
    </row>
    <row r="2754" spans="4:4" x14ac:dyDescent="0.25">
      <c r="D2754" s="142"/>
    </row>
    <row r="2755" spans="4:4" x14ac:dyDescent="0.25">
      <c r="D2755" s="142"/>
    </row>
    <row r="2756" spans="4:4" x14ac:dyDescent="0.25">
      <c r="D2756" s="142"/>
    </row>
    <row r="2757" spans="4:4" x14ac:dyDescent="0.25">
      <c r="D2757" s="142"/>
    </row>
    <row r="2758" spans="4:4" x14ac:dyDescent="0.25">
      <c r="D2758" s="142"/>
    </row>
    <row r="2759" spans="4:4" x14ac:dyDescent="0.25">
      <c r="D2759" s="142"/>
    </row>
    <row r="2760" spans="4:4" x14ac:dyDescent="0.25">
      <c r="D2760" s="142"/>
    </row>
    <row r="2761" spans="4:4" x14ac:dyDescent="0.25">
      <c r="D2761" s="142"/>
    </row>
    <row r="2762" spans="4:4" x14ac:dyDescent="0.25">
      <c r="D2762" s="142"/>
    </row>
    <row r="2763" spans="4:4" x14ac:dyDescent="0.25">
      <c r="D2763" s="142"/>
    </row>
    <row r="2764" spans="4:4" x14ac:dyDescent="0.25">
      <c r="D2764" s="142"/>
    </row>
    <row r="2765" spans="4:4" x14ac:dyDescent="0.25">
      <c r="D2765" s="142"/>
    </row>
    <row r="2766" spans="4:4" x14ac:dyDescent="0.25">
      <c r="D2766" s="142"/>
    </row>
    <row r="2767" spans="4:4" x14ac:dyDescent="0.25">
      <c r="D2767" s="142"/>
    </row>
    <row r="2768" spans="4:4" x14ac:dyDescent="0.25">
      <c r="D2768" s="142"/>
    </row>
    <row r="2769" spans="4:4" x14ac:dyDescent="0.25">
      <c r="D2769" s="142"/>
    </row>
    <row r="2770" spans="4:4" x14ac:dyDescent="0.25">
      <c r="D2770" s="142"/>
    </row>
    <row r="2771" spans="4:4" x14ac:dyDescent="0.25">
      <c r="D2771" s="142"/>
    </row>
    <row r="2772" spans="4:4" x14ac:dyDescent="0.25">
      <c r="D2772" s="142"/>
    </row>
    <row r="2773" spans="4:4" x14ac:dyDescent="0.25">
      <c r="D2773" s="142"/>
    </row>
    <row r="2774" spans="4:4" x14ac:dyDescent="0.25">
      <c r="D2774" s="142"/>
    </row>
    <row r="2775" spans="4:4" x14ac:dyDescent="0.25">
      <c r="D2775" s="142"/>
    </row>
    <row r="2776" spans="4:4" x14ac:dyDescent="0.25">
      <c r="D2776" s="142"/>
    </row>
    <row r="2777" spans="4:4" x14ac:dyDescent="0.25">
      <c r="D2777" s="142"/>
    </row>
    <row r="2778" spans="4:4" x14ac:dyDescent="0.25">
      <c r="D2778" s="142"/>
    </row>
    <row r="2779" spans="4:4" x14ac:dyDescent="0.25">
      <c r="D2779" s="142"/>
    </row>
    <row r="2780" spans="4:4" x14ac:dyDescent="0.25">
      <c r="D2780" s="142"/>
    </row>
    <row r="2781" spans="4:4" x14ac:dyDescent="0.25">
      <c r="D2781" s="142"/>
    </row>
    <row r="2782" spans="4:4" x14ac:dyDescent="0.25">
      <c r="D2782" s="142"/>
    </row>
    <row r="2783" spans="4:4" x14ac:dyDescent="0.25">
      <c r="D2783" s="142"/>
    </row>
    <row r="2784" spans="4:4" x14ac:dyDescent="0.25">
      <c r="D2784" s="142"/>
    </row>
    <row r="2785" spans="4:4" x14ac:dyDescent="0.25">
      <c r="D2785" s="142"/>
    </row>
    <row r="2786" spans="4:4" x14ac:dyDescent="0.25">
      <c r="D2786" s="142"/>
    </row>
    <row r="2787" spans="4:4" x14ac:dyDescent="0.25">
      <c r="D2787" s="142"/>
    </row>
    <row r="2788" spans="4:4" x14ac:dyDescent="0.25">
      <c r="D2788" s="142"/>
    </row>
    <row r="2789" spans="4:4" x14ac:dyDescent="0.25">
      <c r="D2789" s="142"/>
    </row>
    <row r="2790" spans="4:4" x14ac:dyDescent="0.25">
      <c r="D2790" s="142"/>
    </row>
    <row r="2791" spans="4:4" x14ac:dyDescent="0.25">
      <c r="D2791" s="142"/>
    </row>
    <row r="2792" spans="4:4" x14ac:dyDescent="0.25">
      <c r="D2792" s="142"/>
    </row>
    <row r="2793" spans="4:4" x14ac:dyDescent="0.25">
      <c r="D2793" s="142"/>
    </row>
    <row r="2794" spans="4:4" x14ac:dyDescent="0.25">
      <c r="D2794" s="142"/>
    </row>
    <row r="2795" spans="4:4" x14ac:dyDescent="0.25">
      <c r="D2795" s="142"/>
    </row>
    <row r="2796" spans="4:4" x14ac:dyDescent="0.25">
      <c r="D2796" s="142"/>
    </row>
    <row r="2797" spans="4:4" x14ac:dyDescent="0.25">
      <c r="D2797" s="142"/>
    </row>
    <row r="2798" spans="4:4" x14ac:dyDescent="0.25">
      <c r="D2798" s="142"/>
    </row>
    <row r="2799" spans="4:4" x14ac:dyDescent="0.25">
      <c r="D2799" s="142"/>
    </row>
    <row r="2800" spans="4:4" x14ac:dyDescent="0.25">
      <c r="D2800" s="142"/>
    </row>
    <row r="2801" spans="4:4" x14ac:dyDescent="0.25">
      <c r="D2801" s="142"/>
    </row>
    <row r="2802" spans="4:4" x14ac:dyDescent="0.25">
      <c r="D2802" s="142"/>
    </row>
    <row r="2803" spans="4:4" x14ac:dyDescent="0.25">
      <c r="D2803" s="142"/>
    </row>
    <row r="2804" spans="4:4" x14ac:dyDescent="0.25">
      <c r="D2804" s="142"/>
    </row>
    <row r="2805" spans="4:4" x14ac:dyDescent="0.25">
      <c r="D2805" s="142"/>
    </row>
    <row r="2806" spans="4:4" x14ac:dyDescent="0.25">
      <c r="D2806" s="142"/>
    </row>
    <row r="2807" spans="4:4" x14ac:dyDescent="0.25">
      <c r="D2807" s="142"/>
    </row>
    <row r="2808" spans="4:4" x14ac:dyDescent="0.25">
      <c r="D2808" s="142"/>
    </row>
    <row r="2809" spans="4:4" x14ac:dyDescent="0.25">
      <c r="D2809" s="142"/>
    </row>
    <row r="2810" spans="4:4" x14ac:dyDescent="0.25">
      <c r="D2810" s="142"/>
    </row>
    <row r="2811" spans="4:4" x14ac:dyDescent="0.25">
      <c r="D2811" s="142"/>
    </row>
    <row r="2812" spans="4:4" x14ac:dyDescent="0.25">
      <c r="D2812" s="142"/>
    </row>
    <row r="2813" spans="4:4" x14ac:dyDescent="0.25">
      <c r="D2813" s="142"/>
    </row>
    <row r="2814" spans="4:4" x14ac:dyDescent="0.25">
      <c r="D2814" s="142"/>
    </row>
    <row r="2815" spans="4:4" x14ac:dyDescent="0.25">
      <c r="D2815" s="142"/>
    </row>
    <row r="2816" spans="4:4" x14ac:dyDescent="0.25">
      <c r="D2816" s="142"/>
    </row>
    <row r="2817" spans="4:4" x14ac:dyDescent="0.25">
      <c r="D2817" s="142"/>
    </row>
    <row r="2818" spans="4:4" x14ac:dyDescent="0.25">
      <c r="D2818" s="142"/>
    </row>
    <row r="2819" spans="4:4" x14ac:dyDescent="0.25">
      <c r="D2819" s="142"/>
    </row>
    <row r="2820" spans="4:4" x14ac:dyDescent="0.25">
      <c r="D2820" s="142"/>
    </row>
    <row r="2821" spans="4:4" x14ac:dyDescent="0.25">
      <c r="D2821" s="142"/>
    </row>
    <row r="2822" spans="4:4" x14ac:dyDescent="0.25">
      <c r="D2822" s="142"/>
    </row>
    <row r="2823" spans="4:4" x14ac:dyDescent="0.25">
      <c r="D2823" s="142"/>
    </row>
    <row r="2824" spans="4:4" x14ac:dyDescent="0.25">
      <c r="D2824" s="142"/>
    </row>
    <row r="2825" spans="4:4" x14ac:dyDescent="0.25">
      <c r="D2825" s="142"/>
    </row>
    <row r="2826" spans="4:4" x14ac:dyDescent="0.25">
      <c r="D2826" s="142"/>
    </row>
    <row r="2827" spans="4:4" x14ac:dyDescent="0.25">
      <c r="D2827" s="142"/>
    </row>
    <row r="2828" spans="4:4" x14ac:dyDescent="0.25">
      <c r="D2828" s="142"/>
    </row>
    <row r="2829" spans="4:4" x14ac:dyDescent="0.25">
      <c r="D2829" s="142"/>
    </row>
    <row r="2830" spans="4:4" x14ac:dyDescent="0.25">
      <c r="D2830" s="142"/>
    </row>
    <row r="2831" spans="4:4" x14ac:dyDescent="0.25">
      <c r="D2831" s="142"/>
    </row>
    <row r="2832" spans="4:4" x14ac:dyDescent="0.25">
      <c r="D2832" s="142"/>
    </row>
    <row r="2833" spans="4:4" x14ac:dyDescent="0.25">
      <c r="D2833" s="142"/>
    </row>
    <row r="2834" spans="4:4" x14ac:dyDescent="0.25">
      <c r="D2834" s="142"/>
    </row>
    <row r="2835" spans="4:4" x14ac:dyDescent="0.25">
      <c r="D2835" s="142"/>
    </row>
    <row r="2836" spans="4:4" x14ac:dyDescent="0.25">
      <c r="D2836" s="142"/>
    </row>
    <row r="2837" spans="4:4" x14ac:dyDescent="0.25">
      <c r="D2837" s="142"/>
    </row>
    <row r="2838" spans="4:4" x14ac:dyDescent="0.25">
      <c r="D2838" s="142"/>
    </row>
    <row r="2839" spans="4:4" x14ac:dyDescent="0.25">
      <c r="D2839" s="142"/>
    </row>
    <row r="2840" spans="4:4" x14ac:dyDescent="0.25">
      <c r="D2840" s="142"/>
    </row>
    <row r="2841" spans="4:4" x14ac:dyDescent="0.25">
      <c r="D2841" s="142"/>
    </row>
    <row r="2842" spans="4:4" x14ac:dyDescent="0.25">
      <c r="D2842" s="142"/>
    </row>
    <row r="2843" spans="4:4" x14ac:dyDescent="0.25">
      <c r="D2843" s="142"/>
    </row>
    <row r="2844" spans="4:4" x14ac:dyDescent="0.25">
      <c r="D2844" s="142"/>
    </row>
    <row r="2845" spans="4:4" x14ac:dyDescent="0.25">
      <c r="D2845" s="142"/>
    </row>
    <row r="2846" spans="4:4" x14ac:dyDescent="0.25">
      <c r="D2846" s="142"/>
    </row>
    <row r="2847" spans="4:4" x14ac:dyDescent="0.25">
      <c r="D2847" s="142"/>
    </row>
    <row r="2848" spans="4:4" x14ac:dyDescent="0.25">
      <c r="D2848" s="142"/>
    </row>
    <row r="2849" spans="4:4" x14ac:dyDescent="0.25">
      <c r="D2849" s="142"/>
    </row>
    <row r="2850" spans="4:4" x14ac:dyDescent="0.25">
      <c r="D2850" s="142"/>
    </row>
    <row r="2851" spans="4:4" x14ac:dyDescent="0.25">
      <c r="D2851" s="142"/>
    </row>
    <row r="2852" spans="4:4" x14ac:dyDescent="0.25">
      <c r="D2852" s="142"/>
    </row>
    <row r="2853" spans="4:4" x14ac:dyDescent="0.25">
      <c r="D2853" s="142"/>
    </row>
    <row r="2854" spans="4:4" x14ac:dyDescent="0.25">
      <c r="D2854" s="142"/>
    </row>
    <row r="2855" spans="4:4" x14ac:dyDescent="0.25">
      <c r="D2855" s="142"/>
    </row>
    <row r="2856" spans="4:4" x14ac:dyDescent="0.25">
      <c r="D2856" s="142"/>
    </row>
    <row r="2857" spans="4:4" x14ac:dyDescent="0.25">
      <c r="D2857" s="142"/>
    </row>
    <row r="2858" spans="4:4" x14ac:dyDescent="0.25">
      <c r="D2858" s="142"/>
    </row>
    <row r="2859" spans="4:4" x14ac:dyDescent="0.25">
      <c r="D2859" s="142"/>
    </row>
    <row r="2860" spans="4:4" x14ac:dyDescent="0.25">
      <c r="D2860" s="142"/>
    </row>
    <row r="2861" spans="4:4" x14ac:dyDescent="0.25">
      <c r="D2861" s="142"/>
    </row>
    <row r="2862" spans="4:4" x14ac:dyDescent="0.25">
      <c r="D2862" s="142"/>
    </row>
    <row r="2863" spans="4:4" x14ac:dyDescent="0.25">
      <c r="D2863" s="142"/>
    </row>
    <row r="2864" spans="4:4" x14ac:dyDescent="0.25">
      <c r="D2864" s="142"/>
    </row>
    <row r="2865" spans="4:4" x14ac:dyDescent="0.25">
      <c r="D2865" s="142"/>
    </row>
    <row r="2866" spans="4:4" x14ac:dyDescent="0.25">
      <c r="D2866" s="142"/>
    </row>
    <row r="2867" spans="4:4" x14ac:dyDescent="0.25">
      <c r="D2867" s="142"/>
    </row>
    <row r="2868" spans="4:4" x14ac:dyDescent="0.25">
      <c r="D2868" s="142"/>
    </row>
    <row r="2869" spans="4:4" x14ac:dyDescent="0.25">
      <c r="D2869" s="142"/>
    </row>
    <row r="2870" spans="4:4" x14ac:dyDescent="0.25">
      <c r="D2870" s="142"/>
    </row>
    <row r="2871" spans="4:4" x14ac:dyDescent="0.25">
      <c r="D2871" s="142"/>
    </row>
    <row r="2872" spans="4:4" x14ac:dyDescent="0.25">
      <c r="D2872" s="142"/>
    </row>
    <row r="2873" spans="4:4" x14ac:dyDescent="0.25">
      <c r="D2873" s="142"/>
    </row>
    <row r="2874" spans="4:4" x14ac:dyDescent="0.25">
      <c r="D2874" s="142"/>
    </row>
    <row r="2875" spans="4:4" x14ac:dyDescent="0.25">
      <c r="D2875" s="142"/>
    </row>
    <row r="2876" spans="4:4" x14ac:dyDescent="0.25">
      <c r="D2876" s="142"/>
    </row>
    <row r="2877" spans="4:4" x14ac:dyDescent="0.25">
      <c r="D2877" s="142"/>
    </row>
    <row r="2878" spans="4:4" x14ac:dyDescent="0.25">
      <c r="D2878" s="142"/>
    </row>
    <row r="2879" spans="4:4" x14ac:dyDescent="0.25">
      <c r="D2879" s="142"/>
    </row>
    <row r="2880" spans="4:4" x14ac:dyDescent="0.25">
      <c r="D2880" s="142"/>
    </row>
    <row r="2881" spans="4:4" x14ac:dyDescent="0.25">
      <c r="D2881" s="142"/>
    </row>
    <row r="2882" spans="4:4" x14ac:dyDescent="0.25">
      <c r="D2882" s="142"/>
    </row>
    <row r="2883" spans="4:4" x14ac:dyDescent="0.25">
      <c r="D2883" s="142"/>
    </row>
    <row r="2884" spans="4:4" x14ac:dyDescent="0.25">
      <c r="D2884" s="142"/>
    </row>
    <row r="2885" spans="4:4" x14ac:dyDescent="0.25">
      <c r="D2885" s="142"/>
    </row>
    <row r="2886" spans="4:4" x14ac:dyDescent="0.25">
      <c r="D2886" s="142"/>
    </row>
    <row r="2887" spans="4:4" x14ac:dyDescent="0.25">
      <c r="D2887" s="142"/>
    </row>
    <row r="2888" spans="4:4" x14ac:dyDescent="0.25">
      <c r="D2888" s="142"/>
    </row>
    <row r="2889" spans="4:4" x14ac:dyDescent="0.25">
      <c r="D2889" s="142"/>
    </row>
    <row r="2890" spans="4:4" x14ac:dyDescent="0.25">
      <c r="D2890" s="142"/>
    </row>
    <row r="2891" spans="4:4" x14ac:dyDescent="0.25">
      <c r="D2891" s="142"/>
    </row>
    <row r="2892" spans="4:4" x14ac:dyDescent="0.25">
      <c r="D2892" s="142"/>
    </row>
    <row r="2893" spans="4:4" x14ac:dyDescent="0.25">
      <c r="D2893" s="142"/>
    </row>
    <row r="2894" spans="4:4" x14ac:dyDescent="0.25">
      <c r="D2894" s="142"/>
    </row>
    <row r="2895" spans="4:4" x14ac:dyDescent="0.25">
      <c r="D2895" s="142"/>
    </row>
    <row r="2896" spans="4:4" x14ac:dyDescent="0.25">
      <c r="D2896" s="142"/>
    </row>
    <row r="2897" spans="4:4" x14ac:dyDescent="0.25">
      <c r="D2897" s="142"/>
    </row>
    <row r="2898" spans="4:4" x14ac:dyDescent="0.25">
      <c r="D2898" s="142"/>
    </row>
    <row r="2899" spans="4:4" x14ac:dyDescent="0.25">
      <c r="D2899" s="142"/>
    </row>
    <row r="2900" spans="4:4" x14ac:dyDescent="0.25">
      <c r="D2900" s="142"/>
    </row>
    <row r="2901" spans="4:4" x14ac:dyDescent="0.25">
      <c r="D2901" s="142"/>
    </row>
    <row r="2902" spans="4:4" x14ac:dyDescent="0.25">
      <c r="D2902" s="142"/>
    </row>
    <row r="2903" spans="4:4" x14ac:dyDescent="0.25">
      <c r="D2903" s="142"/>
    </row>
    <row r="2904" spans="4:4" x14ac:dyDescent="0.25">
      <c r="D2904" s="142"/>
    </row>
    <row r="2905" spans="4:4" x14ac:dyDescent="0.25">
      <c r="D2905" s="142"/>
    </row>
    <row r="2906" spans="4:4" x14ac:dyDescent="0.25">
      <c r="D2906" s="142"/>
    </row>
    <row r="2907" spans="4:4" x14ac:dyDescent="0.25">
      <c r="D2907" s="142"/>
    </row>
    <row r="2908" spans="4:4" x14ac:dyDescent="0.25">
      <c r="D2908" s="142"/>
    </row>
    <row r="2909" spans="4:4" x14ac:dyDescent="0.25">
      <c r="D2909" s="142"/>
    </row>
    <row r="2910" spans="4:4" x14ac:dyDescent="0.25">
      <c r="D2910" s="142"/>
    </row>
    <row r="2911" spans="4:4" x14ac:dyDescent="0.25">
      <c r="D2911" s="142"/>
    </row>
    <row r="2912" spans="4:4" x14ac:dyDescent="0.25">
      <c r="D2912" s="142"/>
    </row>
    <row r="2913" spans="4:4" x14ac:dyDescent="0.25">
      <c r="D2913" s="142"/>
    </row>
    <row r="2914" spans="4:4" x14ac:dyDescent="0.25">
      <c r="D2914" s="142"/>
    </row>
    <row r="2915" spans="4:4" x14ac:dyDescent="0.25">
      <c r="D2915" s="142"/>
    </row>
    <row r="2916" spans="4:4" x14ac:dyDescent="0.25">
      <c r="D2916" s="142"/>
    </row>
    <row r="2917" spans="4:4" x14ac:dyDescent="0.25">
      <c r="D2917" s="142"/>
    </row>
    <row r="2918" spans="4:4" x14ac:dyDescent="0.25">
      <c r="D2918" s="142"/>
    </row>
    <row r="2919" spans="4:4" x14ac:dyDescent="0.25">
      <c r="D2919" s="142"/>
    </row>
    <row r="2920" spans="4:4" x14ac:dyDescent="0.25">
      <c r="D2920" s="142"/>
    </row>
    <row r="2921" spans="4:4" x14ac:dyDescent="0.25">
      <c r="D2921" s="142"/>
    </row>
    <row r="2922" spans="4:4" x14ac:dyDescent="0.25">
      <c r="D2922" s="142"/>
    </row>
    <row r="2923" spans="4:4" x14ac:dyDescent="0.25">
      <c r="D2923" s="142"/>
    </row>
    <row r="2924" spans="4:4" x14ac:dyDescent="0.25">
      <c r="D2924" s="142"/>
    </row>
    <row r="2925" spans="4:4" x14ac:dyDescent="0.25">
      <c r="D2925" s="142"/>
    </row>
    <row r="2926" spans="4:4" x14ac:dyDescent="0.25">
      <c r="D2926" s="142"/>
    </row>
    <row r="2927" spans="4:4" x14ac:dyDescent="0.25">
      <c r="D2927" s="142"/>
    </row>
    <row r="2928" spans="4:4" x14ac:dyDescent="0.25">
      <c r="D2928" s="142"/>
    </row>
    <row r="2929" spans="4:4" x14ac:dyDescent="0.25">
      <c r="D2929" s="142"/>
    </row>
    <row r="2930" spans="4:4" x14ac:dyDescent="0.25">
      <c r="D2930" s="142"/>
    </row>
    <row r="2931" spans="4:4" x14ac:dyDescent="0.25">
      <c r="D2931" s="142"/>
    </row>
    <row r="2932" spans="4:4" x14ac:dyDescent="0.25">
      <c r="D2932" s="142"/>
    </row>
    <row r="2933" spans="4:4" x14ac:dyDescent="0.25">
      <c r="D2933" s="142"/>
    </row>
    <row r="2934" spans="4:4" x14ac:dyDescent="0.25">
      <c r="D2934" s="142"/>
    </row>
    <row r="2935" spans="4:4" x14ac:dyDescent="0.25">
      <c r="D2935" s="142"/>
    </row>
    <row r="2936" spans="4:4" x14ac:dyDescent="0.25">
      <c r="D2936" s="142"/>
    </row>
    <row r="2937" spans="4:4" x14ac:dyDescent="0.25">
      <c r="D2937" s="142"/>
    </row>
    <row r="2938" spans="4:4" x14ac:dyDescent="0.25">
      <c r="D2938" s="142"/>
    </row>
    <row r="2939" spans="4:4" x14ac:dyDescent="0.25">
      <c r="D2939" s="142"/>
    </row>
    <row r="2940" spans="4:4" x14ac:dyDescent="0.25">
      <c r="D2940" s="142"/>
    </row>
    <row r="2941" spans="4:4" x14ac:dyDescent="0.25">
      <c r="D2941" s="142"/>
    </row>
    <row r="2942" spans="4:4" x14ac:dyDescent="0.25">
      <c r="D2942" s="142"/>
    </row>
    <row r="2943" spans="4:4" x14ac:dyDescent="0.25">
      <c r="D2943" s="142"/>
    </row>
    <row r="2944" spans="4:4" x14ac:dyDescent="0.25">
      <c r="D2944" s="142"/>
    </row>
    <row r="2945" spans="4:4" x14ac:dyDescent="0.25">
      <c r="D2945" s="142"/>
    </row>
    <row r="2946" spans="4:4" x14ac:dyDescent="0.25">
      <c r="D2946" s="142"/>
    </row>
    <row r="2947" spans="4:4" x14ac:dyDescent="0.25">
      <c r="D2947" s="142"/>
    </row>
    <row r="2948" spans="4:4" x14ac:dyDescent="0.25">
      <c r="D2948" s="142"/>
    </row>
    <row r="2949" spans="4:4" x14ac:dyDescent="0.25">
      <c r="D2949" s="142"/>
    </row>
    <row r="2950" spans="4:4" x14ac:dyDescent="0.25">
      <c r="D2950" s="142"/>
    </row>
    <row r="2951" spans="4:4" x14ac:dyDescent="0.25">
      <c r="D2951" s="142"/>
    </row>
    <row r="2952" spans="4:4" x14ac:dyDescent="0.25">
      <c r="D2952" s="142"/>
    </row>
    <row r="2953" spans="4:4" x14ac:dyDescent="0.25">
      <c r="D2953" s="142"/>
    </row>
    <row r="2954" spans="4:4" x14ac:dyDescent="0.25">
      <c r="D2954" s="142"/>
    </row>
    <row r="2955" spans="4:4" x14ac:dyDescent="0.25">
      <c r="D2955" s="142"/>
    </row>
    <row r="2956" spans="4:4" x14ac:dyDescent="0.25">
      <c r="D2956" s="142"/>
    </row>
    <row r="2957" spans="4:4" x14ac:dyDescent="0.25">
      <c r="D2957" s="142"/>
    </row>
    <row r="2958" spans="4:4" x14ac:dyDescent="0.25">
      <c r="D2958" s="142"/>
    </row>
    <row r="2959" spans="4:4" x14ac:dyDescent="0.25">
      <c r="D2959" s="142"/>
    </row>
    <row r="2960" spans="4:4" x14ac:dyDescent="0.25">
      <c r="D2960" s="142"/>
    </row>
    <row r="2961" spans="4:4" x14ac:dyDescent="0.25">
      <c r="D2961" s="142"/>
    </row>
    <row r="2962" spans="4:4" x14ac:dyDescent="0.25">
      <c r="D2962" s="142"/>
    </row>
    <row r="2963" spans="4:4" x14ac:dyDescent="0.25">
      <c r="D2963" s="142"/>
    </row>
    <row r="2964" spans="4:4" x14ac:dyDescent="0.25">
      <c r="D2964" s="142"/>
    </row>
    <row r="2965" spans="4:4" x14ac:dyDescent="0.25">
      <c r="D2965" s="142"/>
    </row>
    <row r="2966" spans="4:4" x14ac:dyDescent="0.25">
      <c r="D2966" s="142"/>
    </row>
    <row r="2967" spans="4:4" x14ac:dyDescent="0.25">
      <c r="D2967" s="142"/>
    </row>
    <row r="2968" spans="4:4" x14ac:dyDescent="0.25">
      <c r="D2968" s="142"/>
    </row>
    <row r="2969" spans="4:4" x14ac:dyDescent="0.25">
      <c r="D2969" s="142"/>
    </row>
    <row r="2970" spans="4:4" x14ac:dyDescent="0.25">
      <c r="D2970" s="142"/>
    </row>
    <row r="2971" spans="4:4" x14ac:dyDescent="0.25">
      <c r="D2971" s="142"/>
    </row>
    <row r="2972" spans="4:4" x14ac:dyDescent="0.25">
      <c r="D2972" s="142"/>
    </row>
    <row r="2973" spans="4:4" x14ac:dyDescent="0.25">
      <c r="D2973" s="142"/>
    </row>
    <row r="2974" spans="4:4" x14ac:dyDescent="0.25">
      <c r="D2974" s="142"/>
    </row>
    <row r="2975" spans="4:4" x14ac:dyDescent="0.25">
      <c r="D2975" s="142"/>
    </row>
    <row r="2976" spans="4:4" x14ac:dyDescent="0.25">
      <c r="D2976" s="142"/>
    </row>
    <row r="2977" spans="4:4" x14ac:dyDescent="0.25">
      <c r="D2977" s="142"/>
    </row>
    <row r="2978" spans="4:4" x14ac:dyDescent="0.25">
      <c r="D2978" s="142"/>
    </row>
    <row r="2979" spans="4:4" x14ac:dyDescent="0.25">
      <c r="D2979" s="142"/>
    </row>
    <row r="2980" spans="4:4" x14ac:dyDescent="0.25">
      <c r="D2980" s="142"/>
    </row>
    <row r="2981" spans="4:4" x14ac:dyDescent="0.25">
      <c r="D2981" s="142"/>
    </row>
    <row r="2982" spans="4:4" x14ac:dyDescent="0.25">
      <c r="D2982" s="142"/>
    </row>
    <row r="2983" spans="4:4" x14ac:dyDescent="0.25">
      <c r="D2983" s="142"/>
    </row>
    <row r="2984" spans="4:4" x14ac:dyDescent="0.25">
      <c r="D2984" s="142"/>
    </row>
    <row r="2985" spans="4:4" x14ac:dyDescent="0.25">
      <c r="D2985" s="142"/>
    </row>
    <row r="2986" spans="4:4" x14ac:dyDescent="0.25">
      <c r="D2986" s="142"/>
    </row>
    <row r="2987" spans="4:4" x14ac:dyDescent="0.25">
      <c r="D2987" s="142"/>
    </row>
    <row r="2988" spans="4:4" x14ac:dyDescent="0.25">
      <c r="D2988" s="142"/>
    </row>
    <row r="2989" spans="4:4" x14ac:dyDescent="0.25">
      <c r="D2989" s="142"/>
    </row>
    <row r="2990" spans="4:4" x14ac:dyDescent="0.25">
      <c r="D2990" s="142"/>
    </row>
    <row r="2991" spans="4:4" x14ac:dyDescent="0.25">
      <c r="D2991" s="142"/>
    </row>
    <row r="2992" spans="4:4" x14ac:dyDescent="0.25">
      <c r="D2992" s="142"/>
    </row>
    <row r="2993" spans="4:4" x14ac:dyDescent="0.25">
      <c r="D2993" s="142"/>
    </row>
    <row r="2994" spans="4:4" x14ac:dyDescent="0.25">
      <c r="D2994" s="142"/>
    </row>
    <row r="2995" spans="4:4" x14ac:dyDescent="0.25">
      <c r="D2995" s="142"/>
    </row>
    <row r="2996" spans="4:4" x14ac:dyDescent="0.25">
      <c r="D2996" s="142"/>
    </row>
    <row r="2997" spans="4:4" x14ac:dyDescent="0.25">
      <c r="D2997" s="142"/>
    </row>
    <row r="2998" spans="4:4" x14ac:dyDescent="0.25">
      <c r="D2998" s="142"/>
    </row>
    <row r="2999" spans="4:4" x14ac:dyDescent="0.25">
      <c r="D2999" s="142"/>
    </row>
    <row r="3000" spans="4:4" x14ac:dyDescent="0.25">
      <c r="D3000" s="142"/>
    </row>
    <row r="3001" spans="4:4" x14ac:dyDescent="0.25">
      <c r="D3001" s="142"/>
    </row>
    <row r="3002" spans="4:4" x14ac:dyDescent="0.25">
      <c r="D3002" s="142"/>
    </row>
    <row r="3003" spans="4:4" x14ac:dyDescent="0.25">
      <c r="D3003" s="142"/>
    </row>
    <row r="3004" spans="4:4" x14ac:dyDescent="0.25">
      <c r="D3004" s="142"/>
    </row>
    <row r="3005" spans="4:4" x14ac:dyDescent="0.25">
      <c r="D3005" s="142"/>
    </row>
    <row r="3006" spans="4:4" x14ac:dyDescent="0.25">
      <c r="D3006" s="142"/>
    </row>
    <row r="3007" spans="4:4" x14ac:dyDescent="0.25">
      <c r="D3007" s="142"/>
    </row>
    <row r="3008" spans="4:4" x14ac:dyDescent="0.25">
      <c r="D3008" s="142"/>
    </row>
    <row r="3009" spans="4:4" x14ac:dyDescent="0.25">
      <c r="D3009" s="142"/>
    </row>
    <row r="3010" spans="4:4" x14ac:dyDescent="0.25">
      <c r="D3010" s="142"/>
    </row>
    <row r="3011" spans="4:4" x14ac:dyDescent="0.25">
      <c r="D3011" s="142"/>
    </row>
    <row r="3012" spans="4:4" x14ac:dyDescent="0.25">
      <c r="D3012" s="142"/>
    </row>
    <row r="3013" spans="4:4" x14ac:dyDescent="0.25">
      <c r="D3013" s="142"/>
    </row>
    <row r="3014" spans="4:4" x14ac:dyDescent="0.25">
      <c r="D3014" s="142"/>
    </row>
    <row r="3015" spans="4:4" x14ac:dyDescent="0.25">
      <c r="D3015" s="142"/>
    </row>
    <row r="3016" spans="4:4" x14ac:dyDescent="0.25">
      <c r="D3016" s="142"/>
    </row>
    <row r="3017" spans="4:4" x14ac:dyDescent="0.25">
      <c r="D3017" s="142"/>
    </row>
    <row r="3018" spans="4:4" x14ac:dyDescent="0.25">
      <c r="D3018" s="142"/>
    </row>
    <row r="3019" spans="4:4" x14ac:dyDescent="0.25">
      <c r="D3019" s="142"/>
    </row>
    <row r="3020" spans="4:4" x14ac:dyDescent="0.25">
      <c r="D3020" s="142"/>
    </row>
    <row r="3021" spans="4:4" x14ac:dyDescent="0.25">
      <c r="D3021" s="142"/>
    </row>
    <row r="3022" spans="4:4" x14ac:dyDescent="0.25">
      <c r="D3022" s="142"/>
    </row>
    <row r="3023" spans="4:4" x14ac:dyDescent="0.25">
      <c r="D3023" s="142"/>
    </row>
    <row r="3024" spans="4:4" x14ac:dyDescent="0.25">
      <c r="D3024" s="142"/>
    </row>
    <row r="3025" spans="4:4" x14ac:dyDescent="0.25">
      <c r="D3025" s="142"/>
    </row>
    <row r="3026" spans="4:4" x14ac:dyDescent="0.25">
      <c r="D3026" s="142"/>
    </row>
    <row r="3027" spans="4:4" x14ac:dyDescent="0.25">
      <c r="D3027" s="142"/>
    </row>
    <row r="3028" spans="4:4" x14ac:dyDescent="0.25">
      <c r="D3028" s="142"/>
    </row>
    <row r="3029" spans="4:4" x14ac:dyDescent="0.25">
      <c r="D3029" s="142"/>
    </row>
    <row r="3030" spans="4:4" x14ac:dyDescent="0.25">
      <c r="D3030" s="142"/>
    </row>
    <row r="3031" spans="4:4" x14ac:dyDescent="0.25">
      <c r="D3031" s="142"/>
    </row>
    <row r="3032" spans="4:4" x14ac:dyDescent="0.25">
      <c r="D3032" s="142"/>
    </row>
    <row r="3033" spans="4:4" x14ac:dyDescent="0.25">
      <c r="D3033" s="142"/>
    </row>
    <row r="3034" spans="4:4" x14ac:dyDescent="0.25">
      <c r="D3034" s="142"/>
    </row>
    <row r="3035" spans="4:4" x14ac:dyDescent="0.25">
      <c r="D3035" s="142"/>
    </row>
    <row r="3036" spans="4:4" x14ac:dyDescent="0.25">
      <c r="D3036" s="142"/>
    </row>
    <row r="3037" spans="4:4" x14ac:dyDescent="0.25">
      <c r="D3037" s="142"/>
    </row>
    <row r="3038" spans="4:4" x14ac:dyDescent="0.25">
      <c r="D3038" s="142"/>
    </row>
    <row r="3039" spans="4:4" x14ac:dyDescent="0.25">
      <c r="D3039" s="142"/>
    </row>
    <row r="3040" spans="4:4" x14ac:dyDescent="0.25">
      <c r="D3040" s="142"/>
    </row>
    <row r="3041" spans="4:4" x14ac:dyDescent="0.25">
      <c r="D3041" s="142"/>
    </row>
    <row r="3042" spans="4:4" x14ac:dyDescent="0.25">
      <c r="D3042" s="142"/>
    </row>
    <row r="3043" spans="4:4" x14ac:dyDescent="0.25">
      <c r="D3043" s="142"/>
    </row>
    <row r="3044" spans="4:4" x14ac:dyDescent="0.25">
      <c r="D3044" s="142"/>
    </row>
    <row r="3045" spans="4:4" x14ac:dyDescent="0.25">
      <c r="D3045" s="142"/>
    </row>
    <row r="3046" spans="4:4" x14ac:dyDescent="0.25">
      <c r="D3046" s="142"/>
    </row>
    <row r="3047" spans="4:4" x14ac:dyDescent="0.25">
      <c r="D3047" s="142"/>
    </row>
    <row r="3048" spans="4:4" x14ac:dyDescent="0.25">
      <c r="D3048" s="142"/>
    </row>
    <row r="3049" spans="4:4" x14ac:dyDescent="0.25">
      <c r="D3049" s="142"/>
    </row>
    <row r="3050" spans="4:4" x14ac:dyDescent="0.25">
      <c r="D3050" s="142"/>
    </row>
    <row r="3051" spans="4:4" x14ac:dyDescent="0.25">
      <c r="D3051" s="142"/>
    </row>
    <row r="3052" spans="4:4" x14ac:dyDescent="0.25">
      <c r="D3052" s="142"/>
    </row>
    <row r="3053" spans="4:4" x14ac:dyDescent="0.25">
      <c r="D3053" s="142"/>
    </row>
    <row r="3054" spans="4:4" x14ac:dyDescent="0.25">
      <c r="D3054" s="142"/>
    </row>
    <row r="3055" spans="4:4" x14ac:dyDescent="0.25">
      <c r="D3055" s="142"/>
    </row>
    <row r="3056" spans="4:4" x14ac:dyDescent="0.25">
      <c r="D3056" s="142"/>
    </row>
    <row r="3057" spans="4:4" x14ac:dyDescent="0.25">
      <c r="D3057" s="142"/>
    </row>
    <row r="3058" spans="4:4" x14ac:dyDescent="0.25">
      <c r="D3058" s="142"/>
    </row>
    <row r="3059" spans="4:4" x14ac:dyDescent="0.25">
      <c r="D3059" s="142"/>
    </row>
    <row r="3060" spans="4:4" x14ac:dyDescent="0.25">
      <c r="D3060" s="142"/>
    </row>
    <row r="3061" spans="4:4" x14ac:dyDescent="0.25">
      <c r="D3061" s="142"/>
    </row>
    <row r="3062" spans="4:4" x14ac:dyDescent="0.25">
      <c r="D3062" s="142"/>
    </row>
    <row r="3063" spans="4:4" x14ac:dyDescent="0.25">
      <c r="D3063" s="142"/>
    </row>
    <row r="3064" spans="4:4" x14ac:dyDescent="0.25">
      <c r="D3064" s="142"/>
    </row>
    <row r="3065" spans="4:4" x14ac:dyDescent="0.25">
      <c r="D3065" s="142"/>
    </row>
    <row r="3066" spans="4:4" x14ac:dyDescent="0.25">
      <c r="D3066" s="142"/>
    </row>
    <row r="3067" spans="4:4" x14ac:dyDescent="0.25">
      <c r="D3067" s="142"/>
    </row>
    <row r="3068" spans="4:4" x14ac:dyDescent="0.25">
      <c r="D3068" s="142"/>
    </row>
    <row r="3069" spans="4:4" x14ac:dyDescent="0.25">
      <c r="D3069" s="142"/>
    </row>
    <row r="3070" spans="4:4" x14ac:dyDescent="0.25">
      <c r="D3070" s="142"/>
    </row>
    <row r="3071" spans="4:4" x14ac:dyDescent="0.25">
      <c r="D3071" s="142"/>
    </row>
    <row r="3072" spans="4:4" x14ac:dyDescent="0.25">
      <c r="D3072" s="142"/>
    </row>
    <row r="3073" spans="4:4" x14ac:dyDescent="0.25">
      <c r="D3073" s="142"/>
    </row>
    <row r="3074" spans="4:4" x14ac:dyDescent="0.25">
      <c r="D3074" s="142"/>
    </row>
    <row r="3075" spans="4:4" x14ac:dyDescent="0.25">
      <c r="D3075" s="142"/>
    </row>
    <row r="3076" spans="4:4" x14ac:dyDescent="0.25">
      <c r="D3076" s="142"/>
    </row>
    <row r="3077" spans="4:4" x14ac:dyDescent="0.25">
      <c r="D3077" s="142"/>
    </row>
    <row r="3078" spans="4:4" x14ac:dyDescent="0.25">
      <c r="D3078" s="142"/>
    </row>
    <row r="3079" spans="4:4" x14ac:dyDescent="0.25">
      <c r="D3079" s="142"/>
    </row>
    <row r="3080" spans="4:4" x14ac:dyDescent="0.25">
      <c r="D3080" s="142"/>
    </row>
    <row r="3081" spans="4:4" x14ac:dyDescent="0.25">
      <c r="D3081" s="142"/>
    </row>
    <row r="3082" spans="4:4" x14ac:dyDescent="0.25">
      <c r="D3082" s="142"/>
    </row>
    <row r="3083" spans="4:4" x14ac:dyDescent="0.25">
      <c r="D3083" s="142"/>
    </row>
    <row r="3084" spans="4:4" x14ac:dyDescent="0.25">
      <c r="D3084" s="142"/>
    </row>
    <row r="3085" spans="4:4" x14ac:dyDescent="0.25">
      <c r="D3085" s="142"/>
    </row>
    <row r="3086" spans="4:4" x14ac:dyDescent="0.25">
      <c r="D3086" s="142"/>
    </row>
    <row r="3087" spans="4:4" x14ac:dyDescent="0.25">
      <c r="D3087" s="142"/>
    </row>
    <row r="3088" spans="4:4" x14ac:dyDescent="0.25">
      <c r="D3088" s="142"/>
    </row>
    <row r="3089" spans="4:4" x14ac:dyDescent="0.25">
      <c r="D3089" s="142"/>
    </row>
    <row r="3090" spans="4:4" x14ac:dyDescent="0.25">
      <c r="D3090" s="142"/>
    </row>
    <row r="3091" spans="4:4" x14ac:dyDescent="0.25">
      <c r="D3091" s="142"/>
    </row>
    <row r="3092" spans="4:4" x14ac:dyDescent="0.25">
      <c r="D3092" s="142"/>
    </row>
    <row r="3093" spans="4:4" x14ac:dyDescent="0.25">
      <c r="D3093" s="142"/>
    </row>
    <row r="3094" spans="4:4" x14ac:dyDescent="0.25">
      <c r="D3094" s="142"/>
    </row>
    <row r="3095" spans="4:4" x14ac:dyDescent="0.25">
      <c r="D3095" s="142"/>
    </row>
    <row r="3096" spans="4:4" x14ac:dyDescent="0.25">
      <c r="D3096" s="142"/>
    </row>
    <row r="3097" spans="4:4" x14ac:dyDescent="0.25">
      <c r="D3097" s="142"/>
    </row>
    <row r="3098" spans="4:4" x14ac:dyDescent="0.25">
      <c r="D3098" s="142"/>
    </row>
    <row r="3099" spans="4:4" x14ac:dyDescent="0.25">
      <c r="D3099" s="142"/>
    </row>
    <row r="3100" spans="4:4" x14ac:dyDescent="0.25">
      <c r="D3100" s="142"/>
    </row>
    <row r="3101" spans="4:4" x14ac:dyDescent="0.25">
      <c r="D3101" s="142"/>
    </row>
    <row r="3102" spans="4:4" x14ac:dyDescent="0.25">
      <c r="D3102" s="142"/>
    </row>
    <row r="3103" spans="4:4" x14ac:dyDescent="0.25">
      <c r="D3103" s="142"/>
    </row>
    <row r="3104" spans="4:4" x14ac:dyDescent="0.25">
      <c r="D3104" s="142"/>
    </row>
    <row r="3105" spans="4:4" x14ac:dyDescent="0.25">
      <c r="D3105" s="142"/>
    </row>
    <row r="3106" spans="4:4" x14ac:dyDescent="0.25">
      <c r="D3106" s="142"/>
    </row>
    <row r="3107" spans="4:4" x14ac:dyDescent="0.25">
      <c r="D3107" s="142"/>
    </row>
    <row r="3108" spans="4:4" x14ac:dyDescent="0.25">
      <c r="D3108" s="142"/>
    </row>
    <row r="3109" spans="4:4" x14ac:dyDescent="0.25">
      <c r="D3109" s="142"/>
    </row>
    <row r="3110" spans="4:4" x14ac:dyDescent="0.25">
      <c r="D3110" s="142"/>
    </row>
    <row r="3111" spans="4:4" x14ac:dyDescent="0.25">
      <c r="D3111" s="142"/>
    </row>
    <row r="3112" spans="4:4" x14ac:dyDescent="0.25">
      <c r="D3112" s="142"/>
    </row>
    <row r="3113" spans="4:4" x14ac:dyDescent="0.25">
      <c r="D3113" s="142"/>
    </row>
    <row r="3114" spans="4:4" x14ac:dyDescent="0.25">
      <c r="D3114" s="142"/>
    </row>
    <row r="3115" spans="4:4" x14ac:dyDescent="0.25">
      <c r="D3115" s="142"/>
    </row>
    <row r="3116" spans="4:4" x14ac:dyDescent="0.25">
      <c r="D3116" s="142"/>
    </row>
    <row r="3117" spans="4:4" x14ac:dyDescent="0.25">
      <c r="D3117" s="142"/>
    </row>
    <row r="3118" spans="4:4" x14ac:dyDescent="0.25">
      <c r="D3118" s="142"/>
    </row>
    <row r="3119" spans="4:4" x14ac:dyDescent="0.25">
      <c r="D3119" s="142"/>
    </row>
    <row r="3120" spans="4:4" x14ac:dyDescent="0.25">
      <c r="D3120" s="142"/>
    </row>
    <row r="3121" spans="4:4" x14ac:dyDescent="0.25">
      <c r="D3121" s="142"/>
    </row>
    <row r="3122" spans="4:4" x14ac:dyDescent="0.25">
      <c r="D3122" s="142"/>
    </row>
    <row r="3123" spans="4:4" x14ac:dyDescent="0.25">
      <c r="D3123" s="142"/>
    </row>
    <row r="3124" spans="4:4" x14ac:dyDescent="0.25">
      <c r="D3124" s="142"/>
    </row>
    <row r="3125" spans="4:4" x14ac:dyDescent="0.25">
      <c r="D3125" s="142"/>
    </row>
    <row r="3126" spans="4:4" x14ac:dyDescent="0.25">
      <c r="D3126" s="142"/>
    </row>
    <row r="3127" spans="4:4" x14ac:dyDescent="0.25">
      <c r="D3127" s="142"/>
    </row>
    <row r="3128" spans="4:4" x14ac:dyDescent="0.25">
      <c r="D3128" s="142"/>
    </row>
    <row r="3129" spans="4:4" x14ac:dyDescent="0.25">
      <c r="D3129" s="142"/>
    </row>
    <row r="3130" spans="4:4" x14ac:dyDescent="0.25">
      <c r="D3130" s="142"/>
    </row>
    <row r="3131" spans="4:4" x14ac:dyDescent="0.25">
      <c r="D3131" s="142"/>
    </row>
    <row r="3132" spans="4:4" x14ac:dyDescent="0.25">
      <c r="D3132" s="142"/>
    </row>
    <row r="3133" spans="4:4" x14ac:dyDescent="0.25">
      <c r="D3133" s="142"/>
    </row>
    <row r="3134" spans="4:4" x14ac:dyDescent="0.25">
      <c r="D3134" s="142"/>
    </row>
    <row r="3135" spans="4:4" x14ac:dyDescent="0.25">
      <c r="D3135" s="142"/>
    </row>
    <row r="3136" spans="4:4" x14ac:dyDescent="0.25">
      <c r="D3136" s="142"/>
    </row>
    <row r="3137" spans="4:4" x14ac:dyDescent="0.25">
      <c r="D3137" s="142"/>
    </row>
    <row r="3138" spans="4:4" x14ac:dyDescent="0.25">
      <c r="D3138" s="142"/>
    </row>
    <row r="3139" spans="4:4" x14ac:dyDescent="0.25">
      <c r="D3139" s="142"/>
    </row>
    <row r="3140" spans="4:4" x14ac:dyDescent="0.25">
      <c r="D3140" s="142"/>
    </row>
    <row r="3141" spans="4:4" x14ac:dyDescent="0.25">
      <c r="D3141" s="142"/>
    </row>
    <row r="3142" spans="4:4" x14ac:dyDescent="0.25">
      <c r="D3142" s="142"/>
    </row>
    <row r="3143" spans="4:4" x14ac:dyDescent="0.25">
      <c r="D3143" s="142"/>
    </row>
    <row r="3144" spans="4:4" x14ac:dyDescent="0.25">
      <c r="D3144" s="142"/>
    </row>
    <row r="3145" spans="4:4" x14ac:dyDescent="0.25">
      <c r="D3145" s="142"/>
    </row>
    <row r="3146" spans="4:4" x14ac:dyDescent="0.25">
      <c r="D3146" s="142"/>
    </row>
    <row r="3147" spans="4:4" x14ac:dyDescent="0.25">
      <c r="D3147" s="142"/>
    </row>
    <row r="3148" spans="4:4" x14ac:dyDescent="0.25">
      <c r="D3148" s="142"/>
    </row>
    <row r="3149" spans="4:4" x14ac:dyDescent="0.25">
      <c r="D3149" s="142"/>
    </row>
    <row r="3150" spans="4:4" x14ac:dyDescent="0.25">
      <c r="D3150" s="142"/>
    </row>
    <row r="3151" spans="4:4" x14ac:dyDescent="0.25">
      <c r="D3151" s="142"/>
    </row>
    <row r="3152" spans="4:4" x14ac:dyDescent="0.25">
      <c r="D3152" s="142"/>
    </row>
    <row r="3153" spans="4:4" x14ac:dyDescent="0.25">
      <c r="D3153" s="142"/>
    </row>
    <row r="3154" spans="4:4" x14ac:dyDescent="0.25">
      <c r="D3154" s="142"/>
    </row>
    <row r="3155" spans="4:4" x14ac:dyDescent="0.25">
      <c r="D3155" s="142"/>
    </row>
    <row r="3156" spans="4:4" x14ac:dyDescent="0.25">
      <c r="D3156" s="142"/>
    </row>
    <row r="3157" spans="4:4" x14ac:dyDescent="0.25">
      <c r="D3157" s="142"/>
    </row>
    <row r="3158" spans="4:4" x14ac:dyDescent="0.25">
      <c r="D3158" s="142"/>
    </row>
    <row r="3159" spans="4:4" x14ac:dyDescent="0.25">
      <c r="D3159" s="142"/>
    </row>
    <row r="3160" spans="4:4" x14ac:dyDescent="0.25">
      <c r="D3160" s="142"/>
    </row>
    <row r="3161" spans="4:4" x14ac:dyDescent="0.25">
      <c r="D3161" s="142"/>
    </row>
    <row r="3162" spans="4:4" x14ac:dyDescent="0.25">
      <c r="D3162" s="142"/>
    </row>
    <row r="3163" spans="4:4" x14ac:dyDescent="0.25">
      <c r="D3163" s="142"/>
    </row>
    <row r="3164" spans="4:4" x14ac:dyDescent="0.25">
      <c r="D3164" s="142"/>
    </row>
    <row r="3165" spans="4:4" x14ac:dyDescent="0.25">
      <c r="D3165" s="142"/>
    </row>
    <row r="3166" spans="4:4" x14ac:dyDescent="0.25">
      <c r="D3166" s="142"/>
    </row>
    <row r="3167" spans="4:4" x14ac:dyDescent="0.25">
      <c r="D3167" s="142"/>
    </row>
    <row r="3168" spans="4:4" x14ac:dyDescent="0.25">
      <c r="D3168" s="142"/>
    </row>
    <row r="3169" spans="4:4" x14ac:dyDescent="0.25">
      <c r="D3169" s="142"/>
    </row>
    <row r="3170" spans="4:4" x14ac:dyDescent="0.25">
      <c r="D3170" s="142"/>
    </row>
    <row r="3171" spans="4:4" x14ac:dyDescent="0.25">
      <c r="D3171" s="142"/>
    </row>
    <row r="3172" spans="4:4" x14ac:dyDescent="0.25">
      <c r="D3172" s="142"/>
    </row>
    <row r="3173" spans="4:4" x14ac:dyDescent="0.25">
      <c r="D3173" s="142"/>
    </row>
    <row r="3174" spans="4:4" x14ac:dyDescent="0.25">
      <c r="D3174" s="142"/>
    </row>
    <row r="3175" spans="4:4" x14ac:dyDescent="0.25">
      <c r="D3175" s="142"/>
    </row>
    <row r="3176" spans="4:4" x14ac:dyDescent="0.25">
      <c r="D3176" s="142"/>
    </row>
    <row r="3177" spans="4:4" x14ac:dyDescent="0.25">
      <c r="D3177" s="142"/>
    </row>
    <row r="3178" spans="4:4" x14ac:dyDescent="0.25">
      <c r="D3178" s="142"/>
    </row>
    <row r="3179" spans="4:4" x14ac:dyDescent="0.25">
      <c r="D3179" s="142"/>
    </row>
    <row r="3180" spans="4:4" x14ac:dyDescent="0.25">
      <c r="D3180" s="142"/>
    </row>
    <row r="3181" spans="4:4" x14ac:dyDescent="0.25">
      <c r="D3181" s="142"/>
    </row>
    <row r="3182" spans="4:4" x14ac:dyDescent="0.25">
      <c r="D3182" s="142"/>
    </row>
    <row r="3183" spans="4:4" x14ac:dyDescent="0.25">
      <c r="D3183" s="142"/>
    </row>
    <row r="3184" spans="4:4" x14ac:dyDescent="0.25">
      <c r="D3184" s="142"/>
    </row>
    <row r="3185" spans="4:4" x14ac:dyDescent="0.25">
      <c r="D3185" s="142"/>
    </row>
    <row r="3186" spans="4:4" x14ac:dyDescent="0.25">
      <c r="D3186" s="142"/>
    </row>
    <row r="3187" spans="4:4" x14ac:dyDescent="0.25">
      <c r="D3187" s="142"/>
    </row>
    <row r="3188" spans="4:4" x14ac:dyDescent="0.25">
      <c r="D3188" s="142"/>
    </row>
    <row r="3189" spans="4:4" x14ac:dyDescent="0.25">
      <c r="D3189" s="142"/>
    </row>
    <row r="3190" spans="4:4" x14ac:dyDescent="0.25">
      <c r="D3190" s="142"/>
    </row>
    <row r="3191" spans="4:4" x14ac:dyDescent="0.25">
      <c r="D3191" s="142"/>
    </row>
    <row r="3192" spans="4:4" x14ac:dyDescent="0.25">
      <c r="D3192" s="142"/>
    </row>
    <row r="3193" spans="4:4" x14ac:dyDescent="0.25">
      <c r="D3193" s="142"/>
    </row>
    <row r="3194" spans="4:4" x14ac:dyDescent="0.25">
      <c r="D3194" s="142"/>
    </row>
    <row r="3195" spans="4:4" x14ac:dyDescent="0.25">
      <c r="D3195" s="142"/>
    </row>
    <row r="3196" spans="4:4" x14ac:dyDescent="0.25">
      <c r="D3196" s="142"/>
    </row>
    <row r="3197" spans="4:4" x14ac:dyDescent="0.25">
      <c r="D3197" s="142"/>
    </row>
    <row r="3198" spans="4:4" x14ac:dyDescent="0.25">
      <c r="D3198" s="142"/>
    </row>
    <row r="3199" spans="4:4" x14ac:dyDescent="0.25">
      <c r="D3199" s="142"/>
    </row>
    <row r="3200" spans="4:4" x14ac:dyDescent="0.25">
      <c r="D3200" s="142"/>
    </row>
    <row r="3201" spans="4:4" x14ac:dyDescent="0.25">
      <c r="D3201" s="142"/>
    </row>
    <row r="3202" spans="4:4" x14ac:dyDescent="0.25">
      <c r="D3202" s="142"/>
    </row>
    <row r="3203" spans="4:4" x14ac:dyDescent="0.25">
      <c r="D3203" s="142"/>
    </row>
    <row r="3204" spans="4:4" x14ac:dyDescent="0.25">
      <c r="D3204" s="142"/>
    </row>
    <row r="3205" spans="4:4" x14ac:dyDescent="0.25">
      <c r="D3205" s="142"/>
    </row>
    <row r="3206" spans="4:4" x14ac:dyDescent="0.25">
      <c r="D3206" s="142"/>
    </row>
    <row r="3207" spans="4:4" x14ac:dyDescent="0.25">
      <c r="D3207" s="142"/>
    </row>
    <row r="3208" spans="4:4" x14ac:dyDescent="0.25">
      <c r="D3208" s="142"/>
    </row>
    <row r="3209" spans="4:4" x14ac:dyDescent="0.25">
      <c r="D3209" s="142"/>
    </row>
    <row r="3210" spans="4:4" x14ac:dyDescent="0.25">
      <c r="D3210" s="142"/>
    </row>
    <row r="3211" spans="4:4" x14ac:dyDescent="0.25">
      <c r="D3211" s="142"/>
    </row>
    <row r="3212" spans="4:4" x14ac:dyDescent="0.25">
      <c r="D3212" s="142"/>
    </row>
    <row r="3213" spans="4:4" x14ac:dyDescent="0.25">
      <c r="D3213" s="142"/>
    </row>
    <row r="3214" spans="4:4" x14ac:dyDescent="0.25">
      <c r="D3214" s="142"/>
    </row>
    <row r="3215" spans="4:4" x14ac:dyDescent="0.25">
      <c r="D3215" s="142"/>
    </row>
    <row r="3216" spans="4:4" x14ac:dyDescent="0.25">
      <c r="D3216" s="142"/>
    </row>
    <row r="3217" spans="4:4" x14ac:dyDescent="0.25">
      <c r="D3217" s="142"/>
    </row>
    <row r="3218" spans="4:4" x14ac:dyDescent="0.25">
      <c r="D3218" s="142"/>
    </row>
    <row r="3219" spans="4:4" x14ac:dyDescent="0.25">
      <c r="D3219" s="142"/>
    </row>
    <row r="3220" spans="4:4" x14ac:dyDescent="0.25">
      <c r="D3220" s="142"/>
    </row>
    <row r="3221" spans="4:4" x14ac:dyDescent="0.25">
      <c r="D3221" s="142"/>
    </row>
    <row r="3222" spans="4:4" x14ac:dyDescent="0.25">
      <c r="D3222" s="142"/>
    </row>
    <row r="3223" spans="4:4" x14ac:dyDescent="0.25">
      <c r="D3223" s="142"/>
    </row>
    <row r="3224" spans="4:4" x14ac:dyDescent="0.25">
      <c r="D3224" s="142"/>
    </row>
    <row r="3225" spans="4:4" x14ac:dyDescent="0.25">
      <c r="D3225" s="142"/>
    </row>
    <row r="3226" spans="4:4" x14ac:dyDescent="0.25">
      <c r="D3226" s="142"/>
    </row>
    <row r="3227" spans="4:4" x14ac:dyDescent="0.25">
      <c r="D3227" s="142"/>
    </row>
    <row r="3228" spans="4:4" x14ac:dyDescent="0.25">
      <c r="D3228" s="142"/>
    </row>
    <row r="3229" spans="4:4" x14ac:dyDescent="0.25">
      <c r="D3229" s="142"/>
    </row>
    <row r="3230" spans="4:4" x14ac:dyDescent="0.25">
      <c r="D3230" s="142"/>
    </row>
    <row r="3231" spans="4:4" x14ac:dyDescent="0.25">
      <c r="D3231" s="142"/>
    </row>
    <row r="3232" spans="4:4" x14ac:dyDescent="0.25">
      <c r="D3232" s="142"/>
    </row>
    <row r="3233" spans="4:4" x14ac:dyDescent="0.25">
      <c r="D3233" s="142"/>
    </row>
    <row r="3234" spans="4:4" x14ac:dyDescent="0.25">
      <c r="D3234" s="142"/>
    </row>
    <row r="3235" spans="4:4" x14ac:dyDescent="0.25">
      <c r="D3235" s="142"/>
    </row>
    <row r="3236" spans="4:4" x14ac:dyDescent="0.25">
      <c r="D3236" s="142"/>
    </row>
    <row r="3237" spans="4:4" x14ac:dyDescent="0.25">
      <c r="D3237" s="142"/>
    </row>
    <row r="3238" spans="4:4" x14ac:dyDescent="0.25">
      <c r="D3238" s="142"/>
    </row>
    <row r="3239" spans="4:4" x14ac:dyDescent="0.25">
      <c r="D3239" s="142"/>
    </row>
    <row r="3240" spans="4:4" x14ac:dyDescent="0.25">
      <c r="D3240" s="142"/>
    </row>
    <row r="3241" spans="4:4" x14ac:dyDescent="0.25">
      <c r="D3241" s="142"/>
    </row>
    <row r="3242" spans="4:4" x14ac:dyDescent="0.25">
      <c r="D3242" s="142"/>
    </row>
    <row r="3243" spans="4:4" x14ac:dyDescent="0.25">
      <c r="D3243" s="142"/>
    </row>
    <row r="3244" spans="4:4" x14ac:dyDescent="0.25">
      <c r="D3244" s="142"/>
    </row>
    <row r="3245" spans="4:4" x14ac:dyDescent="0.25">
      <c r="D3245" s="142"/>
    </row>
    <row r="3246" spans="4:4" x14ac:dyDescent="0.25">
      <c r="D3246" s="142"/>
    </row>
    <row r="3247" spans="4:4" x14ac:dyDescent="0.25">
      <c r="D3247" s="142"/>
    </row>
    <row r="3248" spans="4:4" x14ac:dyDescent="0.25">
      <c r="D3248" s="142"/>
    </row>
    <row r="3249" spans="4:4" x14ac:dyDescent="0.25">
      <c r="D3249" s="142"/>
    </row>
    <row r="3250" spans="4:4" x14ac:dyDescent="0.25">
      <c r="D3250" s="142"/>
    </row>
    <row r="3251" spans="4:4" x14ac:dyDescent="0.25">
      <c r="D3251" s="142"/>
    </row>
    <row r="3252" spans="4:4" x14ac:dyDescent="0.25">
      <c r="D3252" s="142"/>
    </row>
    <row r="3253" spans="4:4" x14ac:dyDescent="0.25">
      <c r="D3253" s="142"/>
    </row>
    <row r="3254" spans="4:4" x14ac:dyDescent="0.25">
      <c r="D3254" s="142"/>
    </row>
    <row r="3255" spans="4:4" x14ac:dyDescent="0.25">
      <c r="D3255" s="142"/>
    </row>
    <row r="3256" spans="4:4" x14ac:dyDescent="0.25">
      <c r="D3256" s="142"/>
    </row>
    <row r="3257" spans="4:4" x14ac:dyDescent="0.25">
      <c r="D3257" s="142"/>
    </row>
    <row r="3258" spans="4:4" x14ac:dyDescent="0.25">
      <c r="D3258" s="142"/>
    </row>
    <row r="3259" spans="4:4" x14ac:dyDescent="0.25">
      <c r="D3259" s="142"/>
    </row>
    <row r="3260" spans="4:4" x14ac:dyDescent="0.25">
      <c r="D3260" s="142"/>
    </row>
    <row r="3261" spans="4:4" x14ac:dyDescent="0.25">
      <c r="D3261" s="142"/>
    </row>
    <row r="3262" spans="4:4" x14ac:dyDescent="0.25">
      <c r="D3262" s="142"/>
    </row>
    <row r="3263" spans="4:4" x14ac:dyDescent="0.25">
      <c r="D3263" s="142"/>
    </row>
    <row r="3264" spans="4:4" x14ac:dyDescent="0.25">
      <c r="D3264" s="142"/>
    </row>
    <row r="3265" spans="4:4" x14ac:dyDescent="0.25">
      <c r="D3265" s="142"/>
    </row>
    <row r="3266" spans="4:4" x14ac:dyDescent="0.25">
      <c r="D3266" s="142"/>
    </row>
    <row r="3267" spans="4:4" x14ac:dyDescent="0.25">
      <c r="D3267" s="142"/>
    </row>
    <row r="3268" spans="4:4" x14ac:dyDescent="0.25">
      <c r="D3268" s="142"/>
    </row>
    <row r="3269" spans="4:4" x14ac:dyDescent="0.25">
      <c r="D3269" s="142"/>
    </row>
    <row r="3270" spans="4:4" x14ac:dyDescent="0.25">
      <c r="D3270" s="142"/>
    </row>
    <row r="3271" spans="4:4" x14ac:dyDescent="0.25">
      <c r="D3271" s="142"/>
    </row>
    <row r="3272" spans="4:4" x14ac:dyDescent="0.25">
      <c r="D3272" s="142"/>
    </row>
    <row r="3273" spans="4:4" x14ac:dyDescent="0.25">
      <c r="D3273" s="142"/>
    </row>
    <row r="3274" spans="4:4" x14ac:dyDescent="0.25">
      <c r="D3274" s="142"/>
    </row>
    <row r="3275" spans="4:4" x14ac:dyDescent="0.25">
      <c r="D3275" s="142"/>
    </row>
    <row r="3276" spans="4:4" x14ac:dyDescent="0.25">
      <c r="D3276" s="142"/>
    </row>
    <row r="3277" spans="4:4" x14ac:dyDescent="0.25">
      <c r="D3277" s="142"/>
    </row>
    <row r="3278" spans="4:4" x14ac:dyDescent="0.25">
      <c r="D3278" s="142"/>
    </row>
    <row r="3279" spans="4:4" x14ac:dyDescent="0.25">
      <c r="D3279" s="142"/>
    </row>
    <row r="3280" spans="4:4" x14ac:dyDescent="0.25">
      <c r="D3280" s="142"/>
    </row>
    <row r="3281" spans="4:4" x14ac:dyDescent="0.25">
      <c r="D3281" s="142"/>
    </row>
    <row r="3282" spans="4:4" x14ac:dyDescent="0.25">
      <c r="D3282" s="142"/>
    </row>
    <row r="3283" spans="4:4" x14ac:dyDescent="0.25">
      <c r="D3283" s="142"/>
    </row>
    <row r="3284" spans="4:4" x14ac:dyDescent="0.25">
      <c r="D3284" s="142"/>
    </row>
    <row r="3285" spans="4:4" x14ac:dyDescent="0.25">
      <c r="D3285" s="142"/>
    </row>
    <row r="3286" spans="4:4" x14ac:dyDescent="0.25">
      <c r="D3286" s="142"/>
    </row>
    <row r="3287" spans="4:4" x14ac:dyDescent="0.25">
      <c r="D3287" s="142"/>
    </row>
    <row r="3288" spans="4:4" x14ac:dyDescent="0.25">
      <c r="D3288" s="142"/>
    </row>
    <row r="3289" spans="4:4" x14ac:dyDescent="0.25">
      <c r="D3289" s="142"/>
    </row>
    <row r="3290" spans="4:4" x14ac:dyDescent="0.25">
      <c r="D3290" s="142"/>
    </row>
    <row r="3291" spans="4:4" x14ac:dyDescent="0.25">
      <c r="D3291" s="142"/>
    </row>
    <row r="3292" spans="4:4" x14ac:dyDescent="0.25">
      <c r="D3292" s="142"/>
    </row>
    <row r="3293" spans="4:4" x14ac:dyDescent="0.25">
      <c r="D3293" s="142"/>
    </row>
    <row r="3294" spans="4:4" x14ac:dyDescent="0.25">
      <c r="D3294" s="142"/>
    </row>
    <row r="3295" spans="4:4" x14ac:dyDescent="0.25">
      <c r="D3295" s="142"/>
    </row>
    <row r="3296" spans="4:4" x14ac:dyDescent="0.25">
      <c r="D3296" s="142"/>
    </row>
    <row r="3297" spans="4:4" x14ac:dyDescent="0.25">
      <c r="D3297" s="142"/>
    </row>
    <row r="3298" spans="4:4" x14ac:dyDescent="0.25">
      <c r="D3298" s="142"/>
    </row>
    <row r="3299" spans="4:4" x14ac:dyDescent="0.25">
      <c r="D3299" s="142"/>
    </row>
    <row r="3300" spans="4:4" x14ac:dyDescent="0.25">
      <c r="D3300" s="142"/>
    </row>
    <row r="3301" spans="4:4" x14ac:dyDescent="0.25">
      <c r="D3301" s="142"/>
    </row>
    <row r="3302" spans="4:4" x14ac:dyDescent="0.25">
      <c r="D3302" s="142"/>
    </row>
    <row r="3303" spans="4:4" x14ac:dyDescent="0.25">
      <c r="D3303" s="142"/>
    </row>
    <row r="3304" spans="4:4" x14ac:dyDescent="0.25">
      <c r="D3304" s="142"/>
    </row>
    <row r="3305" spans="4:4" x14ac:dyDescent="0.25">
      <c r="D3305" s="142"/>
    </row>
    <row r="3306" spans="4:4" x14ac:dyDescent="0.25">
      <c r="D3306" s="142"/>
    </row>
    <row r="3307" spans="4:4" x14ac:dyDescent="0.25">
      <c r="D3307" s="142"/>
    </row>
    <row r="3308" spans="4:4" x14ac:dyDescent="0.25">
      <c r="D3308" s="142"/>
    </row>
    <row r="3309" spans="4:4" x14ac:dyDescent="0.25">
      <c r="D3309" s="142"/>
    </row>
    <row r="3310" spans="4:4" x14ac:dyDescent="0.25">
      <c r="D3310" s="142"/>
    </row>
    <row r="3311" spans="4:4" x14ac:dyDescent="0.25">
      <c r="D3311" s="142"/>
    </row>
    <row r="3312" spans="4:4" x14ac:dyDescent="0.25">
      <c r="D3312" s="142"/>
    </row>
    <row r="3313" spans="4:4" x14ac:dyDescent="0.25">
      <c r="D3313" s="142"/>
    </row>
    <row r="3314" spans="4:4" x14ac:dyDescent="0.25">
      <c r="D3314" s="142"/>
    </row>
    <row r="3315" spans="4:4" x14ac:dyDescent="0.25">
      <c r="D3315" s="142"/>
    </row>
    <row r="3316" spans="4:4" x14ac:dyDescent="0.25">
      <c r="D3316" s="142"/>
    </row>
    <row r="3317" spans="4:4" x14ac:dyDescent="0.25">
      <c r="D3317" s="142"/>
    </row>
    <row r="3318" spans="4:4" x14ac:dyDescent="0.25">
      <c r="D3318" s="142"/>
    </row>
    <row r="3319" spans="4:4" x14ac:dyDescent="0.25">
      <c r="D3319" s="142"/>
    </row>
    <row r="3320" spans="4:4" x14ac:dyDescent="0.25">
      <c r="D3320" s="142"/>
    </row>
    <row r="3321" spans="4:4" x14ac:dyDescent="0.25">
      <c r="D3321" s="142"/>
    </row>
    <row r="3322" spans="4:4" x14ac:dyDescent="0.25">
      <c r="D3322" s="142"/>
    </row>
    <row r="3323" spans="4:4" x14ac:dyDescent="0.25">
      <c r="D3323" s="142"/>
    </row>
    <row r="3324" spans="4:4" x14ac:dyDescent="0.25">
      <c r="D3324" s="142"/>
    </row>
    <row r="3325" spans="4:4" x14ac:dyDescent="0.25">
      <c r="D3325" s="142"/>
    </row>
    <row r="3326" spans="4:4" x14ac:dyDescent="0.25">
      <c r="D3326" s="142"/>
    </row>
    <row r="3327" spans="4:4" x14ac:dyDescent="0.25">
      <c r="D3327" s="142"/>
    </row>
    <row r="3328" spans="4:4" x14ac:dyDescent="0.25">
      <c r="D3328" s="142"/>
    </row>
    <row r="3329" spans="4:4" x14ac:dyDescent="0.25">
      <c r="D3329" s="142"/>
    </row>
    <row r="3330" spans="4:4" x14ac:dyDescent="0.25">
      <c r="D3330" s="142"/>
    </row>
    <row r="3331" spans="4:4" x14ac:dyDescent="0.25">
      <c r="D3331" s="142"/>
    </row>
    <row r="3332" spans="4:4" x14ac:dyDescent="0.25">
      <c r="D3332" s="142"/>
    </row>
    <row r="3333" spans="4:4" x14ac:dyDescent="0.25">
      <c r="D3333" s="142"/>
    </row>
    <row r="3334" spans="4:4" x14ac:dyDescent="0.25">
      <c r="D3334" s="142"/>
    </row>
    <row r="3335" spans="4:4" x14ac:dyDescent="0.25">
      <c r="D3335" s="142"/>
    </row>
    <row r="3336" spans="4:4" x14ac:dyDescent="0.25">
      <c r="D3336" s="142"/>
    </row>
    <row r="3337" spans="4:4" x14ac:dyDescent="0.25">
      <c r="D3337" s="142"/>
    </row>
    <row r="3338" spans="4:4" x14ac:dyDescent="0.25">
      <c r="D3338" s="142"/>
    </row>
    <row r="3339" spans="4:4" x14ac:dyDescent="0.25">
      <c r="D3339" s="142"/>
    </row>
    <row r="3340" spans="4:4" x14ac:dyDescent="0.25">
      <c r="D3340" s="142"/>
    </row>
    <row r="3341" spans="4:4" x14ac:dyDescent="0.25">
      <c r="D3341" s="142"/>
    </row>
    <row r="3342" spans="4:4" x14ac:dyDescent="0.25">
      <c r="D3342" s="142"/>
    </row>
    <row r="3343" spans="4:4" x14ac:dyDescent="0.25">
      <c r="D3343" s="142"/>
    </row>
    <row r="3344" spans="4:4" x14ac:dyDescent="0.25">
      <c r="D3344" s="142"/>
    </row>
    <row r="3345" spans="4:4" x14ac:dyDescent="0.25">
      <c r="D3345" s="142"/>
    </row>
    <row r="3346" spans="4:4" x14ac:dyDescent="0.25">
      <c r="D3346" s="142"/>
    </row>
    <row r="3347" spans="4:4" x14ac:dyDescent="0.25">
      <c r="D3347" s="142"/>
    </row>
    <row r="3348" spans="4:4" x14ac:dyDescent="0.25">
      <c r="D3348" s="142"/>
    </row>
    <row r="3349" spans="4:4" x14ac:dyDescent="0.25">
      <c r="D3349" s="142"/>
    </row>
    <row r="3350" spans="4:4" x14ac:dyDescent="0.25">
      <c r="D3350" s="142"/>
    </row>
    <row r="3351" spans="4:4" x14ac:dyDescent="0.25">
      <c r="D3351" s="142"/>
    </row>
    <row r="3352" spans="4:4" x14ac:dyDescent="0.25">
      <c r="D3352" s="142"/>
    </row>
    <row r="3353" spans="4:4" x14ac:dyDescent="0.25">
      <c r="D3353" s="142"/>
    </row>
    <row r="3354" spans="4:4" x14ac:dyDescent="0.25">
      <c r="D3354" s="142"/>
    </row>
    <row r="3355" spans="4:4" x14ac:dyDescent="0.25">
      <c r="D3355" s="142"/>
    </row>
    <row r="3356" spans="4:4" x14ac:dyDescent="0.25">
      <c r="D3356" s="142"/>
    </row>
    <row r="3357" spans="4:4" x14ac:dyDescent="0.25">
      <c r="D3357" s="142"/>
    </row>
    <row r="3358" spans="4:4" x14ac:dyDescent="0.25">
      <c r="D3358" s="142"/>
    </row>
    <row r="3359" spans="4:4" x14ac:dyDescent="0.25">
      <c r="D3359" s="142"/>
    </row>
    <row r="3360" spans="4:4" x14ac:dyDescent="0.25">
      <c r="D3360" s="142"/>
    </row>
    <row r="3361" spans="4:4" x14ac:dyDescent="0.25">
      <c r="D3361" s="142"/>
    </row>
    <row r="3362" spans="4:4" x14ac:dyDescent="0.25">
      <c r="D3362" s="142"/>
    </row>
    <row r="3363" spans="4:4" x14ac:dyDescent="0.25">
      <c r="D3363" s="142"/>
    </row>
    <row r="3364" spans="4:4" x14ac:dyDescent="0.25">
      <c r="D3364" s="142"/>
    </row>
    <row r="3365" spans="4:4" x14ac:dyDescent="0.25">
      <c r="D3365" s="142"/>
    </row>
    <row r="3366" spans="4:4" x14ac:dyDescent="0.25">
      <c r="D3366" s="142"/>
    </row>
    <row r="3367" spans="4:4" x14ac:dyDescent="0.25">
      <c r="D3367" s="142"/>
    </row>
    <row r="3368" spans="4:4" x14ac:dyDescent="0.25">
      <c r="D3368" s="142"/>
    </row>
    <row r="3369" spans="4:4" x14ac:dyDescent="0.25">
      <c r="D3369" s="142"/>
    </row>
    <row r="3370" spans="4:4" x14ac:dyDescent="0.25">
      <c r="D3370" s="142"/>
    </row>
    <row r="3371" spans="4:4" x14ac:dyDescent="0.25">
      <c r="D3371" s="142"/>
    </row>
    <row r="3372" spans="4:4" x14ac:dyDescent="0.25">
      <c r="D3372" s="142"/>
    </row>
    <row r="3373" spans="4:4" x14ac:dyDescent="0.25">
      <c r="D3373" s="142"/>
    </row>
    <row r="3374" spans="4:4" x14ac:dyDescent="0.25">
      <c r="D3374" s="142"/>
    </row>
    <row r="3375" spans="4:4" x14ac:dyDescent="0.25">
      <c r="D3375" s="142"/>
    </row>
    <row r="3376" spans="4:4" x14ac:dyDescent="0.25">
      <c r="D3376" s="142"/>
    </row>
    <row r="3377" spans="4:4" x14ac:dyDescent="0.25">
      <c r="D3377" s="142"/>
    </row>
    <row r="3378" spans="4:4" x14ac:dyDescent="0.25">
      <c r="D3378" s="142"/>
    </row>
    <row r="3379" spans="4:4" x14ac:dyDescent="0.25">
      <c r="D3379" s="142"/>
    </row>
    <row r="3380" spans="4:4" x14ac:dyDescent="0.25">
      <c r="D3380" s="142"/>
    </row>
    <row r="3381" spans="4:4" x14ac:dyDescent="0.25">
      <c r="D3381" s="142"/>
    </row>
    <row r="3382" spans="4:4" x14ac:dyDescent="0.25">
      <c r="D3382" s="142"/>
    </row>
    <row r="3383" spans="4:4" x14ac:dyDescent="0.25">
      <c r="D3383" s="142"/>
    </row>
    <row r="3384" spans="4:4" x14ac:dyDescent="0.25">
      <c r="D3384" s="142"/>
    </row>
    <row r="3385" spans="4:4" x14ac:dyDescent="0.25">
      <c r="D3385" s="142"/>
    </row>
    <row r="3386" spans="4:4" x14ac:dyDescent="0.25">
      <c r="D3386" s="142"/>
    </row>
    <row r="3387" spans="4:4" x14ac:dyDescent="0.25">
      <c r="D3387" s="142"/>
    </row>
    <row r="3388" spans="4:4" x14ac:dyDescent="0.25">
      <c r="D3388" s="142"/>
    </row>
    <row r="3389" spans="4:4" x14ac:dyDescent="0.25">
      <c r="D3389" s="142"/>
    </row>
    <row r="3390" spans="4:4" x14ac:dyDescent="0.25">
      <c r="D3390" s="142"/>
    </row>
    <row r="3391" spans="4:4" x14ac:dyDescent="0.25">
      <c r="D3391" s="142"/>
    </row>
    <row r="3392" spans="4:4" x14ac:dyDescent="0.25">
      <c r="D3392" s="142"/>
    </row>
    <row r="3393" spans="4:4" x14ac:dyDescent="0.25">
      <c r="D3393" s="142"/>
    </row>
    <row r="3394" spans="4:4" x14ac:dyDescent="0.25">
      <c r="D3394" s="142"/>
    </row>
    <row r="3395" spans="4:4" x14ac:dyDescent="0.25">
      <c r="D3395" s="142"/>
    </row>
    <row r="3396" spans="4:4" x14ac:dyDescent="0.25">
      <c r="D3396" s="142"/>
    </row>
    <row r="3397" spans="4:4" x14ac:dyDescent="0.25">
      <c r="D3397" s="142"/>
    </row>
    <row r="3398" spans="4:4" x14ac:dyDescent="0.25">
      <c r="D3398" s="142"/>
    </row>
    <row r="3399" spans="4:4" x14ac:dyDescent="0.25">
      <c r="D3399" s="142"/>
    </row>
    <row r="3400" spans="4:4" x14ac:dyDescent="0.25">
      <c r="D3400" s="142"/>
    </row>
    <row r="3401" spans="4:4" x14ac:dyDescent="0.25">
      <c r="D3401" s="142"/>
    </row>
    <row r="3402" spans="4:4" x14ac:dyDescent="0.25">
      <c r="D3402" s="142"/>
    </row>
    <row r="3403" spans="4:4" x14ac:dyDescent="0.25">
      <c r="D3403" s="142"/>
    </row>
    <row r="3404" spans="4:4" x14ac:dyDescent="0.25">
      <c r="D3404" s="142"/>
    </row>
    <row r="3405" spans="4:4" x14ac:dyDescent="0.25">
      <c r="D3405" s="142"/>
    </row>
    <row r="3406" spans="4:4" x14ac:dyDescent="0.25">
      <c r="D3406" s="142"/>
    </row>
    <row r="3407" spans="4:4" x14ac:dyDescent="0.25">
      <c r="D3407" s="142"/>
    </row>
    <row r="3408" spans="4:4" x14ac:dyDescent="0.25">
      <c r="D3408" s="142"/>
    </row>
    <row r="3409" spans="4:4" x14ac:dyDescent="0.25">
      <c r="D3409" s="142"/>
    </row>
    <row r="3410" spans="4:4" x14ac:dyDescent="0.25">
      <c r="D3410" s="142"/>
    </row>
    <row r="3411" spans="4:4" x14ac:dyDescent="0.25">
      <c r="D3411" s="142"/>
    </row>
    <row r="3412" spans="4:4" x14ac:dyDescent="0.25">
      <c r="D3412" s="142"/>
    </row>
    <row r="3413" spans="4:4" x14ac:dyDescent="0.25">
      <c r="D3413" s="142"/>
    </row>
    <row r="3414" spans="4:4" x14ac:dyDescent="0.25">
      <c r="D3414" s="142"/>
    </row>
    <row r="3415" spans="4:4" x14ac:dyDescent="0.25">
      <c r="D3415" s="142"/>
    </row>
    <row r="3416" spans="4:4" x14ac:dyDescent="0.25">
      <c r="D3416" s="142"/>
    </row>
    <row r="3417" spans="4:4" x14ac:dyDescent="0.25">
      <c r="D3417" s="142"/>
    </row>
    <row r="3418" spans="4:4" x14ac:dyDescent="0.25">
      <c r="D3418" s="142"/>
    </row>
    <row r="3419" spans="4:4" x14ac:dyDescent="0.25">
      <c r="D3419" s="142"/>
    </row>
    <row r="3420" spans="4:4" x14ac:dyDescent="0.25">
      <c r="D3420" s="142"/>
    </row>
    <row r="3421" spans="4:4" x14ac:dyDescent="0.25">
      <c r="D3421" s="142"/>
    </row>
    <row r="3422" spans="4:4" x14ac:dyDescent="0.25">
      <c r="D3422" s="142"/>
    </row>
    <row r="3423" spans="4:4" x14ac:dyDescent="0.25">
      <c r="D3423" s="142"/>
    </row>
    <row r="3424" spans="4:4" x14ac:dyDescent="0.25">
      <c r="D3424" s="142"/>
    </row>
    <row r="3425" spans="4:4" x14ac:dyDescent="0.25">
      <c r="D3425" s="142"/>
    </row>
    <row r="3426" spans="4:4" x14ac:dyDescent="0.25">
      <c r="D3426" s="142"/>
    </row>
    <row r="3427" spans="4:4" x14ac:dyDescent="0.25">
      <c r="D3427" s="142"/>
    </row>
    <row r="3428" spans="4:4" x14ac:dyDescent="0.25">
      <c r="D3428" s="142"/>
    </row>
    <row r="3429" spans="4:4" x14ac:dyDescent="0.25">
      <c r="D3429" s="142"/>
    </row>
    <row r="3430" spans="4:4" x14ac:dyDescent="0.25">
      <c r="D3430" s="142"/>
    </row>
    <row r="3431" spans="4:4" x14ac:dyDescent="0.25">
      <c r="D3431" s="142"/>
    </row>
    <row r="3432" spans="4:4" x14ac:dyDescent="0.25">
      <c r="D3432" s="142"/>
    </row>
    <row r="3433" spans="4:4" x14ac:dyDescent="0.25">
      <c r="D3433" s="142"/>
    </row>
    <row r="3434" spans="4:4" x14ac:dyDescent="0.25">
      <c r="D3434" s="142"/>
    </row>
    <row r="3435" spans="4:4" x14ac:dyDescent="0.25">
      <c r="D3435" s="142"/>
    </row>
    <row r="3436" spans="4:4" x14ac:dyDescent="0.25">
      <c r="D3436" s="142"/>
    </row>
    <row r="3437" spans="4:4" x14ac:dyDescent="0.25">
      <c r="D3437" s="142"/>
    </row>
    <row r="3438" spans="4:4" x14ac:dyDescent="0.25">
      <c r="D3438" s="142"/>
    </row>
    <row r="3439" spans="4:4" x14ac:dyDescent="0.25">
      <c r="D3439" s="142"/>
    </row>
    <row r="3440" spans="4:4" x14ac:dyDescent="0.25">
      <c r="D3440" s="142"/>
    </row>
    <row r="3441" spans="4:4" x14ac:dyDescent="0.25">
      <c r="D3441" s="142"/>
    </row>
    <row r="3442" spans="4:4" x14ac:dyDescent="0.25">
      <c r="D3442" s="142"/>
    </row>
    <row r="3443" spans="4:4" x14ac:dyDescent="0.25">
      <c r="D3443" s="142"/>
    </row>
    <row r="3444" spans="4:4" x14ac:dyDescent="0.25">
      <c r="D3444" s="142"/>
    </row>
    <row r="3445" spans="4:4" x14ac:dyDescent="0.25">
      <c r="D3445" s="142"/>
    </row>
    <row r="3446" spans="4:4" x14ac:dyDescent="0.25">
      <c r="D3446" s="142"/>
    </row>
    <row r="3447" spans="4:4" x14ac:dyDescent="0.25">
      <c r="D3447" s="142"/>
    </row>
    <row r="3448" spans="4:4" x14ac:dyDescent="0.25">
      <c r="D3448" s="142"/>
    </row>
    <row r="3449" spans="4:4" x14ac:dyDescent="0.25">
      <c r="D3449" s="142"/>
    </row>
    <row r="3450" spans="4:4" x14ac:dyDescent="0.25">
      <c r="D3450" s="142"/>
    </row>
    <row r="3451" spans="4:4" x14ac:dyDescent="0.25">
      <c r="D3451" s="142"/>
    </row>
    <row r="3452" spans="4:4" x14ac:dyDescent="0.25">
      <c r="D3452" s="142"/>
    </row>
    <row r="3453" spans="4:4" x14ac:dyDescent="0.25">
      <c r="D3453" s="142"/>
    </row>
    <row r="3454" spans="4:4" x14ac:dyDescent="0.25">
      <c r="D3454" s="142"/>
    </row>
    <row r="3455" spans="4:4" x14ac:dyDescent="0.25">
      <c r="D3455" s="142"/>
    </row>
    <row r="3456" spans="4:4" x14ac:dyDescent="0.25">
      <c r="D3456" s="142"/>
    </row>
    <row r="3457" spans="4:4" x14ac:dyDescent="0.25">
      <c r="D3457" s="142"/>
    </row>
    <row r="3458" spans="4:4" x14ac:dyDescent="0.25">
      <c r="D3458" s="142"/>
    </row>
    <row r="3459" spans="4:4" x14ac:dyDescent="0.25">
      <c r="D3459" s="142"/>
    </row>
    <row r="3460" spans="4:4" x14ac:dyDescent="0.25">
      <c r="D3460" s="142"/>
    </row>
    <row r="3461" spans="4:4" x14ac:dyDescent="0.25">
      <c r="D3461" s="142"/>
    </row>
    <row r="3462" spans="4:4" x14ac:dyDescent="0.25">
      <c r="D3462" s="142"/>
    </row>
    <row r="3463" spans="4:4" x14ac:dyDescent="0.25">
      <c r="D3463" s="142"/>
    </row>
    <row r="3464" spans="4:4" x14ac:dyDescent="0.25">
      <c r="D3464" s="142"/>
    </row>
    <row r="3465" spans="4:4" x14ac:dyDescent="0.25">
      <c r="D3465" s="142"/>
    </row>
    <row r="3466" spans="4:4" x14ac:dyDescent="0.25">
      <c r="D3466" s="142"/>
    </row>
    <row r="3467" spans="4:4" x14ac:dyDescent="0.25">
      <c r="D3467" s="142"/>
    </row>
    <row r="3468" spans="4:4" x14ac:dyDescent="0.25">
      <c r="D3468" s="142"/>
    </row>
    <row r="3469" spans="4:4" x14ac:dyDescent="0.25">
      <c r="D3469" s="142"/>
    </row>
    <row r="3470" spans="4:4" x14ac:dyDescent="0.25">
      <c r="D3470" s="142"/>
    </row>
    <row r="3471" spans="4:4" x14ac:dyDescent="0.25">
      <c r="D3471" s="142"/>
    </row>
    <row r="3472" spans="4:4" x14ac:dyDescent="0.25">
      <c r="D3472" s="142"/>
    </row>
    <row r="3473" spans="4:4" x14ac:dyDescent="0.25">
      <c r="D3473" s="142"/>
    </row>
    <row r="3474" spans="4:4" x14ac:dyDescent="0.25">
      <c r="D3474" s="142"/>
    </row>
    <row r="3475" spans="4:4" x14ac:dyDescent="0.25">
      <c r="D3475" s="142"/>
    </row>
    <row r="3476" spans="4:4" x14ac:dyDescent="0.25">
      <c r="D3476" s="142"/>
    </row>
    <row r="3477" spans="4:4" x14ac:dyDescent="0.25">
      <c r="D3477" s="142"/>
    </row>
    <row r="3478" spans="4:4" x14ac:dyDescent="0.25">
      <c r="D3478" s="142"/>
    </row>
    <row r="3479" spans="4:4" x14ac:dyDescent="0.25">
      <c r="D3479" s="142"/>
    </row>
    <row r="3480" spans="4:4" x14ac:dyDescent="0.25">
      <c r="D3480" s="142"/>
    </row>
    <row r="3481" spans="4:4" x14ac:dyDescent="0.25">
      <c r="D3481" s="142"/>
    </row>
    <row r="3482" spans="4:4" x14ac:dyDescent="0.25">
      <c r="D3482" s="142"/>
    </row>
    <row r="3483" spans="4:4" x14ac:dyDescent="0.25">
      <c r="D3483" s="142"/>
    </row>
    <row r="3484" spans="4:4" x14ac:dyDescent="0.25">
      <c r="D3484" s="142"/>
    </row>
    <row r="3485" spans="4:4" x14ac:dyDescent="0.25">
      <c r="D3485" s="142"/>
    </row>
    <row r="3486" spans="4:4" x14ac:dyDescent="0.25">
      <c r="D3486" s="142"/>
    </row>
    <row r="3487" spans="4:4" x14ac:dyDescent="0.25">
      <c r="D3487" s="142"/>
    </row>
    <row r="3488" spans="4:4" x14ac:dyDescent="0.25">
      <c r="D3488" s="142"/>
    </row>
    <row r="3489" spans="4:4" x14ac:dyDescent="0.25">
      <c r="D3489" s="142"/>
    </row>
    <row r="3490" spans="4:4" x14ac:dyDescent="0.25">
      <c r="D3490" s="142"/>
    </row>
    <row r="3491" spans="4:4" x14ac:dyDescent="0.25">
      <c r="D3491" s="142"/>
    </row>
    <row r="3492" spans="4:4" x14ac:dyDescent="0.25">
      <c r="D3492" s="142"/>
    </row>
    <row r="3493" spans="4:4" x14ac:dyDescent="0.25">
      <c r="D3493" s="142"/>
    </row>
    <row r="3494" spans="4:4" x14ac:dyDescent="0.25">
      <c r="D3494" s="142"/>
    </row>
    <row r="3495" spans="4:4" x14ac:dyDescent="0.25">
      <c r="D3495" s="142"/>
    </row>
    <row r="3496" spans="4:4" x14ac:dyDescent="0.25">
      <c r="D3496" s="142"/>
    </row>
    <row r="3497" spans="4:4" x14ac:dyDescent="0.25">
      <c r="D3497" s="142"/>
    </row>
    <row r="3498" spans="4:4" x14ac:dyDescent="0.25">
      <c r="D3498" s="142"/>
    </row>
    <row r="3499" spans="4:4" x14ac:dyDescent="0.25">
      <c r="D3499" s="142"/>
    </row>
    <row r="3500" spans="4:4" x14ac:dyDescent="0.25">
      <c r="D3500" s="142"/>
    </row>
    <row r="3501" spans="4:4" x14ac:dyDescent="0.25">
      <c r="D3501" s="142"/>
    </row>
    <row r="3502" spans="4:4" x14ac:dyDescent="0.25">
      <c r="D3502" s="142"/>
    </row>
    <row r="3503" spans="4:4" x14ac:dyDescent="0.25">
      <c r="D3503" s="142"/>
    </row>
    <row r="3504" spans="4:4" x14ac:dyDescent="0.25">
      <c r="D3504" s="142"/>
    </row>
    <row r="3505" spans="4:4" x14ac:dyDescent="0.25">
      <c r="D3505" s="142"/>
    </row>
    <row r="3506" spans="4:4" x14ac:dyDescent="0.25">
      <c r="D3506" s="142"/>
    </row>
    <row r="3507" spans="4:4" x14ac:dyDescent="0.25">
      <c r="D3507" s="142"/>
    </row>
    <row r="3508" spans="4:4" x14ac:dyDescent="0.25">
      <c r="D3508" s="142"/>
    </row>
    <row r="3509" spans="4:4" x14ac:dyDescent="0.25">
      <c r="D3509" s="142"/>
    </row>
    <row r="3510" spans="4:4" x14ac:dyDescent="0.25">
      <c r="D3510" s="142"/>
    </row>
    <row r="3511" spans="4:4" x14ac:dyDescent="0.25">
      <c r="D3511" s="142"/>
    </row>
    <row r="3512" spans="4:4" x14ac:dyDescent="0.25">
      <c r="D3512" s="142"/>
    </row>
    <row r="3513" spans="4:4" x14ac:dyDescent="0.25">
      <c r="D3513" s="142"/>
    </row>
    <row r="3514" spans="4:4" x14ac:dyDescent="0.25">
      <c r="D3514" s="142"/>
    </row>
    <row r="3515" spans="4:4" x14ac:dyDescent="0.25">
      <c r="D3515" s="142"/>
    </row>
    <row r="3516" spans="4:4" x14ac:dyDescent="0.25">
      <c r="D3516" s="142"/>
    </row>
    <row r="3517" spans="4:4" x14ac:dyDescent="0.25">
      <c r="D3517" s="142"/>
    </row>
    <row r="3518" spans="4:4" x14ac:dyDescent="0.25">
      <c r="D3518" s="142"/>
    </row>
    <row r="3519" spans="4:4" x14ac:dyDescent="0.25">
      <c r="D3519" s="142"/>
    </row>
    <row r="3520" spans="4:4" x14ac:dyDescent="0.25">
      <c r="D3520" s="142"/>
    </row>
    <row r="3521" spans="4:4" x14ac:dyDescent="0.25">
      <c r="D3521" s="142"/>
    </row>
    <row r="3522" spans="4:4" x14ac:dyDescent="0.25">
      <c r="D3522" s="142"/>
    </row>
    <row r="3523" spans="4:4" x14ac:dyDescent="0.25">
      <c r="D3523" s="142"/>
    </row>
    <row r="3524" spans="4:4" x14ac:dyDescent="0.25">
      <c r="D3524" s="142"/>
    </row>
    <row r="3525" spans="4:4" x14ac:dyDescent="0.25">
      <c r="D3525" s="142"/>
    </row>
    <row r="3526" spans="4:4" x14ac:dyDescent="0.25">
      <c r="D3526" s="142"/>
    </row>
    <row r="3527" spans="4:4" x14ac:dyDescent="0.25">
      <c r="D3527" s="142"/>
    </row>
    <row r="3528" spans="4:4" x14ac:dyDescent="0.25">
      <c r="D3528" s="142"/>
    </row>
    <row r="3529" spans="4:4" x14ac:dyDescent="0.25">
      <c r="D3529" s="142"/>
    </row>
    <row r="3530" spans="4:4" x14ac:dyDescent="0.25">
      <c r="D3530" s="142"/>
    </row>
    <row r="3531" spans="4:4" x14ac:dyDescent="0.25">
      <c r="D3531" s="142"/>
    </row>
    <row r="3532" spans="4:4" x14ac:dyDescent="0.25">
      <c r="D3532" s="142"/>
    </row>
    <row r="3533" spans="4:4" x14ac:dyDescent="0.25">
      <c r="D3533" s="142"/>
    </row>
    <row r="3534" spans="4:4" x14ac:dyDescent="0.25">
      <c r="D3534" s="142"/>
    </row>
    <row r="3535" spans="4:4" x14ac:dyDescent="0.25">
      <c r="D3535" s="142"/>
    </row>
    <row r="3536" spans="4:4" x14ac:dyDescent="0.25">
      <c r="D3536" s="142"/>
    </row>
    <row r="3537" spans="4:4" x14ac:dyDescent="0.25">
      <c r="D3537" s="142"/>
    </row>
    <row r="3538" spans="4:4" x14ac:dyDescent="0.25">
      <c r="D3538" s="142"/>
    </row>
    <row r="3539" spans="4:4" x14ac:dyDescent="0.25">
      <c r="D3539" s="142"/>
    </row>
    <row r="3540" spans="4:4" x14ac:dyDescent="0.25">
      <c r="D3540" s="142"/>
    </row>
    <row r="3541" spans="4:4" x14ac:dyDescent="0.25">
      <c r="D3541" s="142"/>
    </row>
    <row r="3542" spans="4:4" x14ac:dyDescent="0.25">
      <c r="D3542" s="142"/>
    </row>
    <row r="3543" spans="4:4" x14ac:dyDescent="0.25">
      <c r="D3543" s="142"/>
    </row>
    <row r="3544" spans="4:4" x14ac:dyDescent="0.25">
      <c r="D3544" s="142"/>
    </row>
    <row r="3545" spans="4:4" x14ac:dyDescent="0.25">
      <c r="D3545" s="142"/>
    </row>
    <row r="3546" spans="4:4" x14ac:dyDescent="0.25">
      <c r="D3546" s="142"/>
    </row>
    <row r="3547" spans="4:4" x14ac:dyDescent="0.25">
      <c r="D3547" s="142"/>
    </row>
    <row r="3548" spans="4:4" x14ac:dyDescent="0.25">
      <c r="D3548" s="142"/>
    </row>
    <row r="3549" spans="4:4" x14ac:dyDescent="0.25">
      <c r="D3549" s="142"/>
    </row>
    <row r="3550" spans="4:4" x14ac:dyDescent="0.25">
      <c r="D3550" s="142"/>
    </row>
    <row r="3551" spans="4:4" x14ac:dyDescent="0.25">
      <c r="D3551" s="142"/>
    </row>
    <row r="3552" spans="4:4" x14ac:dyDescent="0.25">
      <c r="D3552" s="142"/>
    </row>
    <row r="3553" spans="4:4" x14ac:dyDescent="0.25">
      <c r="D3553" s="142"/>
    </row>
    <row r="3554" spans="4:4" x14ac:dyDescent="0.25">
      <c r="D3554" s="142"/>
    </row>
    <row r="3555" spans="4:4" x14ac:dyDescent="0.25">
      <c r="D3555" s="142"/>
    </row>
    <row r="3556" spans="4:4" x14ac:dyDescent="0.25">
      <c r="D3556" s="142"/>
    </row>
    <row r="3557" spans="4:4" x14ac:dyDescent="0.25">
      <c r="D3557" s="142"/>
    </row>
    <row r="3558" spans="4:4" x14ac:dyDescent="0.25">
      <c r="D3558" s="142"/>
    </row>
    <row r="3559" spans="4:4" x14ac:dyDescent="0.25">
      <c r="D3559" s="142"/>
    </row>
    <row r="3560" spans="4:4" x14ac:dyDescent="0.25">
      <c r="D3560" s="142"/>
    </row>
    <row r="3561" spans="4:4" x14ac:dyDescent="0.25">
      <c r="D3561" s="142"/>
    </row>
    <row r="3562" spans="4:4" x14ac:dyDescent="0.25">
      <c r="D3562" s="142"/>
    </row>
    <row r="3563" spans="4:4" x14ac:dyDescent="0.25">
      <c r="D3563" s="142"/>
    </row>
    <row r="3564" spans="4:4" x14ac:dyDescent="0.25">
      <c r="D3564" s="142"/>
    </row>
    <row r="3565" spans="4:4" x14ac:dyDescent="0.25">
      <c r="D3565" s="142"/>
    </row>
    <row r="3566" spans="4:4" x14ac:dyDescent="0.25">
      <c r="D3566" s="142"/>
    </row>
    <row r="3567" spans="4:4" x14ac:dyDescent="0.25">
      <c r="D3567" s="142"/>
    </row>
    <row r="3568" spans="4:4" x14ac:dyDescent="0.25">
      <c r="D3568" s="142"/>
    </row>
    <row r="3569" spans="4:4" x14ac:dyDescent="0.25">
      <c r="D3569" s="142"/>
    </row>
    <row r="3570" spans="4:4" x14ac:dyDescent="0.25">
      <c r="D3570" s="142"/>
    </row>
    <row r="3571" spans="4:4" x14ac:dyDescent="0.25">
      <c r="D3571" s="142"/>
    </row>
    <row r="3572" spans="4:4" x14ac:dyDescent="0.25">
      <c r="D3572" s="142"/>
    </row>
    <row r="3573" spans="4:4" x14ac:dyDescent="0.25">
      <c r="D3573" s="142"/>
    </row>
    <row r="3574" spans="4:4" x14ac:dyDescent="0.25">
      <c r="D3574" s="142"/>
    </row>
    <row r="3575" spans="4:4" x14ac:dyDescent="0.25">
      <c r="D3575" s="142"/>
    </row>
    <row r="3576" spans="4:4" x14ac:dyDescent="0.25">
      <c r="D3576" s="142"/>
    </row>
    <row r="3577" spans="4:4" x14ac:dyDescent="0.25">
      <c r="D3577" s="142"/>
    </row>
    <row r="3578" spans="4:4" x14ac:dyDescent="0.25">
      <c r="D3578" s="142"/>
    </row>
    <row r="3579" spans="4:4" x14ac:dyDescent="0.25">
      <c r="D3579" s="142"/>
    </row>
    <row r="3580" spans="4:4" x14ac:dyDescent="0.25">
      <c r="D3580" s="142"/>
    </row>
    <row r="3581" spans="4:4" x14ac:dyDescent="0.25">
      <c r="D3581" s="142"/>
    </row>
    <row r="3582" spans="4:4" x14ac:dyDescent="0.25">
      <c r="D3582" s="142"/>
    </row>
    <row r="3583" spans="4:4" x14ac:dyDescent="0.25">
      <c r="D3583" s="142"/>
    </row>
    <row r="3584" spans="4:4" x14ac:dyDescent="0.25">
      <c r="D3584" s="142"/>
    </row>
    <row r="3585" spans="4:4" x14ac:dyDescent="0.25">
      <c r="D3585" s="142"/>
    </row>
    <row r="3586" spans="4:4" x14ac:dyDescent="0.25">
      <c r="D3586" s="142"/>
    </row>
    <row r="3587" spans="4:4" x14ac:dyDescent="0.25">
      <c r="D3587" s="142"/>
    </row>
    <row r="3588" spans="4:4" x14ac:dyDescent="0.25">
      <c r="D3588" s="142"/>
    </row>
    <row r="3589" spans="4:4" x14ac:dyDescent="0.25">
      <c r="D3589" s="142"/>
    </row>
    <row r="3590" spans="4:4" x14ac:dyDescent="0.25">
      <c r="D3590" s="142"/>
    </row>
    <row r="3591" spans="4:4" x14ac:dyDescent="0.25">
      <c r="D3591" s="142"/>
    </row>
    <row r="3592" spans="4:4" x14ac:dyDescent="0.25">
      <c r="D3592" s="142"/>
    </row>
    <row r="3593" spans="4:4" x14ac:dyDescent="0.25">
      <c r="D3593" s="142"/>
    </row>
    <row r="3594" spans="4:4" x14ac:dyDescent="0.25">
      <c r="D3594" s="142"/>
    </row>
    <row r="3595" spans="4:4" x14ac:dyDescent="0.25">
      <c r="D3595" s="142"/>
    </row>
    <row r="3596" spans="4:4" x14ac:dyDescent="0.25">
      <c r="D3596" s="142"/>
    </row>
    <row r="3597" spans="4:4" x14ac:dyDescent="0.25">
      <c r="D3597" s="142"/>
    </row>
    <row r="3598" spans="4:4" x14ac:dyDescent="0.25">
      <c r="D3598" s="142"/>
    </row>
    <row r="3599" spans="4:4" x14ac:dyDescent="0.25">
      <c r="D3599" s="142"/>
    </row>
    <row r="3600" spans="4:4" x14ac:dyDescent="0.25">
      <c r="D3600" s="142"/>
    </row>
    <row r="3601" spans="4:4" x14ac:dyDescent="0.25">
      <c r="D3601" s="142"/>
    </row>
    <row r="3602" spans="4:4" x14ac:dyDescent="0.25">
      <c r="D3602" s="142"/>
    </row>
    <row r="3603" spans="4:4" x14ac:dyDescent="0.25">
      <c r="D3603" s="142"/>
    </row>
    <row r="3604" spans="4:4" x14ac:dyDescent="0.25">
      <c r="D3604" s="142"/>
    </row>
    <row r="3605" spans="4:4" x14ac:dyDescent="0.25">
      <c r="D3605" s="142"/>
    </row>
    <row r="3606" spans="4:4" x14ac:dyDescent="0.25">
      <c r="D3606" s="142"/>
    </row>
    <row r="3607" spans="4:4" x14ac:dyDescent="0.25">
      <c r="D3607" s="142"/>
    </row>
    <row r="3608" spans="4:4" x14ac:dyDescent="0.25">
      <c r="D3608" s="142"/>
    </row>
    <row r="3609" spans="4:4" x14ac:dyDescent="0.25">
      <c r="D3609" s="142"/>
    </row>
    <row r="3610" spans="4:4" x14ac:dyDescent="0.25">
      <c r="D3610" s="142"/>
    </row>
    <row r="3611" spans="4:4" x14ac:dyDescent="0.25">
      <c r="D3611" s="142"/>
    </row>
    <row r="3612" spans="4:4" x14ac:dyDescent="0.25">
      <c r="D3612" s="142"/>
    </row>
    <row r="3613" spans="4:4" x14ac:dyDescent="0.25">
      <c r="D3613" s="142"/>
    </row>
    <row r="3614" spans="4:4" x14ac:dyDescent="0.25">
      <c r="D3614" s="142"/>
    </row>
    <row r="3615" spans="4:4" x14ac:dyDescent="0.25">
      <c r="D3615" s="142"/>
    </row>
    <row r="3616" spans="4:4" x14ac:dyDescent="0.25">
      <c r="D3616" s="142"/>
    </row>
    <row r="3617" spans="4:4" x14ac:dyDescent="0.25">
      <c r="D3617" s="142"/>
    </row>
    <row r="3618" spans="4:4" x14ac:dyDescent="0.25">
      <c r="D3618" s="142"/>
    </row>
    <row r="3619" spans="4:4" x14ac:dyDescent="0.25">
      <c r="D3619" s="142"/>
    </row>
    <row r="3620" spans="4:4" x14ac:dyDescent="0.25">
      <c r="D3620" s="142"/>
    </row>
    <row r="3621" spans="4:4" x14ac:dyDescent="0.25">
      <c r="D3621" s="142"/>
    </row>
    <row r="3622" spans="4:4" x14ac:dyDescent="0.25">
      <c r="D3622" s="142"/>
    </row>
    <row r="3623" spans="4:4" x14ac:dyDescent="0.25">
      <c r="D3623" s="142"/>
    </row>
    <row r="3624" spans="4:4" x14ac:dyDescent="0.25">
      <c r="D3624" s="142"/>
    </row>
    <row r="3625" spans="4:4" x14ac:dyDescent="0.25">
      <c r="D3625" s="142"/>
    </row>
    <row r="3626" spans="4:4" x14ac:dyDescent="0.25">
      <c r="D3626" s="142"/>
    </row>
    <row r="3627" spans="4:4" x14ac:dyDescent="0.25">
      <c r="D3627" s="142"/>
    </row>
    <row r="3628" spans="4:4" x14ac:dyDescent="0.25">
      <c r="D3628" s="142"/>
    </row>
    <row r="3629" spans="4:4" x14ac:dyDescent="0.25">
      <c r="D3629" s="142"/>
    </row>
    <row r="3630" spans="4:4" x14ac:dyDescent="0.25">
      <c r="D3630" s="142"/>
    </row>
    <row r="3631" spans="4:4" x14ac:dyDescent="0.25">
      <c r="D3631" s="142"/>
    </row>
    <row r="3632" spans="4:4" x14ac:dyDescent="0.25">
      <c r="D3632" s="142"/>
    </row>
    <row r="3633" spans="4:4" x14ac:dyDescent="0.25">
      <c r="D3633" s="142"/>
    </row>
    <row r="3634" spans="4:4" x14ac:dyDescent="0.25">
      <c r="D3634" s="142"/>
    </row>
    <row r="3635" spans="4:4" x14ac:dyDescent="0.25">
      <c r="D3635" s="142"/>
    </row>
    <row r="3636" spans="4:4" x14ac:dyDescent="0.25">
      <c r="D3636" s="142"/>
    </row>
    <row r="3637" spans="4:4" x14ac:dyDescent="0.25">
      <c r="D3637" s="142"/>
    </row>
    <row r="3638" spans="4:4" x14ac:dyDescent="0.25">
      <c r="D3638" s="142"/>
    </row>
    <row r="3639" spans="4:4" x14ac:dyDescent="0.25">
      <c r="D3639" s="142"/>
    </row>
    <row r="3640" spans="4:4" x14ac:dyDescent="0.25">
      <c r="D3640" s="142"/>
    </row>
    <row r="3641" spans="4:4" x14ac:dyDescent="0.25">
      <c r="D3641" s="142"/>
    </row>
    <row r="3642" spans="4:4" x14ac:dyDescent="0.25">
      <c r="D3642" s="142"/>
    </row>
    <row r="3643" spans="4:4" x14ac:dyDescent="0.25">
      <c r="D3643" s="142"/>
    </row>
    <row r="3644" spans="4:4" x14ac:dyDescent="0.25">
      <c r="D3644" s="142"/>
    </row>
    <row r="3645" spans="4:4" x14ac:dyDescent="0.25">
      <c r="D3645" s="142"/>
    </row>
    <row r="3646" spans="4:4" x14ac:dyDescent="0.25">
      <c r="D3646" s="142"/>
    </row>
    <row r="3647" spans="4:4" x14ac:dyDescent="0.25">
      <c r="D3647" s="142"/>
    </row>
    <row r="3648" spans="4:4" x14ac:dyDescent="0.25">
      <c r="D3648" s="142"/>
    </row>
    <row r="3649" spans="4:4" x14ac:dyDescent="0.25">
      <c r="D3649" s="142"/>
    </row>
    <row r="3650" spans="4:4" x14ac:dyDescent="0.25">
      <c r="D3650" s="142"/>
    </row>
    <row r="3651" spans="4:4" x14ac:dyDescent="0.25">
      <c r="D3651" s="142"/>
    </row>
    <row r="3652" spans="4:4" x14ac:dyDescent="0.25">
      <c r="D3652" s="142"/>
    </row>
    <row r="3653" spans="4:4" x14ac:dyDescent="0.25">
      <c r="D3653" s="142"/>
    </row>
    <row r="3654" spans="4:4" x14ac:dyDescent="0.25">
      <c r="D3654" s="142"/>
    </row>
    <row r="3655" spans="4:4" x14ac:dyDescent="0.25">
      <c r="D3655" s="142"/>
    </row>
    <row r="3656" spans="4:4" x14ac:dyDescent="0.25">
      <c r="D3656" s="142"/>
    </row>
    <row r="3657" spans="4:4" x14ac:dyDescent="0.25">
      <c r="D3657" s="142"/>
    </row>
    <row r="3658" spans="4:4" x14ac:dyDescent="0.25">
      <c r="D3658" s="142"/>
    </row>
    <row r="3659" spans="4:4" x14ac:dyDescent="0.25">
      <c r="D3659" s="142"/>
    </row>
    <row r="3660" spans="4:4" x14ac:dyDescent="0.25">
      <c r="D3660" s="142"/>
    </row>
    <row r="3661" spans="4:4" x14ac:dyDescent="0.25">
      <c r="D3661" s="142"/>
    </row>
    <row r="3662" spans="4:4" x14ac:dyDescent="0.25">
      <c r="D3662" s="142"/>
    </row>
    <row r="3663" spans="4:4" x14ac:dyDescent="0.25">
      <c r="D3663" s="142"/>
    </row>
    <row r="3664" spans="4:4" x14ac:dyDescent="0.25">
      <c r="D3664" s="142"/>
    </row>
    <row r="3665" spans="4:4" x14ac:dyDescent="0.25">
      <c r="D3665" s="142"/>
    </row>
    <row r="3666" spans="4:4" x14ac:dyDescent="0.25">
      <c r="D3666" s="142"/>
    </row>
    <row r="3667" spans="4:4" x14ac:dyDescent="0.25">
      <c r="D3667" s="142"/>
    </row>
    <row r="3668" spans="4:4" x14ac:dyDescent="0.25">
      <c r="D3668" s="142"/>
    </row>
    <row r="3669" spans="4:4" x14ac:dyDescent="0.25">
      <c r="D3669" s="142"/>
    </row>
    <row r="3670" spans="4:4" x14ac:dyDescent="0.25">
      <c r="D3670" s="142"/>
    </row>
    <row r="3671" spans="4:4" x14ac:dyDescent="0.25">
      <c r="D3671" s="142"/>
    </row>
    <row r="3672" spans="4:4" x14ac:dyDescent="0.25">
      <c r="D3672" s="142"/>
    </row>
    <row r="3673" spans="4:4" x14ac:dyDescent="0.25">
      <c r="D3673" s="142"/>
    </row>
    <row r="3674" spans="4:4" x14ac:dyDescent="0.25">
      <c r="D3674" s="142"/>
    </row>
    <row r="3675" spans="4:4" x14ac:dyDescent="0.25">
      <c r="D3675" s="142"/>
    </row>
    <row r="3676" spans="4:4" x14ac:dyDescent="0.25">
      <c r="D3676" s="142"/>
    </row>
    <row r="3677" spans="4:4" x14ac:dyDescent="0.25">
      <c r="D3677" s="142"/>
    </row>
    <row r="3678" spans="4:4" x14ac:dyDescent="0.25">
      <c r="D3678" s="142"/>
    </row>
    <row r="3679" spans="4:4" x14ac:dyDescent="0.25">
      <c r="D3679" s="142"/>
    </row>
    <row r="3680" spans="4:4" x14ac:dyDescent="0.25">
      <c r="D3680" s="142"/>
    </row>
    <row r="3681" spans="4:4" x14ac:dyDescent="0.25">
      <c r="D3681" s="142"/>
    </row>
    <row r="3682" spans="4:4" x14ac:dyDescent="0.25">
      <c r="D3682" s="142"/>
    </row>
    <row r="3683" spans="4:4" x14ac:dyDescent="0.25">
      <c r="D3683" s="142"/>
    </row>
    <row r="3684" spans="4:4" x14ac:dyDescent="0.25">
      <c r="D3684" s="142"/>
    </row>
    <row r="3685" spans="4:4" x14ac:dyDescent="0.25">
      <c r="D3685" s="142"/>
    </row>
    <row r="3686" spans="4:4" x14ac:dyDescent="0.25">
      <c r="D3686" s="142"/>
    </row>
    <row r="3687" spans="4:4" x14ac:dyDescent="0.25">
      <c r="D3687" s="142"/>
    </row>
    <row r="3688" spans="4:4" x14ac:dyDescent="0.25">
      <c r="D3688" s="142"/>
    </row>
    <row r="3689" spans="4:4" x14ac:dyDescent="0.25">
      <c r="D3689" s="142"/>
    </row>
    <row r="3690" spans="4:4" x14ac:dyDescent="0.25">
      <c r="D3690" s="142"/>
    </row>
    <row r="3691" spans="4:4" x14ac:dyDescent="0.25">
      <c r="D3691" s="142"/>
    </row>
    <row r="3692" spans="4:4" x14ac:dyDescent="0.25">
      <c r="D3692" s="142"/>
    </row>
    <row r="3693" spans="4:4" x14ac:dyDescent="0.25">
      <c r="D3693" s="142"/>
    </row>
    <row r="3694" spans="4:4" x14ac:dyDescent="0.25">
      <c r="D3694" s="142"/>
    </row>
    <row r="3695" spans="4:4" x14ac:dyDescent="0.25">
      <c r="D3695" s="142"/>
    </row>
    <row r="3696" spans="4:4" x14ac:dyDescent="0.25">
      <c r="D3696" s="142"/>
    </row>
    <row r="3697" spans="4:4" x14ac:dyDescent="0.25">
      <c r="D3697" s="142"/>
    </row>
    <row r="3698" spans="4:4" x14ac:dyDescent="0.25">
      <c r="D3698" s="142"/>
    </row>
    <row r="3699" spans="4:4" x14ac:dyDescent="0.25">
      <c r="D3699" s="142"/>
    </row>
    <row r="3700" spans="4:4" x14ac:dyDescent="0.25">
      <c r="D3700" s="142"/>
    </row>
    <row r="3701" spans="4:4" x14ac:dyDescent="0.25">
      <c r="D3701" s="142"/>
    </row>
    <row r="3702" spans="4:4" x14ac:dyDescent="0.25">
      <c r="D3702" s="142"/>
    </row>
    <row r="3703" spans="4:4" x14ac:dyDescent="0.25">
      <c r="D3703" s="142"/>
    </row>
    <row r="3704" spans="4:4" x14ac:dyDescent="0.25">
      <c r="D3704" s="142"/>
    </row>
    <row r="3705" spans="4:4" x14ac:dyDescent="0.25">
      <c r="D3705" s="142"/>
    </row>
    <row r="3706" spans="4:4" x14ac:dyDescent="0.25">
      <c r="D3706" s="142"/>
    </row>
    <row r="3707" spans="4:4" x14ac:dyDescent="0.25">
      <c r="D3707" s="142"/>
    </row>
    <row r="3708" spans="4:4" x14ac:dyDescent="0.25">
      <c r="D3708" s="142"/>
    </row>
    <row r="3709" spans="4:4" x14ac:dyDescent="0.25">
      <c r="D3709" s="142"/>
    </row>
    <row r="3710" spans="4:4" x14ac:dyDescent="0.25">
      <c r="D3710" s="142"/>
    </row>
    <row r="3711" spans="4:4" x14ac:dyDescent="0.25">
      <c r="D3711" s="142"/>
    </row>
    <row r="3712" spans="4:4" x14ac:dyDescent="0.25">
      <c r="D3712" s="142"/>
    </row>
    <row r="3713" spans="4:4" x14ac:dyDescent="0.25">
      <c r="D3713" s="142"/>
    </row>
    <row r="3714" spans="4:4" x14ac:dyDescent="0.25">
      <c r="D3714" s="142"/>
    </row>
    <row r="3715" spans="4:4" x14ac:dyDescent="0.25">
      <c r="D3715" s="142"/>
    </row>
    <row r="3716" spans="4:4" x14ac:dyDescent="0.25">
      <c r="D3716" s="142"/>
    </row>
    <row r="3717" spans="4:4" x14ac:dyDescent="0.25">
      <c r="D3717" s="142"/>
    </row>
    <row r="3718" spans="4:4" x14ac:dyDescent="0.25">
      <c r="D3718" s="142"/>
    </row>
    <row r="3719" spans="4:4" x14ac:dyDescent="0.25">
      <c r="D3719" s="142"/>
    </row>
    <row r="3720" spans="4:4" x14ac:dyDescent="0.25">
      <c r="D3720" s="142"/>
    </row>
    <row r="3721" spans="4:4" x14ac:dyDescent="0.25">
      <c r="D3721" s="142"/>
    </row>
    <row r="3722" spans="4:4" x14ac:dyDescent="0.25">
      <c r="D3722" s="142"/>
    </row>
    <row r="3723" spans="4:4" x14ac:dyDescent="0.25">
      <c r="D3723" s="142"/>
    </row>
    <row r="3724" spans="4:4" x14ac:dyDescent="0.25">
      <c r="D3724" s="142"/>
    </row>
    <row r="3725" spans="4:4" x14ac:dyDescent="0.25">
      <c r="D3725" s="142"/>
    </row>
    <row r="3726" spans="4:4" x14ac:dyDescent="0.25">
      <c r="D3726" s="142"/>
    </row>
    <row r="3727" spans="4:4" x14ac:dyDescent="0.25">
      <c r="D3727" s="142"/>
    </row>
    <row r="3728" spans="4:4" x14ac:dyDescent="0.25">
      <c r="D3728" s="142"/>
    </row>
    <row r="3729" spans="4:4" x14ac:dyDescent="0.25">
      <c r="D3729" s="142"/>
    </row>
    <row r="3730" spans="4:4" x14ac:dyDescent="0.25">
      <c r="D3730" s="142"/>
    </row>
    <row r="3731" spans="4:4" x14ac:dyDescent="0.25">
      <c r="D3731" s="142"/>
    </row>
    <row r="3732" spans="4:4" x14ac:dyDescent="0.25">
      <c r="D3732" s="142"/>
    </row>
    <row r="3733" spans="4:4" x14ac:dyDescent="0.25">
      <c r="D3733" s="142"/>
    </row>
    <row r="3734" spans="4:4" x14ac:dyDescent="0.25">
      <c r="D3734" s="142"/>
    </row>
    <row r="3735" spans="4:4" x14ac:dyDescent="0.25">
      <c r="D3735" s="142"/>
    </row>
    <row r="3736" spans="4:4" x14ac:dyDescent="0.25">
      <c r="D3736" s="142"/>
    </row>
    <row r="3737" spans="4:4" x14ac:dyDescent="0.25">
      <c r="D3737" s="142"/>
    </row>
    <row r="3738" spans="4:4" x14ac:dyDescent="0.25">
      <c r="D3738" s="142"/>
    </row>
    <row r="3739" spans="4:4" x14ac:dyDescent="0.25">
      <c r="D3739" s="142"/>
    </row>
    <row r="3740" spans="4:4" x14ac:dyDescent="0.25">
      <c r="D3740" s="142"/>
    </row>
    <row r="3741" spans="4:4" x14ac:dyDescent="0.25">
      <c r="D3741" s="142"/>
    </row>
    <row r="3742" spans="4:4" x14ac:dyDescent="0.25">
      <c r="D3742" s="142"/>
    </row>
    <row r="3743" spans="4:4" x14ac:dyDescent="0.25">
      <c r="D3743" s="142"/>
    </row>
    <row r="3744" spans="4:4" x14ac:dyDescent="0.25">
      <c r="D3744" s="142"/>
    </row>
    <row r="3745" spans="4:4" x14ac:dyDescent="0.25">
      <c r="D3745" s="142"/>
    </row>
    <row r="3746" spans="4:4" x14ac:dyDescent="0.25">
      <c r="D3746" s="142"/>
    </row>
    <row r="3747" spans="4:4" x14ac:dyDescent="0.25">
      <c r="D3747" s="142"/>
    </row>
    <row r="3748" spans="4:4" x14ac:dyDescent="0.25">
      <c r="D3748" s="142"/>
    </row>
    <row r="3749" spans="4:4" x14ac:dyDescent="0.25">
      <c r="D3749" s="142"/>
    </row>
    <row r="3750" spans="4:4" x14ac:dyDescent="0.25">
      <c r="D3750" s="142"/>
    </row>
    <row r="3751" spans="4:4" x14ac:dyDescent="0.25">
      <c r="D3751" s="142"/>
    </row>
    <row r="3752" spans="4:4" x14ac:dyDescent="0.25">
      <c r="D3752" s="142"/>
    </row>
    <row r="3753" spans="4:4" x14ac:dyDescent="0.25">
      <c r="D3753" s="142"/>
    </row>
    <row r="3754" spans="4:4" x14ac:dyDescent="0.25">
      <c r="D3754" s="142"/>
    </row>
    <row r="3755" spans="4:4" x14ac:dyDescent="0.25">
      <c r="D3755" s="142"/>
    </row>
    <row r="3756" spans="4:4" x14ac:dyDescent="0.25">
      <c r="D3756" s="142"/>
    </row>
    <row r="3757" spans="4:4" x14ac:dyDescent="0.25">
      <c r="D3757" s="142"/>
    </row>
    <row r="3758" spans="4:4" x14ac:dyDescent="0.25">
      <c r="D3758" s="142"/>
    </row>
    <row r="3759" spans="4:4" x14ac:dyDescent="0.25">
      <c r="D3759" s="142"/>
    </row>
    <row r="3760" spans="4:4" x14ac:dyDescent="0.25">
      <c r="D3760" s="142"/>
    </row>
    <row r="3761" spans="4:4" x14ac:dyDescent="0.25">
      <c r="D3761" s="142"/>
    </row>
    <row r="3762" spans="4:4" x14ac:dyDescent="0.25">
      <c r="D3762" s="142"/>
    </row>
    <row r="3763" spans="4:4" x14ac:dyDescent="0.25">
      <c r="D3763" s="142"/>
    </row>
    <row r="3764" spans="4:4" x14ac:dyDescent="0.25">
      <c r="D3764" s="142"/>
    </row>
    <row r="3765" spans="4:4" x14ac:dyDescent="0.25">
      <c r="D3765" s="142"/>
    </row>
    <row r="3766" spans="4:4" x14ac:dyDescent="0.25">
      <c r="D3766" s="142"/>
    </row>
    <row r="3767" spans="4:4" x14ac:dyDescent="0.25">
      <c r="D3767" s="142"/>
    </row>
    <row r="3768" spans="4:4" x14ac:dyDescent="0.25">
      <c r="D3768" s="142"/>
    </row>
    <row r="3769" spans="4:4" x14ac:dyDescent="0.25">
      <c r="D3769" s="142"/>
    </row>
    <row r="3770" spans="4:4" x14ac:dyDescent="0.25">
      <c r="D3770" s="142"/>
    </row>
    <row r="3771" spans="4:4" x14ac:dyDescent="0.25">
      <c r="D3771" s="142"/>
    </row>
    <row r="3772" spans="4:4" x14ac:dyDescent="0.25">
      <c r="D3772" s="142"/>
    </row>
    <row r="3773" spans="4:4" x14ac:dyDescent="0.25">
      <c r="D3773" s="142"/>
    </row>
    <row r="3774" spans="4:4" x14ac:dyDescent="0.25">
      <c r="D3774" s="142"/>
    </row>
    <row r="3775" spans="4:4" x14ac:dyDescent="0.25">
      <c r="D3775" s="142"/>
    </row>
    <row r="3776" spans="4:4" x14ac:dyDescent="0.25">
      <c r="D3776" s="142"/>
    </row>
    <row r="3777" spans="4:4" x14ac:dyDescent="0.25">
      <c r="D3777" s="142"/>
    </row>
    <row r="3778" spans="4:4" x14ac:dyDescent="0.25">
      <c r="D3778" s="142"/>
    </row>
    <row r="3779" spans="4:4" x14ac:dyDescent="0.25">
      <c r="D3779" s="142"/>
    </row>
    <row r="3780" spans="4:4" x14ac:dyDescent="0.25">
      <c r="D3780" s="142"/>
    </row>
    <row r="3781" spans="4:4" x14ac:dyDescent="0.25">
      <c r="D3781" s="142"/>
    </row>
    <row r="3782" spans="4:4" x14ac:dyDescent="0.25">
      <c r="D3782" s="142"/>
    </row>
    <row r="3783" spans="4:4" x14ac:dyDescent="0.25">
      <c r="D3783" s="142"/>
    </row>
    <row r="3784" spans="4:4" x14ac:dyDescent="0.25">
      <c r="D3784" s="142"/>
    </row>
    <row r="3785" spans="4:4" x14ac:dyDescent="0.25">
      <c r="D3785" s="142"/>
    </row>
    <row r="3786" spans="4:4" x14ac:dyDescent="0.25">
      <c r="D3786" s="142"/>
    </row>
    <row r="3787" spans="4:4" x14ac:dyDescent="0.25">
      <c r="D3787" s="142"/>
    </row>
    <row r="3788" spans="4:4" x14ac:dyDescent="0.25">
      <c r="D3788" s="142"/>
    </row>
    <row r="3789" spans="4:4" x14ac:dyDescent="0.25">
      <c r="D3789" s="142"/>
    </row>
    <row r="3790" spans="4:4" x14ac:dyDescent="0.25">
      <c r="D3790" s="142"/>
    </row>
    <row r="3791" spans="4:4" x14ac:dyDescent="0.25">
      <c r="D3791" s="142"/>
    </row>
    <row r="3792" spans="4:4" x14ac:dyDescent="0.25">
      <c r="D3792" s="142"/>
    </row>
    <row r="3793" spans="4:4" x14ac:dyDescent="0.25">
      <c r="D3793" s="142"/>
    </row>
    <row r="3794" spans="4:4" x14ac:dyDescent="0.25">
      <c r="D3794" s="142"/>
    </row>
    <row r="3795" spans="4:4" x14ac:dyDescent="0.25">
      <c r="D3795" s="142"/>
    </row>
    <row r="3796" spans="4:4" x14ac:dyDescent="0.25">
      <c r="D3796" s="142"/>
    </row>
    <row r="3797" spans="4:4" x14ac:dyDescent="0.25">
      <c r="D3797" s="142"/>
    </row>
    <row r="3798" spans="4:4" x14ac:dyDescent="0.25">
      <c r="D3798" s="142"/>
    </row>
    <row r="3799" spans="4:4" x14ac:dyDescent="0.25">
      <c r="D3799" s="142"/>
    </row>
    <row r="3800" spans="4:4" x14ac:dyDescent="0.25">
      <c r="D3800" s="142"/>
    </row>
    <row r="3801" spans="4:4" x14ac:dyDescent="0.25">
      <c r="D3801" s="142"/>
    </row>
    <row r="3802" spans="4:4" x14ac:dyDescent="0.25">
      <c r="D3802" s="142"/>
    </row>
    <row r="3803" spans="4:4" x14ac:dyDescent="0.25">
      <c r="D3803" s="142"/>
    </row>
    <row r="3804" spans="4:4" x14ac:dyDescent="0.25">
      <c r="D3804" s="142"/>
    </row>
    <row r="3805" spans="4:4" x14ac:dyDescent="0.25">
      <c r="D3805" s="142"/>
    </row>
    <row r="3806" spans="4:4" x14ac:dyDescent="0.25">
      <c r="D3806" s="142"/>
    </row>
    <row r="3807" spans="4:4" x14ac:dyDescent="0.25">
      <c r="D3807" s="142"/>
    </row>
    <row r="3808" spans="4:4" x14ac:dyDescent="0.25">
      <c r="D3808" s="142"/>
    </row>
    <row r="3809" spans="4:4" x14ac:dyDescent="0.25">
      <c r="D3809" s="142"/>
    </row>
    <row r="3810" spans="4:4" x14ac:dyDescent="0.25">
      <c r="D3810" s="142"/>
    </row>
    <row r="3811" spans="4:4" x14ac:dyDescent="0.25">
      <c r="D3811" s="142"/>
    </row>
    <row r="3812" spans="4:4" x14ac:dyDescent="0.25">
      <c r="D3812" s="142"/>
    </row>
    <row r="3813" spans="4:4" x14ac:dyDescent="0.25">
      <c r="D3813" s="142"/>
    </row>
    <row r="3814" spans="4:4" x14ac:dyDescent="0.25">
      <c r="D3814" s="142"/>
    </row>
    <row r="3815" spans="4:4" x14ac:dyDescent="0.25">
      <c r="D3815" s="142"/>
    </row>
    <row r="3816" spans="4:4" x14ac:dyDescent="0.25">
      <c r="D3816" s="142"/>
    </row>
    <row r="3817" spans="4:4" x14ac:dyDescent="0.25">
      <c r="D3817" s="142"/>
    </row>
    <row r="3818" spans="4:4" x14ac:dyDescent="0.25">
      <c r="D3818" s="142"/>
    </row>
    <row r="3819" spans="4:4" x14ac:dyDescent="0.25">
      <c r="D3819" s="142"/>
    </row>
    <row r="3820" spans="4:4" x14ac:dyDescent="0.25">
      <c r="D3820" s="142"/>
    </row>
    <row r="3821" spans="4:4" x14ac:dyDescent="0.25">
      <c r="D3821" s="142"/>
    </row>
    <row r="3822" spans="4:4" x14ac:dyDescent="0.25">
      <c r="D3822" s="142"/>
    </row>
    <row r="3823" spans="4:4" x14ac:dyDescent="0.25">
      <c r="D3823" s="142"/>
    </row>
    <row r="3824" spans="4:4" x14ac:dyDescent="0.25">
      <c r="D3824" s="142"/>
    </row>
    <row r="3825" spans="4:4" x14ac:dyDescent="0.25">
      <c r="D3825" s="142"/>
    </row>
    <row r="3826" spans="4:4" x14ac:dyDescent="0.25">
      <c r="D3826" s="142"/>
    </row>
    <row r="3827" spans="4:4" x14ac:dyDescent="0.25">
      <c r="D3827" s="142"/>
    </row>
    <row r="3828" spans="4:4" x14ac:dyDescent="0.25">
      <c r="D3828" s="142"/>
    </row>
    <row r="3829" spans="4:4" x14ac:dyDescent="0.25">
      <c r="D3829" s="142"/>
    </row>
    <row r="3830" spans="4:4" x14ac:dyDescent="0.25">
      <c r="D3830" s="142"/>
    </row>
    <row r="3831" spans="4:4" x14ac:dyDescent="0.25">
      <c r="D3831" s="142"/>
    </row>
    <row r="3832" spans="4:4" x14ac:dyDescent="0.25">
      <c r="D3832" s="142"/>
    </row>
    <row r="3833" spans="4:4" x14ac:dyDescent="0.25">
      <c r="D3833" s="142"/>
    </row>
    <row r="3834" spans="4:4" x14ac:dyDescent="0.25">
      <c r="D3834" s="142"/>
    </row>
    <row r="3835" spans="4:4" x14ac:dyDescent="0.25">
      <c r="D3835" s="142"/>
    </row>
    <row r="3836" spans="4:4" x14ac:dyDescent="0.25">
      <c r="D3836" s="142"/>
    </row>
    <row r="3837" spans="4:4" x14ac:dyDescent="0.25">
      <c r="D3837" s="142"/>
    </row>
    <row r="3838" spans="4:4" x14ac:dyDescent="0.25">
      <c r="D3838" s="142"/>
    </row>
    <row r="3839" spans="4:4" x14ac:dyDescent="0.25">
      <c r="D3839" s="142"/>
    </row>
    <row r="3840" spans="4:4" x14ac:dyDescent="0.25">
      <c r="D3840" s="142"/>
    </row>
    <row r="3841" spans="4:4" x14ac:dyDescent="0.25">
      <c r="D3841" s="142"/>
    </row>
    <row r="3842" spans="4:4" x14ac:dyDescent="0.25">
      <c r="D3842" s="142"/>
    </row>
    <row r="3843" spans="4:4" x14ac:dyDescent="0.25">
      <c r="D3843" s="142"/>
    </row>
    <row r="3844" spans="4:4" x14ac:dyDescent="0.25">
      <c r="D3844" s="142"/>
    </row>
    <row r="3845" spans="4:4" x14ac:dyDescent="0.25">
      <c r="D3845" s="142"/>
    </row>
    <row r="3846" spans="4:4" x14ac:dyDescent="0.25">
      <c r="D3846" s="142"/>
    </row>
    <row r="3847" spans="4:4" x14ac:dyDescent="0.25">
      <c r="D3847" s="142"/>
    </row>
    <row r="3848" spans="4:4" x14ac:dyDescent="0.25">
      <c r="D3848" s="142"/>
    </row>
    <row r="3849" spans="4:4" x14ac:dyDescent="0.25">
      <c r="D3849" s="142"/>
    </row>
    <row r="3850" spans="4:4" x14ac:dyDescent="0.25">
      <c r="D3850" s="142"/>
    </row>
    <row r="3851" spans="4:4" x14ac:dyDescent="0.25">
      <c r="D3851" s="142"/>
    </row>
    <row r="3852" spans="4:4" x14ac:dyDescent="0.25">
      <c r="D3852" s="142"/>
    </row>
    <row r="3853" spans="4:4" x14ac:dyDescent="0.25">
      <c r="D3853" s="142"/>
    </row>
    <row r="3854" spans="4:4" x14ac:dyDescent="0.25">
      <c r="D3854" s="142"/>
    </row>
    <row r="3855" spans="4:4" x14ac:dyDescent="0.25">
      <c r="D3855" s="142"/>
    </row>
    <row r="3856" spans="4:4" x14ac:dyDescent="0.25">
      <c r="D3856" s="142"/>
    </row>
    <row r="3857" spans="4:4" x14ac:dyDescent="0.25">
      <c r="D3857" s="142"/>
    </row>
    <row r="3858" spans="4:4" x14ac:dyDescent="0.25">
      <c r="D3858" s="142"/>
    </row>
    <row r="3859" spans="4:4" x14ac:dyDescent="0.25">
      <c r="D3859" s="142"/>
    </row>
    <row r="3860" spans="4:4" x14ac:dyDescent="0.25">
      <c r="D3860" s="142"/>
    </row>
    <row r="3861" spans="4:4" x14ac:dyDescent="0.25">
      <c r="D3861" s="142"/>
    </row>
    <row r="3862" spans="4:4" x14ac:dyDescent="0.25">
      <c r="D3862" s="142"/>
    </row>
    <row r="3863" spans="4:4" x14ac:dyDescent="0.25">
      <c r="D3863" s="142"/>
    </row>
    <row r="3864" spans="4:4" x14ac:dyDescent="0.25">
      <c r="D3864" s="142"/>
    </row>
    <row r="3865" spans="4:4" x14ac:dyDescent="0.25">
      <c r="D3865" s="142"/>
    </row>
    <row r="3866" spans="4:4" x14ac:dyDescent="0.25">
      <c r="D3866" s="142"/>
    </row>
    <row r="3867" spans="4:4" x14ac:dyDescent="0.25">
      <c r="D3867" s="142"/>
    </row>
    <row r="3868" spans="4:4" x14ac:dyDescent="0.25">
      <c r="D3868" s="142"/>
    </row>
    <row r="3869" spans="4:4" x14ac:dyDescent="0.25">
      <c r="D3869" s="142"/>
    </row>
    <row r="3870" spans="4:4" x14ac:dyDescent="0.25">
      <c r="D3870" s="142"/>
    </row>
    <row r="3871" spans="4:4" x14ac:dyDescent="0.25">
      <c r="D3871" s="142"/>
    </row>
    <row r="3872" spans="4:4" x14ac:dyDescent="0.25">
      <c r="D3872" s="142"/>
    </row>
    <row r="3873" spans="4:4" x14ac:dyDescent="0.25">
      <c r="D3873" s="142"/>
    </row>
    <row r="3874" spans="4:4" x14ac:dyDescent="0.25">
      <c r="D3874" s="142"/>
    </row>
    <row r="3875" spans="4:4" x14ac:dyDescent="0.25">
      <c r="D3875" s="142"/>
    </row>
    <row r="3876" spans="4:4" x14ac:dyDescent="0.25">
      <c r="D3876" s="142"/>
    </row>
    <row r="3877" spans="4:4" x14ac:dyDescent="0.25">
      <c r="D3877" s="142"/>
    </row>
    <row r="3878" spans="4:4" x14ac:dyDescent="0.25">
      <c r="D3878" s="142"/>
    </row>
    <row r="3879" spans="4:4" x14ac:dyDescent="0.25">
      <c r="D3879" s="142"/>
    </row>
    <row r="3880" spans="4:4" x14ac:dyDescent="0.25">
      <c r="D3880" s="142"/>
    </row>
    <row r="3881" spans="4:4" x14ac:dyDescent="0.25">
      <c r="D3881" s="142"/>
    </row>
    <row r="3882" spans="4:4" x14ac:dyDescent="0.25">
      <c r="D3882" s="142"/>
    </row>
    <row r="3883" spans="4:4" x14ac:dyDescent="0.25">
      <c r="D3883" s="142"/>
    </row>
    <row r="3884" spans="4:4" x14ac:dyDescent="0.25">
      <c r="D3884" s="142"/>
    </row>
    <row r="3885" spans="4:4" x14ac:dyDescent="0.25">
      <c r="D3885" s="142"/>
    </row>
    <row r="3886" spans="4:4" x14ac:dyDescent="0.25">
      <c r="D3886" s="142"/>
    </row>
    <row r="3887" spans="4:4" x14ac:dyDescent="0.25">
      <c r="D3887" s="142"/>
    </row>
    <row r="3888" spans="4:4" x14ac:dyDescent="0.25">
      <c r="D3888" s="142"/>
    </row>
    <row r="3889" spans="4:4" x14ac:dyDescent="0.25">
      <c r="D3889" s="142"/>
    </row>
    <row r="3890" spans="4:4" x14ac:dyDescent="0.25">
      <c r="D3890" s="142"/>
    </row>
    <row r="3891" spans="4:4" x14ac:dyDescent="0.25">
      <c r="D3891" s="142"/>
    </row>
    <row r="3892" spans="4:4" x14ac:dyDescent="0.25">
      <c r="D3892" s="142"/>
    </row>
    <row r="3893" spans="4:4" x14ac:dyDescent="0.25">
      <c r="D3893" s="142"/>
    </row>
    <row r="3894" spans="4:4" x14ac:dyDescent="0.25">
      <c r="D3894" s="142"/>
    </row>
    <row r="3895" spans="4:4" x14ac:dyDescent="0.25">
      <c r="D3895" s="142"/>
    </row>
    <row r="3896" spans="4:4" x14ac:dyDescent="0.25">
      <c r="D3896" s="142"/>
    </row>
    <row r="3897" spans="4:4" x14ac:dyDescent="0.25">
      <c r="D3897" s="142"/>
    </row>
    <row r="3898" spans="4:4" x14ac:dyDescent="0.25">
      <c r="D3898" s="142"/>
    </row>
    <row r="3899" spans="4:4" x14ac:dyDescent="0.25">
      <c r="D3899" s="142"/>
    </row>
    <row r="3900" spans="4:4" x14ac:dyDescent="0.25">
      <c r="D3900" s="142"/>
    </row>
    <row r="3901" spans="4:4" x14ac:dyDescent="0.25">
      <c r="D3901" s="142"/>
    </row>
    <row r="3902" spans="4:4" x14ac:dyDescent="0.25">
      <c r="D3902" s="142"/>
    </row>
    <row r="3903" spans="4:4" x14ac:dyDescent="0.25">
      <c r="D3903" s="142"/>
    </row>
    <row r="3904" spans="4:4" x14ac:dyDescent="0.25">
      <c r="D3904" s="142"/>
    </row>
    <row r="3905" spans="4:4" x14ac:dyDescent="0.25">
      <c r="D3905" s="142"/>
    </row>
    <row r="3906" spans="4:4" x14ac:dyDescent="0.25">
      <c r="D3906" s="142"/>
    </row>
    <row r="3907" spans="4:4" x14ac:dyDescent="0.25">
      <c r="D3907" s="142"/>
    </row>
    <row r="3908" spans="4:4" x14ac:dyDescent="0.25">
      <c r="D3908" s="142"/>
    </row>
    <row r="3909" spans="4:4" x14ac:dyDescent="0.25">
      <c r="D3909" s="142"/>
    </row>
    <row r="3910" spans="4:4" x14ac:dyDescent="0.25">
      <c r="D3910" s="142"/>
    </row>
    <row r="3911" spans="4:4" x14ac:dyDescent="0.25">
      <c r="D3911" s="142"/>
    </row>
    <row r="3912" spans="4:4" x14ac:dyDescent="0.25">
      <c r="D3912" s="142"/>
    </row>
    <row r="3913" spans="4:4" x14ac:dyDescent="0.25">
      <c r="D3913" s="142"/>
    </row>
    <row r="3914" spans="4:4" x14ac:dyDescent="0.25">
      <c r="D3914" s="142"/>
    </row>
    <row r="3915" spans="4:4" x14ac:dyDescent="0.25">
      <c r="D3915" s="142"/>
    </row>
    <row r="3916" spans="4:4" x14ac:dyDescent="0.25">
      <c r="D3916" s="142"/>
    </row>
    <row r="3917" spans="4:4" x14ac:dyDescent="0.25">
      <c r="D3917" s="142"/>
    </row>
    <row r="3918" spans="4:4" x14ac:dyDescent="0.25">
      <c r="D3918" s="142"/>
    </row>
    <row r="3919" spans="4:4" x14ac:dyDescent="0.25">
      <c r="D3919" s="142"/>
    </row>
    <row r="3920" spans="4:4" x14ac:dyDescent="0.25">
      <c r="D3920" s="142"/>
    </row>
    <row r="3921" spans="4:4" x14ac:dyDescent="0.25">
      <c r="D3921" s="142"/>
    </row>
    <row r="3922" spans="4:4" x14ac:dyDescent="0.25">
      <c r="D3922" s="142"/>
    </row>
    <row r="3923" spans="4:4" x14ac:dyDescent="0.25">
      <c r="D3923" s="142"/>
    </row>
    <row r="3924" spans="4:4" x14ac:dyDescent="0.25">
      <c r="D3924" s="142"/>
    </row>
    <row r="3925" spans="4:4" x14ac:dyDescent="0.25">
      <c r="D3925" s="142"/>
    </row>
    <row r="3926" spans="4:4" x14ac:dyDescent="0.25">
      <c r="D3926" s="142"/>
    </row>
    <row r="3927" spans="4:4" x14ac:dyDescent="0.25">
      <c r="D3927" s="142"/>
    </row>
    <row r="3928" spans="4:4" x14ac:dyDescent="0.25">
      <c r="D3928" s="142"/>
    </row>
    <row r="3929" spans="4:4" x14ac:dyDescent="0.25">
      <c r="D3929" s="142"/>
    </row>
    <row r="3930" spans="4:4" x14ac:dyDescent="0.25">
      <c r="D3930" s="142"/>
    </row>
    <row r="3931" spans="4:4" x14ac:dyDescent="0.25">
      <c r="D3931" s="142"/>
    </row>
    <row r="3932" spans="4:4" x14ac:dyDescent="0.25">
      <c r="D3932" s="142"/>
    </row>
    <row r="3933" spans="4:4" x14ac:dyDescent="0.25">
      <c r="D3933" s="142"/>
    </row>
    <row r="3934" spans="4:4" x14ac:dyDescent="0.25">
      <c r="D3934" s="142"/>
    </row>
    <row r="3935" spans="4:4" x14ac:dyDescent="0.25">
      <c r="D3935" s="142"/>
    </row>
    <row r="3936" spans="4:4" x14ac:dyDescent="0.25">
      <c r="D3936" s="142"/>
    </row>
    <row r="3937" spans="4:4" x14ac:dyDescent="0.25">
      <c r="D3937" s="142"/>
    </row>
    <row r="3938" spans="4:4" x14ac:dyDescent="0.25">
      <c r="D3938" s="142"/>
    </row>
    <row r="3939" spans="4:4" x14ac:dyDescent="0.25">
      <c r="D3939" s="142"/>
    </row>
    <row r="3940" spans="4:4" x14ac:dyDescent="0.25">
      <c r="D3940" s="142"/>
    </row>
    <row r="3941" spans="4:4" x14ac:dyDescent="0.25">
      <c r="D3941" s="142"/>
    </row>
    <row r="3942" spans="4:4" x14ac:dyDescent="0.25">
      <c r="D3942" s="142"/>
    </row>
    <row r="3943" spans="4:4" x14ac:dyDescent="0.25">
      <c r="D3943" s="142"/>
    </row>
    <row r="3944" spans="4:4" x14ac:dyDescent="0.25">
      <c r="D3944" s="142"/>
    </row>
    <row r="3945" spans="4:4" x14ac:dyDescent="0.25">
      <c r="D3945" s="142"/>
    </row>
    <row r="3946" spans="4:4" x14ac:dyDescent="0.25">
      <c r="D3946" s="142"/>
    </row>
    <row r="3947" spans="4:4" x14ac:dyDescent="0.25">
      <c r="D3947" s="142"/>
    </row>
    <row r="3948" spans="4:4" x14ac:dyDescent="0.25">
      <c r="D3948" s="142"/>
    </row>
    <row r="3949" spans="4:4" x14ac:dyDescent="0.25">
      <c r="D3949" s="142"/>
    </row>
    <row r="3950" spans="4:4" x14ac:dyDescent="0.25">
      <c r="D3950" s="142"/>
    </row>
    <row r="3951" spans="4:4" x14ac:dyDescent="0.25">
      <c r="D3951" s="142"/>
    </row>
    <row r="3952" spans="4:4" x14ac:dyDescent="0.25">
      <c r="D3952" s="142"/>
    </row>
    <row r="3953" spans="4:4" x14ac:dyDescent="0.25">
      <c r="D3953" s="142"/>
    </row>
    <row r="3954" spans="4:4" x14ac:dyDescent="0.25">
      <c r="D3954" s="142"/>
    </row>
    <row r="3955" spans="4:4" x14ac:dyDescent="0.25">
      <c r="D3955" s="142"/>
    </row>
    <row r="3956" spans="4:4" x14ac:dyDescent="0.25">
      <c r="D3956" s="142"/>
    </row>
    <row r="3957" spans="4:4" x14ac:dyDescent="0.25">
      <c r="D3957" s="142"/>
    </row>
    <row r="3958" spans="4:4" x14ac:dyDescent="0.25">
      <c r="D3958" s="142"/>
    </row>
    <row r="3959" spans="4:4" x14ac:dyDescent="0.25">
      <c r="D3959" s="142"/>
    </row>
    <row r="3960" spans="4:4" x14ac:dyDescent="0.25">
      <c r="D3960" s="142"/>
    </row>
    <row r="3961" spans="4:4" x14ac:dyDescent="0.25">
      <c r="D3961" s="142"/>
    </row>
    <row r="3962" spans="4:4" x14ac:dyDescent="0.25">
      <c r="D3962" s="142"/>
    </row>
    <row r="3963" spans="4:4" x14ac:dyDescent="0.25">
      <c r="D3963" s="142"/>
    </row>
    <row r="3964" spans="4:4" x14ac:dyDescent="0.25">
      <c r="D3964" s="142"/>
    </row>
    <row r="3965" spans="4:4" x14ac:dyDescent="0.25">
      <c r="D3965" s="142"/>
    </row>
    <row r="3966" spans="4:4" x14ac:dyDescent="0.25">
      <c r="D3966" s="142"/>
    </row>
    <row r="3967" spans="4:4" x14ac:dyDescent="0.25">
      <c r="D3967" s="142"/>
    </row>
    <row r="3968" spans="4:4" x14ac:dyDescent="0.25">
      <c r="D3968" s="142"/>
    </row>
    <row r="3969" spans="4:4" x14ac:dyDescent="0.25">
      <c r="D3969" s="142"/>
    </row>
    <row r="3970" spans="4:4" x14ac:dyDescent="0.25">
      <c r="D3970" s="142"/>
    </row>
    <row r="3971" spans="4:4" x14ac:dyDescent="0.25">
      <c r="D3971" s="142"/>
    </row>
    <row r="3972" spans="4:4" x14ac:dyDescent="0.25">
      <c r="D3972" s="142"/>
    </row>
    <row r="3973" spans="4:4" x14ac:dyDescent="0.25">
      <c r="D3973" s="142"/>
    </row>
    <row r="3974" spans="4:4" x14ac:dyDescent="0.25">
      <c r="D3974" s="142"/>
    </row>
    <row r="3975" spans="4:4" x14ac:dyDescent="0.25">
      <c r="D3975" s="142"/>
    </row>
    <row r="3976" spans="4:4" x14ac:dyDescent="0.25">
      <c r="D3976" s="142"/>
    </row>
    <row r="3977" spans="4:4" x14ac:dyDescent="0.25">
      <c r="D3977" s="142"/>
    </row>
    <row r="3978" spans="4:4" x14ac:dyDescent="0.25">
      <c r="D3978" s="142"/>
    </row>
    <row r="3979" spans="4:4" x14ac:dyDescent="0.25">
      <c r="D3979" s="142"/>
    </row>
    <row r="3980" spans="4:4" x14ac:dyDescent="0.25">
      <c r="D3980" s="142"/>
    </row>
    <row r="3981" spans="4:4" x14ac:dyDescent="0.25">
      <c r="D3981" s="142"/>
    </row>
    <row r="3982" spans="4:4" x14ac:dyDescent="0.25">
      <c r="D3982" s="142"/>
    </row>
    <row r="3983" spans="4:4" x14ac:dyDescent="0.25">
      <c r="D3983" s="142"/>
    </row>
    <row r="3984" spans="4:4" x14ac:dyDescent="0.25">
      <c r="D3984" s="142"/>
    </row>
    <row r="3985" spans="4:4" x14ac:dyDescent="0.25">
      <c r="D3985" s="142"/>
    </row>
    <row r="3986" spans="4:4" x14ac:dyDescent="0.25">
      <c r="D3986" s="142"/>
    </row>
    <row r="3987" spans="4:4" x14ac:dyDescent="0.25">
      <c r="D3987" s="142"/>
    </row>
    <row r="3988" spans="4:4" x14ac:dyDescent="0.25">
      <c r="D3988" s="142"/>
    </row>
    <row r="3989" spans="4:4" x14ac:dyDescent="0.25">
      <c r="D3989" s="142"/>
    </row>
    <row r="3990" spans="4:4" x14ac:dyDescent="0.25">
      <c r="D3990" s="142"/>
    </row>
    <row r="3991" spans="4:4" x14ac:dyDescent="0.25">
      <c r="D3991" s="142"/>
    </row>
    <row r="3992" spans="4:4" x14ac:dyDescent="0.25">
      <c r="D3992" s="142"/>
    </row>
    <row r="3993" spans="4:4" x14ac:dyDescent="0.25">
      <c r="D3993" s="142"/>
    </row>
    <row r="3994" spans="4:4" x14ac:dyDescent="0.25">
      <c r="D3994" s="142"/>
    </row>
    <row r="3995" spans="4:4" x14ac:dyDescent="0.25">
      <c r="D3995" s="142"/>
    </row>
    <row r="3996" spans="4:4" x14ac:dyDescent="0.25">
      <c r="D3996" s="142"/>
    </row>
    <row r="3997" spans="4:4" x14ac:dyDescent="0.25">
      <c r="D3997" s="142"/>
    </row>
    <row r="3998" spans="4:4" x14ac:dyDescent="0.25">
      <c r="D3998" s="142"/>
    </row>
    <row r="3999" spans="4:4" x14ac:dyDescent="0.25">
      <c r="D3999" s="142"/>
    </row>
    <row r="4000" spans="4:4" x14ac:dyDescent="0.25">
      <c r="D4000" s="142"/>
    </row>
    <row r="4001" spans="4:4" x14ac:dyDescent="0.25">
      <c r="D4001" s="142"/>
    </row>
    <row r="4002" spans="4:4" x14ac:dyDescent="0.25">
      <c r="D4002" s="142"/>
    </row>
    <row r="4003" spans="4:4" x14ac:dyDescent="0.25">
      <c r="D4003" s="142"/>
    </row>
    <row r="4004" spans="4:4" x14ac:dyDescent="0.25">
      <c r="D4004" s="142"/>
    </row>
    <row r="4005" spans="4:4" x14ac:dyDescent="0.25">
      <c r="D4005" s="142"/>
    </row>
    <row r="4006" spans="4:4" x14ac:dyDescent="0.25">
      <c r="D4006" s="142"/>
    </row>
    <row r="4007" spans="4:4" x14ac:dyDescent="0.25">
      <c r="D4007" s="142"/>
    </row>
    <row r="4008" spans="4:4" x14ac:dyDescent="0.25">
      <c r="D4008" s="142"/>
    </row>
    <row r="4009" spans="4:4" x14ac:dyDescent="0.25">
      <c r="D4009" s="142"/>
    </row>
    <row r="4010" spans="4:4" x14ac:dyDescent="0.25">
      <c r="D4010" s="142"/>
    </row>
    <row r="4011" spans="4:4" x14ac:dyDescent="0.25">
      <c r="D4011" s="142"/>
    </row>
    <row r="4012" spans="4:4" x14ac:dyDescent="0.25">
      <c r="D4012" s="142"/>
    </row>
    <row r="4013" spans="4:4" x14ac:dyDescent="0.25">
      <c r="D4013" s="142"/>
    </row>
    <row r="4014" spans="4:4" x14ac:dyDescent="0.25">
      <c r="D4014" s="142"/>
    </row>
    <row r="4015" spans="4:4" x14ac:dyDescent="0.25">
      <c r="D4015" s="142"/>
    </row>
    <row r="4016" spans="4:4" x14ac:dyDescent="0.25">
      <c r="D4016" s="142"/>
    </row>
    <row r="4017" spans="4:4" x14ac:dyDescent="0.25">
      <c r="D4017" s="142"/>
    </row>
    <row r="4018" spans="4:4" x14ac:dyDescent="0.25">
      <c r="D4018" s="142"/>
    </row>
    <row r="4019" spans="4:4" x14ac:dyDescent="0.25">
      <c r="D4019" s="142"/>
    </row>
    <row r="4020" spans="4:4" x14ac:dyDescent="0.25">
      <c r="D4020" s="142"/>
    </row>
    <row r="4021" spans="4:4" x14ac:dyDescent="0.25">
      <c r="D4021" s="142"/>
    </row>
    <row r="4022" spans="4:4" x14ac:dyDescent="0.25">
      <c r="D4022" s="142"/>
    </row>
    <row r="4023" spans="4:4" x14ac:dyDescent="0.25">
      <c r="D4023" s="142"/>
    </row>
    <row r="4024" spans="4:4" x14ac:dyDescent="0.25">
      <c r="D4024" s="142"/>
    </row>
    <row r="4025" spans="4:4" x14ac:dyDescent="0.25">
      <c r="D4025" s="142"/>
    </row>
    <row r="4026" spans="4:4" x14ac:dyDescent="0.25">
      <c r="D4026" s="142"/>
    </row>
    <row r="4027" spans="4:4" x14ac:dyDescent="0.25">
      <c r="D4027" s="142"/>
    </row>
    <row r="4028" spans="4:4" x14ac:dyDescent="0.25">
      <c r="D4028" s="142"/>
    </row>
    <row r="4029" spans="4:4" x14ac:dyDescent="0.25">
      <c r="D4029" s="142"/>
    </row>
    <row r="4030" spans="4:4" x14ac:dyDescent="0.25">
      <c r="D4030" s="142"/>
    </row>
    <row r="4031" spans="4:4" x14ac:dyDescent="0.25">
      <c r="D4031" s="142"/>
    </row>
    <row r="4032" spans="4:4" x14ac:dyDescent="0.25">
      <c r="D4032" s="142"/>
    </row>
    <row r="4033" spans="4:4" x14ac:dyDescent="0.25">
      <c r="D4033" s="142"/>
    </row>
    <row r="4034" spans="4:4" x14ac:dyDescent="0.25">
      <c r="D4034" s="142"/>
    </row>
    <row r="4035" spans="4:4" x14ac:dyDescent="0.25">
      <c r="D4035" s="142"/>
    </row>
    <row r="4036" spans="4:4" x14ac:dyDescent="0.25">
      <c r="D4036" s="142"/>
    </row>
    <row r="4037" spans="4:4" x14ac:dyDescent="0.25">
      <c r="D4037" s="142"/>
    </row>
    <row r="4038" spans="4:4" x14ac:dyDescent="0.25">
      <c r="D4038" s="142"/>
    </row>
    <row r="4039" spans="4:4" x14ac:dyDescent="0.25">
      <c r="D4039" s="142"/>
    </row>
    <row r="4040" spans="4:4" x14ac:dyDescent="0.25">
      <c r="D4040" s="142"/>
    </row>
    <row r="4041" spans="4:4" x14ac:dyDescent="0.25">
      <c r="D4041" s="142"/>
    </row>
    <row r="4042" spans="4:4" x14ac:dyDescent="0.25">
      <c r="D4042" s="142"/>
    </row>
    <row r="4043" spans="4:4" x14ac:dyDescent="0.25">
      <c r="D4043" s="142"/>
    </row>
    <row r="4044" spans="4:4" x14ac:dyDescent="0.25">
      <c r="D4044" s="142"/>
    </row>
    <row r="4045" spans="4:4" x14ac:dyDescent="0.25">
      <c r="D4045" s="142"/>
    </row>
    <row r="4046" spans="4:4" x14ac:dyDescent="0.25">
      <c r="D4046" s="142"/>
    </row>
    <row r="4047" spans="4:4" x14ac:dyDescent="0.25">
      <c r="D4047" s="142"/>
    </row>
    <row r="4048" spans="4:4" x14ac:dyDescent="0.25">
      <c r="D4048" s="142"/>
    </row>
    <row r="4049" spans="4:4" x14ac:dyDescent="0.25">
      <c r="D4049" s="142"/>
    </row>
    <row r="4050" spans="4:4" x14ac:dyDescent="0.25">
      <c r="D4050" s="142"/>
    </row>
    <row r="4051" spans="4:4" x14ac:dyDescent="0.25">
      <c r="D4051" s="142"/>
    </row>
    <row r="4052" spans="4:4" x14ac:dyDescent="0.25">
      <c r="D4052" s="142"/>
    </row>
    <row r="4053" spans="4:4" x14ac:dyDescent="0.25">
      <c r="D4053" s="142"/>
    </row>
    <row r="4054" spans="4:4" x14ac:dyDescent="0.25">
      <c r="D4054" s="142"/>
    </row>
    <row r="4055" spans="4:4" x14ac:dyDescent="0.25">
      <c r="D4055" s="142"/>
    </row>
    <row r="4056" spans="4:4" x14ac:dyDescent="0.25">
      <c r="D4056" s="142"/>
    </row>
    <row r="4057" spans="4:4" x14ac:dyDescent="0.25">
      <c r="D4057" s="142"/>
    </row>
    <row r="4058" spans="4:4" x14ac:dyDescent="0.25">
      <c r="D4058" s="142"/>
    </row>
    <row r="4059" spans="4:4" x14ac:dyDescent="0.25">
      <c r="D4059" s="142"/>
    </row>
    <row r="4060" spans="4:4" x14ac:dyDescent="0.25">
      <c r="D4060" s="142"/>
    </row>
    <row r="4061" spans="4:4" x14ac:dyDescent="0.25">
      <c r="D4061" s="142"/>
    </row>
    <row r="4062" spans="4:4" x14ac:dyDescent="0.25">
      <c r="D4062" s="142"/>
    </row>
    <row r="4063" spans="4:4" x14ac:dyDescent="0.25">
      <c r="D4063" s="142"/>
    </row>
    <row r="4064" spans="4:4" x14ac:dyDescent="0.25">
      <c r="D4064" s="142"/>
    </row>
    <row r="4065" spans="4:4" x14ac:dyDescent="0.25">
      <c r="D4065" s="142"/>
    </row>
    <row r="4066" spans="4:4" x14ac:dyDescent="0.25">
      <c r="D4066" s="142"/>
    </row>
    <row r="4067" spans="4:4" x14ac:dyDescent="0.25">
      <c r="D4067" s="142"/>
    </row>
    <row r="4068" spans="4:4" x14ac:dyDescent="0.25">
      <c r="D4068" s="142"/>
    </row>
    <row r="4069" spans="4:4" x14ac:dyDescent="0.25">
      <c r="D4069" s="142"/>
    </row>
    <row r="4070" spans="4:4" x14ac:dyDescent="0.25">
      <c r="D4070" s="142"/>
    </row>
    <row r="4071" spans="4:4" x14ac:dyDescent="0.25">
      <c r="D4071" s="142"/>
    </row>
    <row r="4072" spans="4:4" x14ac:dyDescent="0.25">
      <c r="D4072" s="142"/>
    </row>
    <row r="4073" spans="4:4" x14ac:dyDescent="0.25">
      <c r="D4073" s="142"/>
    </row>
    <row r="4074" spans="4:4" x14ac:dyDescent="0.25">
      <c r="D4074" s="142"/>
    </row>
    <row r="4075" spans="4:4" x14ac:dyDescent="0.25">
      <c r="D4075" s="142"/>
    </row>
    <row r="4076" spans="4:4" x14ac:dyDescent="0.25">
      <c r="D4076" s="142"/>
    </row>
    <row r="4077" spans="4:4" x14ac:dyDescent="0.25">
      <c r="D4077" s="142"/>
    </row>
    <row r="4078" spans="4:4" x14ac:dyDescent="0.25">
      <c r="D4078" s="142"/>
    </row>
    <row r="4079" spans="4:4" x14ac:dyDescent="0.25">
      <c r="D4079" s="142"/>
    </row>
    <row r="4080" spans="4:4" x14ac:dyDescent="0.25">
      <c r="D4080" s="142"/>
    </row>
    <row r="4081" spans="4:4" x14ac:dyDescent="0.25">
      <c r="D4081" s="142"/>
    </row>
    <row r="4082" spans="4:4" x14ac:dyDescent="0.25">
      <c r="D4082" s="142"/>
    </row>
    <row r="4083" spans="4:4" x14ac:dyDescent="0.25">
      <c r="D4083" s="142"/>
    </row>
    <row r="4084" spans="4:4" x14ac:dyDescent="0.25">
      <c r="D4084" s="142"/>
    </row>
    <row r="4085" spans="4:4" x14ac:dyDescent="0.25">
      <c r="D4085" s="142"/>
    </row>
    <row r="4086" spans="4:4" x14ac:dyDescent="0.25">
      <c r="D4086" s="142"/>
    </row>
    <row r="4087" spans="4:4" x14ac:dyDescent="0.25">
      <c r="D4087" s="142"/>
    </row>
    <row r="4088" spans="4:4" x14ac:dyDescent="0.25">
      <c r="D4088" s="142"/>
    </row>
    <row r="4089" spans="4:4" x14ac:dyDescent="0.25">
      <c r="D4089" s="142"/>
    </row>
    <row r="4090" spans="4:4" x14ac:dyDescent="0.25">
      <c r="D4090" s="142"/>
    </row>
    <row r="4091" spans="4:4" x14ac:dyDescent="0.25">
      <c r="D4091" s="142"/>
    </row>
    <row r="4092" spans="4:4" x14ac:dyDescent="0.25">
      <c r="D4092" s="142"/>
    </row>
    <row r="4093" spans="4:4" x14ac:dyDescent="0.25">
      <c r="D4093" s="142"/>
    </row>
    <row r="4094" spans="4:4" x14ac:dyDescent="0.25">
      <c r="D4094" s="142"/>
    </row>
    <row r="4095" spans="4:4" x14ac:dyDescent="0.25">
      <c r="D4095" s="142"/>
    </row>
    <row r="4096" spans="4:4" x14ac:dyDescent="0.25">
      <c r="D4096" s="142"/>
    </row>
    <row r="4097" spans="4:4" x14ac:dyDescent="0.25">
      <c r="D4097" s="142"/>
    </row>
    <row r="4098" spans="4:4" x14ac:dyDescent="0.25">
      <c r="D4098" s="142"/>
    </row>
    <row r="4099" spans="4:4" x14ac:dyDescent="0.25">
      <c r="D4099" s="142"/>
    </row>
    <row r="4100" spans="4:4" x14ac:dyDescent="0.25">
      <c r="D4100" s="142"/>
    </row>
    <row r="4101" spans="4:4" x14ac:dyDescent="0.25">
      <c r="D4101" s="142"/>
    </row>
    <row r="4102" spans="4:4" x14ac:dyDescent="0.25">
      <c r="D4102" s="142"/>
    </row>
    <row r="4103" spans="4:4" x14ac:dyDescent="0.25">
      <c r="D4103" s="142"/>
    </row>
    <row r="4104" spans="4:4" x14ac:dyDescent="0.25">
      <c r="D4104" s="142"/>
    </row>
    <row r="4105" spans="4:4" x14ac:dyDescent="0.25">
      <c r="D4105" s="142"/>
    </row>
    <row r="4106" spans="4:4" x14ac:dyDescent="0.25">
      <c r="D4106" s="142"/>
    </row>
    <row r="4107" spans="4:4" x14ac:dyDescent="0.25">
      <c r="D4107" s="142"/>
    </row>
    <row r="4108" spans="4:4" x14ac:dyDescent="0.25">
      <c r="D4108" s="142"/>
    </row>
    <row r="4109" spans="4:4" x14ac:dyDescent="0.25">
      <c r="D4109" s="142"/>
    </row>
    <row r="4110" spans="4:4" x14ac:dyDescent="0.25">
      <c r="D4110" s="142"/>
    </row>
    <row r="4111" spans="4:4" x14ac:dyDescent="0.25">
      <c r="D4111" s="142"/>
    </row>
    <row r="4112" spans="4:4" x14ac:dyDescent="0.25">
      <c r="D4112" s="142"/>
    </row>
    <row r="4113" spans="4:4" x14ac:dyDescent="0.25">
      <c r="D4113" s="142"/>
    </row>
    <row r="4114" spans="4:4" x14ac:dyDescent="0.25">
      <c r="D4114" s="142"/>
    </row>
    <row r="4115" spans="4:4" x14ac:dyDescent="0.25">
      <c r="D4115" s="142"/>
    </row>
    <row r="4116" spans="4:4" x14ac:dyDescent="0.25">
      <c r="D4116" s="142"/>
    </row>
    <row r="4117" spans="4:4" x14ac:dyDescent="0.25">
      <c r="D4117" s="142"/>
    </row>
    <row r="4118" spans="4:4" x14ac:dyDescent="0.25">
      <c r="D4118" s="142"/>
    </row>
    <row r="4119" spans="4:4" x14ac:dyDescent="0.25">
      <c r="D4119" s="142"/>
    </row>
    <row r="4120" spans="4:4" x14ac:dyDescent="0.25">
      <c r="D4120" s="142"/>
    </row>
    <row r="4121" spans="4:4" x14ac:dyDescent="0.25">
      <c r="D4121" s="142"/>
    </row>
    <row r="4122" spans="4:4" x14ac:dyDescent="0.25">
      <c r="D4122" s="142"/>
    </row>
    <row r="4123" spans="4:4" x14ac:dyDescent="0.25">
      <c r="D4123" s="142"/>
    </row>
    <row r="4124" spans="4:4" x14ac:dyDescent="0.25">
      <c r="D4124" s="142"/>
    </row>
    <row r="4125" spans="4:4" x14ac:dyDescent="0.25">
      <c r="D4125" s="142"/>
    </row>
    <row r="4126" spans="4:4" x14ac:dyDescent="0.25">
      <c r="D4126" s="142"/>
    </row>
    <row r="4127" spans="4:4" x14ac:dyDescent="0.25">
      <c r="D4127" s="142"/>
    </row>
    <row r="4128" spans="4:4" x14ac:dyDescent="0.25">
      <c r="D4128" s="142"/>
    </row>
    <row r="4129" spans="4:4" x14ac:dyDescent="0.25">
      <c r="D4129" s="142"/>
    </row>
    <row r="4130" spans="4:4" x14ac:dyDescent="0.25">
      <c r="D4130" s="142"/>
    </row>
    <row r="4131" spans="4:4" x14ac:dyDescent="0.25">
      <c r="D4131" s="142"/>
    </row>
    <row r="4132" spans="4:4" x14ac:dyDescent="0.25">
      <c r="D4132" s="142"/>
    </row>
    <row r="4133" spans="4:4" x14ac:dyDescent="0.25">
      <c r="D4133" s="142"/>
    </row>
    <row r="4134" spans="4:4" x14ac:dyDescent="0.25">
      <c r="D4134" s="142"/>
    </row>
    <row r="4135" spans="4:4" x14ac:dyDescent="0.25">
      <c r="D4135" s="142"/>
    </row>
    <row r="4136" spans="4:4" x14ac:dyDescent="0.25">
      <c r="D4136" s="142"/>
    </row>
    <row r="4137" spans="4:4" x14ac:dyDescent="0.25">
      <c r="D4137" s="142"/>
    </row>
    <row r="4138" spans="4:4" x14ac:dyDescent="0.25">
      <c r="D4138" s="142"/>
    </row>
    <row r="4139" spans="4:4" x14ac:dyDescent="0.25">
      <c r="D4139" s="142"/>
    </row>
    <row r="4140" spans="4:4" x14ac:dyDescent="0.25">
      <c r="D4140" s="142"/>
    </row>
    <row r="4141" spans="4:4" x14ac:dyDescent="0.25">
      <c r="D4141" s="142"/>
    </row>
    <row r="4142" spans="4:4" x14ac:dyDescent="0.25">
      <c r="D4142" s="142"/>
    </row>
    <row r="4143" spans="4:4" x14ac:dyDescent="0.25">
      <c r="D4143" s="142"/>
    </row>
    <row r="4144" spans="4:4" x14ac:dyDescent="0.25">
      <c r="D4144" s="142"/>
    </row>
    <row r="4145" spans="4:4" x14ac:dyDescent="0.25">
      <c r="D4145" s="142"/>
    </row>
    <row r="4146" spans="4:4" x14ac:dyDescent="0.25">
      <c r="D4146" s="142"/>
    </row>
    <row r="4147" spans="4:4" x14ac:dyDescent="0.25">
      <c r="D4147" s="142"/>
    </row>
    <row r="4148" spans="4:4" x14ac:dyDescent="0.25">
      <c r="D4148" s="142"/>
    </row>
    <row r="4149" spans="4:4" x14ac:dyDescent="0.25">
      <c r="D4149" s="142"/>
    </row>
    <row r="4150" spans="4:4" x14ac:dyDescent="0.25">
      <c r="D4150" s="142"/>
    </row>
    <row r="4151" spans="4:4" x14ac:dyDescent="0.25">
      <c r="D4151" s="142"/>
    </row>
    <row r="4152" spans="4:4" x14ac:dyDescent="0.25">
      <c r="D4152" s="142"/>
    </row>
    <row r="4153" spans="4:4" x14ac:dyDescent="0.25">
      <c r="D4153" s="142"/>
    </row>
    <row r="4154" spans="4:4" x14ac:dyDescent="0.25">
      <c r="D4154" s="142"/>
    </row>
    <row r="4155" spans="4:4" x14ac:dyDescent="0.25">
      <c r="D4155" s="142"/>
    </row>
    <row r="4156" spans="4:4" x14ac:dyDescent="0.25">
      <c r="D4156" s="142"/>
    </row>
    <row r="4157" spans="4:4" x14ac:dyDescent="0.25">
      <c r="D4157" s="142"/>
    </row>
    <row r="4158" spans="4:4" x14ac:dyDescent="0.25">
      <c r="D4158" s="142"/>
    </row>
    <row r="4159" spans="4:4" x14ac:dyDescent="0.25">
      <c r="D4159" s="142"/>
    </row>
    <row r="4160" spans="4:4" x14ac:dyDescent="0.25">
      <c r="D4160" s="142"/>
    </row>
    <row r="4161" spans="4:4" x14ac:dyDescent="0.25">
      <c r="D4161" s="142"/>
    </row>
    <row r="4162" spans="4:4" x14ac:dyDescent="0.25">
      <c r="D4162" s="142"/>
    </row>
    <row r="4163" spans="4:4" x14ac:dyDescent="0.25">
      <c r="D4163" s="142"/>
    </row>
    <row r="4164" spans="4:4" x14ac:dyDescent="0.25">
      <c r="D4164" s="142"/>
    </row>
    <row r="4165" spans="4:4" x14ac:dyDescent="0.25">
      <c r="D4165" s="142"/>
    </row>
    <row r="4166" spans="4:4" x14ac:dyDescent="0.25">
      <c r="D4166" s="142"/>
    </row>
    <row r="4167" spans="4:4" x14ac:dyDescent="0.25">
      <c r="D4167" s="142"/>
    </row>
    <row r="4168" spans="4:4" x14ac:dyDescent="0.25">
      <c r="D4168" s="142"/>
    </row>
    <row r="4169" spans="4:4" x14ac:dyDescent="0.25">
      <c r="D4169" s="142"/>
    </row>
    <row r="4170" spans="4:4" x14ac:dyDescent="0.25">
      <c r="D4170" s="142"/>
    </row>
    <row r="4171" spans="4:4" x14ac:dyDescent="0.25">
      <c r="D4171" s="142"/>
    </row>
    <row r="4172" spans="4:4" x14ac:dyDescent="0.25">
      <c r="D4172" s="142"/>
    </row>
    <row r="4173" spans="4:4" x14ac:dyDescent="0.25">
      <c r="D4173" s="142"/>
    </row>
    <row r="4174" spans="4:4" x14ac:dyDescent="0.25">
      <c r="D4174" s="142"/>
    </row>
    <row r="4175" spans="4:4" x14ac:dyDescent="0.25">
      <c r="D4175" s="142"/>
    </row>
    <row r="4176" spans="4:4" x14ac:dyDescent="0.25">
      <c r="D4176" s="142"/>
    </row>
    <row r="4177" spans="4:4" x14ac:dyDescent="0.25">
      <c r="D4177" s="142"/>
    </row>
    <row r="4178" spans="4:4" x14ac:dyDescent="0.25">
      <c r="D4178" s="142"/>
    </row>
    <row r="4179" spans="4:4" x14ac:dyDescent="0.25">
      <c r="D4179" s="142"/>
    </row>
    <row r="4180" spans="4:4" x14ac:dyDescent="0.25">
      <c r="D4180" s="142"/>
    </row>
    <row r="4181" spans="4:4" x14ac:dyDescent="0.25">
      <c r="D4181" s="142"/>
    </row>
    <row r="4182" spans="4:4" x14ac:dyDescent="0.25">
      <c r="D4182" s="142"/>
    </row>
    <row r="4183" spans="4:4" x14ac:dyDescent="0.25">
      <c r="D4183" s="142"/>
    </row>
    <row r="4184" spans="4:4" x14ac:dyDescent="0.25">
      <c r="D4184" s="142"/>
    </row>
    <row r="4185" spans="4:4" x14ac:dyDescent="0.25">
      <c r="D4185" s="142"/>
    </row>
    <row r="4186" spans="4:4" x14ac:dyDescent="0.25">
      <c r="D4186" s="142"/>
    </row>
    <row r="4187" spans="4:4" x14ac:dyDescent="0.25">
      <c r="D4187" s="142"/>
    </row>
    <row r="4188" spans="4:4" x14ac:dyDescent="0.25">
      <c r="D4188" s="142"/>
    </row>
    <row r="4189" spans="4:4" x14ac:dyDescent="0.25">
      <c r="D4189" s="142"/>
    </row>
    <row r="4190" spans="4:4" x14ac:dyDescent="0.25">
      <c r="D4190" s="142"/>
    </row>
    <row r="4191" spans="4:4" x14ac:dyDescent="0.25">
      <c r="D4191" s="142"/>
    </row>
    <row r="4192" spans="4:4" x14ac:dyDescent="0.25">
      <c r="D4192" s="142"/>
    </row>
    <row r="4193" spans="4:4" x14ac:dyDescent="0.25">
      <c r="D4193" s="142"/>
    </row>
    <row r="4194" spans="4:4" x14ac:dyDescent="0.25">
      <c r="D4194" s="142"/>
    </row>
    <row r="4195" spans="4:4" x14ac:dyDescent="0.25">
      <c r="D4195" s="142"/>
    </row>
    <row r="4196" spans="4:4" x14ac:dyDescent="0.25">
      <c r="D4196" s="142"/>
    </row>
    <row r="4197" spans="4:4" x14ac:dyDescent="0.25">
      <c r="D4197" s="142"/>
    </row>
    <row r="4198" spans="4:4" x14ac:dyDescent="0.25">
      <c r="D4198" s="142"/>
    </row>
    <row r="4199" spans="4:4" x14ac:dyDescent="0.25">
      <c r="D4199" s="142"/>
    </row>
    <row r="4200" spans="4:4" x14ac:dyDescent="0.25">
      <c r="D4200" s="142"/>
    </row>
    <row r="4201" spans="4:4" x14ac:dyDescent="0.25">
      <c r="D4201" s="142"/>
    </row>
    <row r="4202" spans="4:4" x14ac:dyDescent="0.25">
      <c r="D4202" s="142"/>
    </row>
    <row r="4203" spans="4:4" x14ac:dyDescent="0.25">
      <c r="D4203" s="142"/>
    </row>
    <row r="4204" spans="4:4" x14ac:dyDescent="0.25">
      <c r="D4204" s="142"/>
    </row>
    <row r="4205" spans="4:4" x14ac:dyDescent="0.25">
      <c r="D4205" s="142"/>
    </row>
    <row r="4206" spans="4:4" x14ac:dyDescent="0.25">
      <c r="D4206" s="142"/>
    </row>
    <row r="4207" spans="4:4" x14ac:dyDescent="0.25">
      <c r="D4207" s="142"/>
    </row>
    <row r="4208" spans="4:4" x14ac:dyDescent="0.25">
      <c r="D4208" s="142"/>
    </row>
    <row r="4209" spans="4:4" x14ac:dyDescent="0.25">
      <c r="D4209" s="142"/>
    </row>
    <row r="4210" spans="4:4" x14ac:dyDescent="0.25">
      <c r="D4210" s="142"/>
    </row>
    <row r="4211" spans="4:4" x14ac:dyDescent="0.25">
      <c r="D4211" s="142"/>
    </row>
    <row r="4212" spans="4:4" x14ac:dyDescent="0.25">
      <c r="D4212" s="142"/>
    </row>
    <row r="4213" spans="4:4" x14ac:dyDescent="0.25">
      <c r="D4213" s="142"/>
    </row>
    <row r="4214" spans="4:4" x14ac:dyDescent="0.25">
      <c r="D4214" s="142"/>
    </row>
    <row r="4215" spans="4:4" x14ac:dyDescent="0.25">
      <c r="D4215" s="142"/>
    </row>
    <row r="4216" spans="4:4" x14ac:dyDescent="0.25">
      <c r="D4216" s="142"/>
    </row>
    <row r="4217" spans="4:4" x14ac:dyDescent="0.25">
      <c r="D4217" s="142"/>
    </row>
    <row r="4218" spans="4:4" x14ac:dyDescent="0.25">
      <c r="D4218" s="142"/>
    </row>
    <row r="4219" spans="4:4" x14ac:dyDescent="0.25">
      <c r="D4219" s="142"/>
    </row>
    <row r="4220" spans="4:4" x14ac:dyDescent="0.25">
      <c r="D4220" s="142"/>
    </row>
    <row r="4221" spans="4:4" x14ac:dyDescent="0.25">
      <c r="D4221" s="142"/>
    </row>
    <row r="4222" spans="4:4" x14ac:dyDescent="0.25">
      <c r="D4222" s="142"/>
    </row>
    <row r="4223" spans="4:4" x14ac:dyDescent="0.25">
      <c r="D4223" s="142"/>
    </row>
    <row r="4224" spans="4:4" x14ac:dyDescent="0.25">
      <c r="D4224" s="142"/>
    </row>
    <row r="4225" spans="4:4" x14ac:dyDescent="0.25">
      <c r="D4225" s="142"/>
    </row>
    <row r="4226" spans="4:4" x14ac:dyDescent="0.25">
      <c r="D4226" s="142"/>
    </row>
    <row r="4227" spans="4:4" x14ac:dyDescent="0.25">
      <c r="D4227" s="142"/>
    </row>
    <row r="4228" spans="4:4" x14ac:dyDescent="0.25">
      <c r="D4228" s="142"/>
    </row>
    <row r="4229" spans="4:4" x14ac:dyDescent="0.25">
      <c r="D4229" s="142"/>
    </row>
    <row r="4230" spans="4:4" x14ac:dyDescent="0.25">
      <c r="D4230" s="142"/>
    </row>
    <row r="4231" spans="4:4" x14ac:dyDescent="0.25">
      <c r="D4231" s="142"/>
    </row>
    <row r="4232" spans="4:4" x14ac:dyDescent="0.25">
      <c r="D4232" s="142"/>
    </row>
    <row r="4233" spans="4:4" x14ac:dyDescent="0.25">
      <c r="D4233" s="142"/>
    </row>
    <row r="4234" spans="4:4" x14ac:dyDescent="0.25">
      <c r="D4234" s="142"/>
    </row>
    <row r="4235" spans="4:4" x14ac:dyDescent="0.25">
      <c r="D4235" s="142"/>
    </row>
    <row r="4236" spans="4:4" x14ac:dyDescent="0.25">
      <c r="D4236" s="142"/>
    </row>
    <row r="4237" spans="4:4" x14ac:dyDescent="0.25">
      <c r="D4237" s="142"/>
    </row>
    <row r="4238" spans="4:4" x14ac:dyDescent="0.25">
      <c r="D4238" s="142"/>
    </row>
    <row r="4239" spans="4:4" x14ac:dyDescent="0.25">
      <c r="D4239" s="142"/>
    </row>
    <row r="4240" spans="4:4" x14ac:dyDescent="0.25">
      <c r="D4240" s="142"/>
    </row>
    <row r="4241" spans="4:4" x14ac:dyDescent="0.25">
      <c r="D4241" s="142"/>
    </row>
    <row r="4242" spans="4:4" x14ac:dyDescent="0.25">
      <c r="D4242" s="142"/>
    </row>
    <row r="4243" spans="4:4" x14ac:dyDescent="0.25">
      <c r="D4243" s="142"/>
    </row>
    <row r="4244" spans="4:4" x14ac:dyDescent="0.25">
      <c r="D4244" s="142"/>
    </row>
    <row r="4245" spans="4:4" x14ac:dyDescent="0.25">
      <c r="D4245" s="142"/>
    </row>
    <row r="4246" spans="4:4" x14ac:dyDescent="0.25">
      <c r="D4246" s="142"/>
    </row>
    <row r="4247" spans="4:4" x14ac:dyDescent="0.25">
      <c r="D4247" s="142"/>
    </row>
    <row r="4248" spans="4:4" x14ac:dyDescent="0.25">
      <c r="D4248" s="142"/>
    </row>
    <row r="4249" spans="4:4" x14ac:dyDescent="0.25">
      <c r="D4249" s="142"/>
    </row>
    <row r="4250" spans="4:4" x14ac:dyDescent="0.25">
      <c r="D4250" s="142"/>
    </row>
    <row r="4251" spans="4:4" x14ac:dyDescent="0.25">
      <c r="D4251" s="142"/>
    </row>
    <row r="4252" spans="4:4" x14ac:dyDescent="0.25">
      <c r="D4252" s="142"/>
    </row>
    <row r="4253" spans="4:4" x14ac:dyDescent="0.25">
      <c r="D4253" s="142"/>
    </row>
    <row r="4254" spans="4:4" x14ac:dyDescent="0.25">
      <c r="D4254" s="142"/>
    </row>
    <row r="4255" spans="4:4" x14ac:dyDescent="0.25">
      <c r="D4255" s="142"/>
    </row>
    <row r="4256" spans="4:4" x14ac:dyDescent="0.25">
      <c r="D4256" s="142"/>
    </row>
    <row r="4257" spans="4:4" x14ac:dyDescent="0.25">
      <c r="D4257" s="142"/>
    </row>
    <row r="4258" spans="4:4" x14ac:dyDescent="0.25">
      <c r="D4258" s="142"/>
    </row>
    <row r="4259" spans="4:4" x14ac:dyDescent="0.25">
      <c r="D4259" s="142"/>
    </row>
    <row r="4260" spans="4:4" x14ac:dyDescent="0.25">
      <c r="D4260" s="142"/>
    </row>
    <row r="4261" spans="4:4" x14ac:dyDescent="0.25">
      <c r="D4261" s="142"/>
    </row>
    <row r="4262" spans="4:4" x14ac:dyDescent="0.25">
      <c r="D4262" s="142"/>
    </row>
    <row r="4263" spans="4:4" x14ac:dyDescent="0.25">
      <c r="D4263" s="142"/>
    </row>
    <row r="4264" spans="4:4" x14ac:dyDescent="0.25">
      <c r="D4264" s="142"/>
    </row>
    <row r="4265" spans="4:4" x14ac:dyDescent="0.25">
      <c r="D4265" s="142"/>
    </row>
    <row r="4266" spans="4:4" x14ac:dyDescent="0.25">
      <c r="D4266" s="142"/>
    </row>
    <row r="4267" spans="4:4" x14ac:dyDescent="0.25">
      <c r="D4267" s="142"/>
    </row>
    <row r="4268" spans="4:4" x14ac:dyDescent="0.25">
      <c r="D4268" s="142"/>
    </row>
    <row r="4269" spans="4:4" x14ac:dyDescent="0.25">
      <c r="D4269" s="142"/>
    </row>
    <row r="4270" spans="4:4" x14ac:dyDescent="0.25">
      <c r="D4270" s="142"/>
    </row>
    <row r="4271" spans="4:4" x14ac:dyDescent="0.25">
      <c r="D4271" s="142"/>
    </row>
    <row r="4272" spans="4:4" x14ac:dyDescent="0.25">
      <c r="D4272" s="142"/>
    </row>
    <row r="4273" spans="4:4" x14ac:dyDescent="0.25">
      <c r="D4273" s="142"/>
    </row>
    <row r="4274" spans="4:4" x14ac:dyDescent="0.25">
      <c r="D4274" s="142"/>
    </row>
    <row r="4275" spans="4:4" x14ac:dyDescent="0.25">
      <c r="D4275" s="142"/>
    </row>
    <row r="4276" spans="4:4" x14ac:dyDescent="0.25">
      <c r="D4276" s="142"/>
    </row>
    <row r="4277" spans="4:4" x14ac:dyDescent="0.25">
      <c r="D4277" s="142"/>
    </row>
    <row r="4278" spans="4:4" x14ac:dyDescent="0.25">
      <c r="D4278" s="142"/>
    </row>
    <row r="4279" spans="4:4" x14ac:dyDescent="0.25">
      <c r="D4279" s="142"/>
    </row>
    <row r="4280" spans="4:4" x14ac:dyDescent="0.25">
      <c r="D4280" s="142"/>
    </row>
    <row r="4281" spans="4:4" x14ac:dyDescent="0.25">
      <c r="D4281" s="142"/>
    </row>
    <row r="4282" spans="4:4" x14ac:dyDescent="0.25">
      <c r="D4282" s="142"/>
    </row>
    <row r="4283" spans="4:4" x14ac:dyDescent="0.25">
      <c r="D4283" s="142"/>
    </row>
    <row r="4284" spans="4:4" x14ac:dyDescent="0.25">
      <c r="D4284" s="142"/>
    </row>
    <row r="4285" spans="4:4" x14ac:dyDescent="0.25">
      <c r="D4285" s="142"/>
    </row>
    <row r="4286" spans="4:4" x14ac:dyDescent="0.25">
      <c r="D4286" s="142"/>
    </row>
    <row r="4287" spans="4:4" x14ac:dyDescent="0.25">
      <c r="D4287" s="142"/>
    </row>
    <row r="4288" spans="4:4" x14ac:dyDescent="0.25">
      <c r="D4288" s="142"/>
    </row>
    <row r="4289" spans="4:4" x14ac:dyDescent="0.25">
      <c r="D4289" s="142"/>
    </row>
    <row r="4290" spans="4:4" x14ac:dyDescent="0.25">
      <c r="D4290" s="142"/>
    </row>
    <row r="4291" spans="4:4" x14ac:dyDescent="0.25">
      <c r="D4291" s="142"/>
    </row>
    <row r="4292" spans="4:4" x14ac:dyDescent="0.25">
      <c r="D4292" s="142"/>
    </row>
    <row r="4293" spans="4:4" x14ac:dyDescent="0.25">
      <c r="D4293" s="142"/>
    </row>
    <row r="4294" spans="4:4" x14ac:dyDescent="0.25">
      <c r="D4294" s="142"/>
    </row>
    <row r="4295" spans="4:4" x14ac:dyDescent="0.25">
      <c r="D4295" s="142"/>
    </row>
    <row r="4296" spans="4:4" x14ac:dyDescent="0.25">
      <c r="D4296" s="142"/>
    </row>
    <row r="4297" spans="4:4" x14ac:dyDescent="0.25">
      <c r="D4297" s="142"/>
    </row>
    <row r="4298" spans="4:4" x14ac:dyDescent="0.25">
      <c r="D4298" s="142"/>
    </row>
    <row r="4299" spans="4:4" x14ac:dyDescent="0.25">
      <c r="D4299" s="142"/>
    </row>
    <row r="4300" spans="4:4" x14ac:dyDescent="0.25">
      <c r="D4300" s="142"/>
    </row>
    <row r="4301" spans="4:4" x14ac:dyDescent="0.25">
      <c r="D4301" s="142"/>
    </row>
    <row r="4302" spans="4:4" x14ac:dyDescent="0.25">
      <c r="D4302" s="142"/>
    </row>
    <row r="4303" spans="4:4" x14ac:dyDescent="0.25">
      <c r="D4303" s="142"/>
    </row>
    <row r="4304" spans="4:4" x14ac:dyDescent="0.25">
      <c r="D4304" s="142"/>
    </row>
    <row r="4305" spans="4:4" x14ac:dyDescent="0.25">
      <c r="D4305" s="142"/>
    </row>
    <row r="4306" spans="4:4" x14ac:dyDescent="0.25">
      <c r="D4306" s="142"/>
    </row>
    <row r="4307" spans="4:4" x14ac:dyDescent="0.25">
      <c r="D4307" s="142"/>
    </row>
    <row r="4308" spans="4:4" x14ac:dyDescent="0.25">
      <c r="D4308" s="142"/>
    </row>
    <row r="4309" spans="4:4" x14ac:dyDescent="0.25">
      <c r="D4309" s="142"/>
    </row>
    <row r="4310" spans="4:4" x14ac:dyDescent="0.25">
      <c r="D4310" s="142"/>
    </row>
    <row r="4311" spans="4:4" x14ac:dyDescent="0.25">
      <c r="D4311" s="142"/>
    </row>
    <row r="4312" spans="4:4" x14ac:dyDescent="0.25">
      <c r="D4312" s="142"/>
    </row>
    <row r="4313" spans="4:4" x14ac:dyDescent="0.25">
      <c r="D4313" s="142"/>
    </row>
    <row r="4314" spans="4:4" x14ac:dyDescent="0.25">
      <c r="D4314" s="142"/>
    </row>
    <row r="4315" spans="4:4" x14ac:dyDescent="0.25">
      <c r="D4315" s="142"/>
    </row>
    <row r="4316" spans="4:4" x14ac:dyDescent="0.25">
      <c r="D4316" s="142"/>
    </row>
    <row r="4317" spans="4:4" x14ac:dyDescent="0.25">
      <c r="D4317" s="142"/>
    </row>
    <row r="4318" spans="4:4" x14ac:dyDescent="0.25">
      <c r="D4318" s="142"/>
    </row>
    <row r="4319" spans="4:4" x14ac:dyDescent="0.25">
      <c r="D4319" s="142"/>
    </row>
    <row r="4320" spans="4:4" x14ac:dyDescent="0.25">
      <c r="D4320" s="142"/>
    </row>
    <row r="4321" spans="4:4" x14ac:dyDescent="0.25">
      <c r="D4321" s="142"/>
    </row>
    <row r="4322" spans="4:4" x14ac:dyDescent="0.25">
      <c r="D4322" s="142"/>
    </row>
    <row r="4323" spans="4:4" x14ac:dyDescent="0.25">
      <c r="D4323" s="142"/>
    </row>
    <row r="4324" spans="4:4" x14ac:dyDescent="0.25">
      <c r="D4324" s="142"/>
    </row>
    <row r="4325" spans="4:4" x14ac:dyDescent="0.25">
      <c r="D4325" s="142"/>
    </row>
    <row r="4326" spans="4:4" x14ac:dyDescent="0.25">
      <c r="D4326" s="142"/>
    </row>
    <row r="4327" spans="4:4" x14ac:dyDescent="0.25">
      <c r="D4327" s="142"/>
    </row>
    <row r="4328" spans="4:4" x14ac:dyDescent="0.25">
      <c r="D4328" s="142"/>
    </row>
    <row r="4329" spans="4:4" x14ac:dyDescent="0.25">
      <c r="D4329" s="142"/>
    </row>
    <row r="4330" spans="4:4" x14ac:dyDescent="0.25">
      <c r="D4330" s="142"/>
    </row>
    <row r="4331" spans="4:4" x14ac:dyDescent="0.25">
      <c r="D4331" s="142"/>
    </row>
    <row r="4332" spans="4:4" x14ac:dyDescent="0.25">
      <c r="D4332" s="142"/>
    </row>
    <row r="4333" spans="4:4" x14ac:dyDescent="0.25">
      <c r="D4333" s="142"/>
    </row>
    <row r="4334" spans="4:4" x14ac:dyDescent="0.25">
      <c r="D4334" s="142"/>
    </row>
    <row r="4335" spans="4:4" x14ac:dyDescent="0.25">
      <c r="D4335" s="142"/>
    </row>
    <row r="4336" spans="4:4" x14ac:dyDescent="0.25">
      <c r="D4336" s="142"/>
    </row>
    <row r="4337" spans="4:4" x14ac:dyDescent="0.25">
      <c r="D4337" s="142"/>
    </row>
    <row r="4338" spans="4:4" x14ac:dyDescent="0.25">
      <c r="D4338" s="142"/>
    </row>
    <row r="4339" spans="4:4" x14ac:dyDescent="0.25">
      <c r="D4339" s="142"/>
    </row>
    <row r="4340" spans="4:4" x14ac:dyDescent="0.25">
      <c r="D4340" s="142"/>
    </row>
    <row r="4341" spans="4:4" x14ac:dyDescent="0.25">
      <c r="D4341" s="142"/>
    </row>
    <row r="4342" spans="4:4" x14ac:dyDescent="0.25">
      <c r="D4342" s="142"/>
    </row>
    <row r="4343" spans="4:4" x14ac:dyDescent="0.25">
      <c r="D4343" s="142"/>
    </row>
    <row r="4344" spans="4:4" x14ac:dyDescent="0.25">
      <c r="D4344" s="142"/>
    </row>
    <row r="4345" spans="4:4" x14ac:dyDescent="0.25">
      <c r="D4345" s="142"/>
    </row>
    <row r="4346" spans="4:4" x14ac:dyDescent="0.25">
      <c r="D4346" s="142"/>
    </row>
    <row r="4347" spans="4:4" x14ac:dyDescent="0.25">
      <c r="D4347" s="142"/>
    </row>
    <row r="4348" spans="4:4" x14ac:dyDescent="0.25">
      <c r="D4348" s="142"/>
    </row>
    <row r="4349" spans="4:4" x14ac:dyDescent="0.25">
      <c r="D4349" s="142"/>
    </row>
    <row r="4350" spans="4:4" x14ac:dyDescent="0.25">
      <c r="D4350" s="142"/>
    </row>
    <row r="4351" spans="4:4" x14ac:dyDescent="0.25">
      <c r="D4351" s="142"/>
    </row>
    <row r="4352" spans="4:4" x14ac:dyDescent="0.25">
      <c r="D4352" s="142"/>
    </row>
    <row r="4353" spans="4:4" x14ac:dyDescent="0.25">
      <c r="D4353" s="142"/>
    </row>
    <row r="4354" spans="4:4" x14ac:dyDescent="0.25">
      <c r="D4354" s="142"/>
    </row>
    <row r="4355" spans="4:4" x14ac:dyDescent="0.25">
      <c r="D4355" s="142"/>
    </row>
    <row r="4356" spans="4:4" x14ac:dyDescent="0.25">
      <c r="D4356" s="142"/>
    </row>
    <row r="4357" spans="4:4" x14ac:dyDescent="0.25">
      <c r="D4357" s="142"/>
    </row>
    <row r="4358" spans="4:4" x14ac:dyDescent="0.25">
      <c r="D4358" s="142"/>
    </row>
    <row r="4359" spans="4:4" x14ac:dyDescent="0.25">
      <c r="D4359" s="142"/>
    </row>
    <row r="4360" spans="4:4" x14ac:dyDescent="0.25">
      <c r="D4360" s="142"/>
    </row>
    <row r="4361" spans="4:4" x14ac:dyDescent="0.25">
      <c r="D4361" s="142"/>
    </row>
    <row r="4362" spans="4:4" x14ac:dyDescent="0.25">
      <c r="D4362" s="142"/>
    </row>
    <row r="4363" spans="4:4" x14ac:dyDescent="0.25">
      <c r="D4363" s="142"/>
    </row>
    <row r="4364" spans="4:4" x14ac:dyDescent="0.25">
      <c r="D4364" s="142"/>
    </row>
    <row r="4365" spans="4:4" x14ac:dyDescent="0.25">
      <c r="D4365" s="142"/>
    </row>
    <row r="4366" spans="4:4" x14ac:dyDescent="0.25">
      <c r="D4366" s="142"/>
    </row>
    <row r="4367" spans="4:4" x14ac:dyDescent="0.25">
      <c r="D4367" s="142"/>
    </row>
    <row r="4368" spans="4:4" x14ac:dyDescent="0.25">
      <c r="D4368" s="142"/>
    </row>
    <row r="4369" spans="4:4" x14ac:dyDescent="0.25">
      <c r="D4369" s="142"/>
    </row>
    <row r="4370" spans="4:4" x14ac:dyDescent="0.25">
      <c r="D4370" s="142"/>
    </row>
    <row r="4371" spans="4:4" x14ac:dyDescent="0.25">
      <c r="D4371" s="142"/>
    </row>
    <row r="4372" spans="4:4" x14ac:dyDescent="0.25">
      <c r="D4372" s="142"/>
    </row>
    <row r="4373" spans="4:4" x14ac:dyDescent="0.25">
      <c r="D4373" s="142"/>
    </row>
    <row r="4374" spans="4:4" x14ac:dyDescent="0.25">
      <c r="D4374" s="142"/>
    </row>
    <row r="4375" spans="4:4" x14ac:dyDescent="0.25">
      <c r="D4375" s="142"/>
    </row>
    <row r="4376" spans="4:4" x14ac:dyDescent="0.25">
      <c r="D4376" s="142"/>
    </row>
    <row r="4377" spans="4:4" x14ac:dyDescent="0.25">
      <c r="D4377" s="142"/>
    </row>
    <row r="4378" spans="4:4" x14ac:dyDescent="0.25">
      <c r="D4378" s="142"/>
    </row>
    <row r="4379" spans="4:4" x14ac:dyDescent="0.25">
      <c r="D4379" s="142"/>
    </row>
    <row r="4380" spans="4:4" x14ac:dyDescent="0.25">
      <c r="D4380" s="142"/>
    </row>
    <row r="4381" spans="4:4" x14ac:dyDescent="0.25">
      <c r="D4381" s="142"/>
    </row>
    <row r="4382" spans="4:4" x14ac:dyDescent="0.25">
      <c r="D4382" s="142"/>
    </row>
    <row r="4383" spans="4:4" x14ac:dyDescent="0.25">
      <c r="D4383" s="142"/>
    </row>
    <row r="4384" spans="4:4" x14ac:dyDescent="0.25">
      <c r="D4384" s="142"/>
    </row>
    <row r="4385" spans="4:4" x14ac:dyDescent="0.25">
      <c r="D4385" s="142"/>
    </row>
    <row r="4386" spans="4:4" x14ac:dyDescent="0.25">
      <c r="D4386" s="142"/>
    </row>
    <row r="4387" spans="4:4" x14ac:dyDescent="0.25">
      <c r="D4387" s="142"/>
    </row>
    <row r="4388" spans="4:4" x14ac:dyDescent="0.25">
      <c r="D4388" s="142"/>
    </row>
    <row r="4389" spans="4:4" x14ac:dyDescent="0.25">
      <c r="D4389" s="142"/>
    </row>
    <row r="4390" spans="4:4" x14ac:dyDescent="0.25">
      <c r="D4390" s="142"/>
    </row>
    <row r="4391" spans="4:4" x14ac:dyDescent="0.25">
      <c r="D4391" s="142"/>
    </row>
    <row r="4392" spans="4:4" x14ac:dyDescent="0.25">
      <c r="D4392" s="142"/>
    </row>
    <row r="4393" spans="4:4" x14ac:dyDescent="0.25">
      <c r="D4393" s="142"/>
    </row>
    <row r="4394" spans="4:4" x14ac:dyDescent="0.25">
      <c r="D4394" s="142"/>
    </row>
    <row r="4395" spans="4:4" x14ac:dyDescent="0.25">
      <c r="D4395" s="142"/>
    </row>
    <row r="4396" spans="4:4" x14ac:dyDescent="0.25">
      <c r="D4396" s="142"/>
    </row>
    <row r="4397" spans="4:4" x14ac:dyDescent="0.25">
      <c r="D4397" s="142"/>
    </row>
    <row r="4398" spans="4:4" x14ac:dyDescent="0.25">
      <c r="D4398" s="142"/>
    </row>
    <row r="4399" spans="4:4" x14ac:dyDescent="0.25">
      <c r="D4399" s="142"/>
    </row>
    <row r="4400" spans="4:4" x14ac:dyDescent="0.25">
      <c r="D4400" s="142"/>
    </row>
    <row r="4401" spans="4:4" x14ac:dyDescent="0.25">
      <c r="D4401" s="142"/>
    </row>
    <row r="4402" spans="4:4" x14ac:dyDescent="0.25">
      <c r="D4402" s="142"/>
    </row>
    <row r="4403" spans="4:4" x14ac:dyDescent="0.25">
      <c r="D4403" s="142"/>
    </row>
    <row r="4404" spans="4:4" x14ac:dyDescent="0.25">
      <c r="D4404" s="142"/>
    </row>
    <row r="4405" spans="4:4" x14ac:dyDescent="0.25">
      <c r="D4405" s="142"/>
    </row>
    <row r="4406" spans="4:4" x14ac:dyDescent="0.25">
      <c r="D4406" s="142"/>
    </row>
    <row r="4407" spans="4:4" x14ac:dyDescent="0.25">
      <c r="D4407" s="142"/>
    </row>
    <row r="4408" spans="4:4" x14ac:dyDescent="0.25">
      <c r="D4408" s="142"/>
    </row>
    <row r="4409" spans="4:4" x14ac:dyDescent="0.25">
      <c r="D4409" s="142"/>
    </row>
    <row r="4410" spans="4:4" x14ac:dyDescent="0.25">
      <c r="D4410" s="142"/>
    </row>
    <row r="4411" spans="4:4" x14ac:dyDescent="0.25">
      <c r="D4411" s="142"/>
    </row>
    <row r="4412" spans="4:4" x14ac:dyDescent="0.25">
      <c r="D4412" s="142"/>
    </row>
    <row r="4413" spans="4:4" x14ac:dyDescent="0.25">
      <c r="D4413" s="142"/>
    </row>
    <row r="4414" spans="4:4" x14ac:dyDescent="0.25">
      <c r="D4414" s="142"/>
    </row>
    <row r="4415" spans="4:4" x14ac:dyDescent="0.25">
      <c r="D4415" s="142"/>
    </row>
    <row r="4416" spans="4:4" x14ac:dyDescent="0.25">
      <c r="D4416" s="142"/>
    </row>
    <row r="4417" spans="4:4" x14ac:dyDescent="0.25">
      <c r="D4417" s="142"/>
    </row>
    <row r="4418" spans="4:4" x14ac:dyDescent="0.25">
      <c r="D4418" s="142"/>
    </row>
    <row r="4419" spans="4:4" x14ac:dyDescent="0.25">
      <c r="D4419" s="142"/>
    </row>
    <row r="4420" spans="4:4" x14ac:dyDescent="0.25">
      <c r="D4420" s="142"/>
    </row>
    <row r="4421" spans="4:4" x14ac:dyDescent="0.25">
      <c r="D4421" s="142"/>
    </row>
    <row r="4422" spans="4:4" x14ac:dyDescent="0.25">
      <c r="D4422" s="142"/>
    </row>
    <row r="4423" spans="4:4" x14ac:dyDescent="0.25">
      <c r="D4423" s="142"/>
    </row>
    <row r="4424" spans="4:4" x14ac:dyDescent="0.25">
      <c r="D4424" s="142"/>
    </row>
    <row r="4425" spans="4:4" x14ac:dyDescent="0.25">
      <c r="D4425" s="142"/>
    </row>
    <row r="4426" spans="4:4" x14ac:dyDescent="0.25">
      <c r="D4426" s="142"/>
    </row>
    <row r="4427" spans="4:4" x14ac:dyDescent="0.25">
      <c r="D4427" s="142"/>
    </row>
    <row r="4428" spans="4:4" x14ac:dyDescent="0.25">
      <c r="D4428" s="142"/>
    </row>
    <row r="4429" spans="4:4" x14ac:dyDescent="0.25">
      <c r="D4429" s="142"/>
    </row>
    <row r="4430" spans="4:4" x14ac:dyDescent="0.25">
      <c r="D4430" s="142"/>
    </row>
    <row r="4431" spans="4:4" x14ac:dyDescent="0.25">
      <c r="D4431" s="142"/>
    </row>
    <row r="4432" spans="4:4" x14ac:dyDescent="0.25">
      <c r="D4432" s="142"/>
    </row>
    <row r="4433" spans="4:4" x14ac:dyDescent="0.25">
      <c r="D4433" s="142"/>
    </row>
    <row r="4434" spans="4:4" x14ac:dyDescent="0.25">
      <c r="D4434" s="142"/>
    </row>
    <row r="4435" spans="4:4" x14ac:dyDescent="0.25">
      <c r="D4435" s="142"/>
    </row>
    <row r="4436" spans="4:4" x14ac:dyDescent="0.25">
      <c r="D4436" s="142"/>
    </row>
    <row r="4437" spans="4:4" x14ac:dyDescent="0.25">
      <c r="D4437" s="142"/>
    </row>
    <row r="4438" spans="4:4" x14ac:dyDescent="0.25">
      <c r="D4438" s="142"/>
    </row>
    <row r="4439" spans="4:4" x14ac:dyDescent="0.25">
      <c r="D4439" s="142"/>
    </row>
    <row r="4440" spans="4:4" x14ac:dyDescent="0.25">
      <c r="D4440" s="142"/>
    </row>
    <row r="4441" spans="4:4" x14ac:dyDescent="0.25">
      <c r="D4441" s="142"/>
    </row>
    <row r="4442" spans="4:4" x14ac:dyDescent="0.25">
      <c r="D4442" s="142"/>
    </row>
    <row r="4443" spans="4:4" x14ac:dyDescent="0.25">
      <c r="D4443" s="142"/>
    </row>
    <row r="4444" spans="4:4" x14ac:dyDescent="0.25">
      <c r="D4444" s="142"/>
    </row>
    <row r="4445" spans="4:4" x14ac:dyDescent="0.25">
      <c r="D4445" s="142"/>
    </row>
    <row r="4446" spans="4:4" x14ac:dyDescent="0.25">
      <c r="D4446" s="142"/>
    </row>
    <row r="4447" spans="4:4" x14ac:dyDescent="0.25">
      <c r="D4447" s="142"/>
    </row>
    <row r="4448" spans="4:4" x14ac:dyDescent="0.25">
      <c r="D4448" s="142"/>
    </row>
    <row r="4449" spans="4:4" x14ac:dyDescent="0.25">
      <c r="D4449" s="142"/>
    </row>
    <row r="4450" spans="4:4" x14ac:dyDescent="0.25">
      <c r="D4450" s="142"/>
    </row>
    <row r="4451" spans="4:4" x14ac:dyDescent="0.25">
      <c r="D4451" s="142"/>
    </row>
    <row r="4452" spans="4:4" x14ac:dyDescent="0.25">
      <c r="D4452" s="142"/>
    </row>
    <row r="4453" spans="4:4" x14ac:dyDescent="0.25">
      <c r="D4453" s="142"/>
    </row>
    <row r="4454" spans="4:4" x14ac:dyDescent="0.25">
      <c r="D4454" s="142"/>
    </row>
    <row r="4455" spans="4:4" x14ac:dyDescent="0.25">
      <c r="D4455" s="142"/>
    </row>
    <row r="4456" spans="4:4" x14ac:dyDescent="0.25">
      <c r="D4456" s="142"/>
    </row>
    <row r="4457" spans="4:4" x14ac:dyDescent="0.25">
      <c r="D4457" s="142"/>
    </row>
    <row r="4458" spans="4:4" x14ac:dyDescent="0.25">
      <c r="D4458" s="142"/>
    </row>
    <row r="4459" spans="4:4" x14ac:dyDescent="0.25">
      <c r="D4459" s="142"/>
    </row>
    <row r="4460" spans="4:4" x14ac:dyDescent="0.25">
      <c r="D4460" s="142"/>
    </row>
    <row r="4461" spans="4:4" x14ac:dyDescent="0.25">
      <c r="D4461" s="142"/>
    </row>
    <row r="4462" spans="4:4" x14ac:dyDescent="0.25">
      <c r="D4462" s="142"/>
    </row>
    <row r="4463" spans="4:4" x14ac:dyDescent="0.25">
      <c r="D4463" s="142"/>
    </row>
    <row r="4464" spans="4:4" x14ac:dyDescent="0.25">
      <c r="D4464" s="142"/>
    </row>
    <row r="4465" spans="4:4" x14ac:dyDescent="0.25">
      <c r="D4465" s="142"/>
    </row>
    <row r="4466" spans="4:4" x14ac:dyDescent="0.25">
      <c r="D4466" s="142"/>
    </row>
    <row r="4467" spans="4:4" x14ac:dyDescent="0.25">
      <c r="D4467" s="142"/>
    </row>
    <row r="4468" spans="4:4" x14ac:dyDescent="0.25">
      <c r="D4468" s="142"/>
    </row>
    <row r="4469" spans="4:4" x14ac:dyDescent="0.25">
      <c r="D4469" s="142"/>
    </row>
    <row r="4470" spans="4:4" x14ac:dyDescent="0.25">
      <c r="D4470" s="142"/>
    </row>
    <row r="4471" spans="4:4" x14ac:dyDescent="0.25">
      <c r="D4471" s="142"/>
    </row>
    <row r="4472" spans="4:4" x14ac:dyDescent="0.25">
      <c r="D4472" s="142"/>
    </row>
    <row r="4473" spans="4:4" x14ac:dyDescent="0.25">
      <c r="D4473" s="142"/>
    </row>
    <row r="4474" spans="4:4" x14ac:dyDescent="0.25">
      <c r="D4474" s="142"/>
    </row>
    <row r="4475" spans="4:4" x14ac:dyDescent="0.25">
      <c r="D4475" s="142"/>
    </row>
    <row r="4476" spans="4:4" x14ac:dyDescent="0.25">
      <c r="D4476" s="142"/>
    </row>
    <row r="4477" spans="4:4" x14ac:dyDescent="0.25">
      <c r="D4477" s="142"/>
    </row>
    <row r="4478" spans="4:4" x14ac:dyDescent="0.25">
      <c r="D4478" s="142"/>
    </row>
    <row r="4479" spans="4:4" x14ac:dyDescent="0.25">
      <c r="D4479" s="142"/>
    </row>
    <row r="4480" spans="4:4" x14ac:dyDescent="0.25">
      <c r="D4480" s="142"/>
    </row>
    <row r="4481" spans="4:4" x14ac:dyDescent="0.25">
      <c r="D4481" s="142"/>
    </row>
    <row r="4482" spans="4:4" x14ac:dyDescent="0.25">
      <c r="D4482" s="142"/>
    </row>
    <row r="4483" spans="4:4" x14ac:dyDescent="0.25">
      <c r="D4483" s="142"/>
    </row>
    <row r="4484" spans="4:4" x14ac:dyDescent="0.25">
      <c r="D4484" s="142"/>
    </row>
    <row r="4485" spans="4:4" x14ac:dyDescent="0.25">
      <c r="D4485" s="142"/>
    </row>
    <row r="4486" spans="4:4" x14ac:dyDescent="0.25">
      <c r="D4486" s="142"/>
    </row>
    <row r="4487" spans="4:4" x14ac:dyDescent="0.25">
      <c r="D4487" s="142"/>
    </row>
    <row r="4488" spans="4:4" x14ac:dyDescent="0.25">
      <c r="D4488" s="142"/>
    </row>
    <row r="4489" spans="4:4" x14ac:dyDescent="0.25">
      <c r="D4489" s="142"/>
    </row>
    <row r="4490" spans="4:4" x14ac:dyDescent="0.25">
      <c r="D4490" s="142"/>
    </row>
    <row r="4491" spans="4:4" x14ac:dyDescent="0.25">
      <c r="D4491" s="142"/>
    </row>
    <row r="4492" spans="4:4" x14ac:dyDescent="0.25">
      <c r="D4492" s="142"/>
    </row>
    <row r="4493" spans="4:4" x14ac:dyDescent="0.25">
      <c r="D4493" s="142"/>
    </row>
    <row r="4494" spans="4:4" x14ac:dyDescent="0.25">
      <c r="D4494" s="142"/>
    </row>
    <row r="4495" spans="4:4" x14ac:dyDescent="0.25">
      <c r="D4495" s="142"/>
    </row>
    <row r="4496" spans="4:4" x14ac:dyDescent="0.25">
      <c r="D4496" s="142"/>
    </row>
    <row r="4497" spans="4:4" x14ac:dyDescent="0.25">
      <c r="D4497" s="142"/>
    </row>
    <row r="4498" spans="4:4" x14ac:dyDescent="0.25">
      <c r="D4498" s="142"/>
    </row>
    <row r="4499" spans="4:4" x14ac:dyDescent="0.25">
      <c r="D4499" s="142"/>
    </row>
    <row r="4500" spans="4:4" x14ac:dyDescent="0.25">
      <c r="D4500" s="142"/>
    </row>
    <row r="4501" spans="4:4" x14ac:dyDescent="0.25">
      <c r="D4501" s="142"/>
    </row>
    <row r="4502" spans="4:4" x14ac:dyDescent="0.25">
      <c r="D4502" s="142"/>
    </row>
    <row r="4503" spans="4:4" x14ac:dyDescent="0.25">
      <c r="D4503" s="142"/>
    </row>
    <row r="4504" spans="4:4" x14ac:dyDescent="0.25">
      <c r="D4504" s="142"/>
    </row>
    <row r="4505" spans="4:4" x14ac:dyDescent="0.25">
      <c r="D4505" s="142"/>
    </row>
    <row r="4506" spans="4:4" x14ac:dyDescent="0.25">
      <c r="D4506" s="142"/>
    </row>
    <row r="4507" spans="4:4" x14ac:dyDescent="0.25">
      <c r="D4507" s="142"/>
    </row>
    <row r="4508" spans="4:4" x14ac:dyDescent="0.25">
      <c r="D4508" s="142"/>
    </row>
    <row r="4509" spans="4:4" x14ac:dyDescent="0.25">
      <c r="D4509" s="142"/>
    </row>
    <row r="4510" spans="4:4" x14ac:dyDescent="0.25">
      <c r="D4510" s="142"/>
    </row>
    <row r="4511" spans="4:4" x14ac:dyDescent="0.25">
      <c r="D4511" s="142"/>
    </row>
    <row r="4512" spans="4:4" x14ac:dyDescent="0.25">
      <c r="D4512" s="142"/>
    </row>
    <row r="4513" spans="4:4" x14ac:dyDescent="0.25">
      <c r="D4513" s="142"/>
    </row>
    <row r="4514" spans="4:4" x14ac:dyDescent="0.25">
      <c r="D4514" s="142"/>
    </row>
    <row r="4515" spans="4:4" x14ac:dyDescent="0.25">
      <c r="D4515" s="142"/>
    </row>
    <row r="4516" spans="4:4" x14ac:dyDescent="0.25">
      <c r="D4516" s="142"/>
    </row>
    <row r="4517" spans="4:4" x14ac:dyDescent="0.25">
      <c r="D4517" s="142"/>
    </row>
    <row r="4518" spans="4:4" x14ac:dyDescent="0.25">
      <c r="D4518" s="142"/>
    </row>
    <row r="4519" spans="4:4" x14ac:dyDescent="0.25">
      <c r="D4519" s="142"/>
    </row>
    <row r="4520" spans="4:4" x14ac:dyDescent="0.25">
      <c r="D4520" s="142"/>
    </row>
    <row r="4521" spans="4:4" x14ac:dyDescent="0.25">
      <c r="D4521" s="142"/>
    </row>
    <row r="4522" spans="4:4" x14ac:dyDescent="0.25">
      <c r="D4522" s="142"/>
    </row>
    <row r="4523" spans="4:4" x14ac:dyDescent="0.25">
      <c r="D4523" s="142"/>
    </row>
    <row r="4524" spans="4:4" x14ac:dyDescent="0.25">
      <c r="D4524" s="142"/>
    </row>
    <row r="4525" spans="4:4" x14ac:dyDescent="0.25">
      <c r="D4525" s="142"/>
    </row>
    <row r="4526" spans="4:4" x14ac:dyDescent="0.25">
      <c r="D4526" s="142"/>
    </row>
    <row r="4527" spans="4:4" x14ac:dyDescent="0.25">
      <c r="D4527" s="142"/>
    </row>
    <row r="4528" spans="4:4" x14ac:dyDescent="0.25">
      <c r="D4528" s="142"/>
    </row>
    <row r="4529" spans="4:4" x14ac:dyDescent="0.25">
      <c r="D4529" s="142"/>
    </row>
    <row r="4530" spans="4:4" x14ac:dyDescent="0.25">
      <c r="D4530" s="142"/>
    </row>
    <row r="4531" spans="4:4" x14ac:dyDescent="0.25">
      <c r="D4531" s="142"/>
    </row>
    <row r="4532" spans="4:4" x14ac:dyDescent="0.25">
      <c r="D4532" s="142"/>
    </row>
    <row r="4533" spans="4:4" x14ac:dyDescent="0.25">
      <c r="D4533" s="142"/>
    </row>
    <row r="4534" spans="4:4" x14ac:dyDescent="0.25">
      <c r="D4534" s="142"/>
    </row>
    <row r="4535" spans="4:4" x14ac:dyDescent="0.25">
      <c r="D4535" s="142"/>
    </row>
    <row r="4536" spans="4:4" x14ac:dyDescent="0.25">
      <c r="D4536" s="142"/>
    </row>
    <row r="4537" spans="4:4" x14ac:dyDescent="0.25">
      <c r="D4537" s="142"/>
    </row>
    <row r="4538" spans="4:4" x14ac:dyDescent="0.25">
      <c r="D4538" s="142"/>
    </row>
    <row r="4539" spans="4:4" x14ac:dyDescent="0.25">
      <c r="D4539" s="142"/>
    </row>
    <row r="4540" spans="4:4" x14ac:dyDescent="0.25">
      <c r="D4540" s="142"/>
    </row>
    <row r="4541" spans="4:4" x14ac:dyDescent="0.25">
      <c r="D4541" s="142"/>
    </row>
    <row r="4542" spans="4:4" x14ac:dyDescent="0.25">
      <c r="D4542" s="142"/>
    </row>
    <row r="4543" spans="4:4" x14ac:dyDescent="0.25">
      <c r="D4543" s="142"/>
    </row>
    <row r="4544" spans="4:4" x14ac:dyDescent="0.25">
      <c r="D4544" s="142"/>
    </row>
    <row r="4545" spans="4:4" x14ac:dyDescent="0.25">
      <c r="D4545" s="142"/>
    </row>
    <row r="4546" spans="4:4" x14ac:dyDescent="0.25">
      <c r="D4546" s="142"/>
    </row>
    <row r="4547" spans="4:4" x14ac:dyDescent="0.25">
      <c r="D4547" s="142"/>
    </row>
    <row r="4548" spans="4:4" x14ac:dyDescent="0.25">
      <c r="D4548" s="142"/>
    </row>
    <row r="4549" spans="4:4" x14ac:dyDescent="0.25">
      <c r="D4549" s="142"/>
    </row>
    <row r="4550" spans="4:4" x14ac:dyDescent="0.25">
      <c r="D4550" s="142"/>
    </row>
    <row r="4551" spans="4:4" x14ac:dyDescent="0.25">
      <c r="D4551" s="142"/>
    </row>
    <row r="4552" spans="4:4" x14ac:dyDescent="0.25">
      <c r="D4552" s="142"/>
    </row>
    <row r="4553" spans="4:4" x14ac:dyDescent="0.25">
      <c r="D4553" s="142"/>
    </row>
    <row r="4554" spans="4:4" x14ac:dyDescent="0.25">
      <c r="D4554" s="142"/>
    </row>
    <row r="4555" spans="4:4" x14ac:dyDescent="0.25">
      <c r="D4555" s="142"/>
    </row>
    <row r="4556" spans="4:4" x14ac:dyDescent="0.25">
      <c r="D4556" s="142"/>
    </row>
    <row r="4557" spans="4:4" x14ac:dyDescent="0.25">
      <c r="D4557" s="142"/>
    </row>
    <row r="4558" spans="4:4" x14ac:dyDescent="0.25">
      <c r="D4558" s="142"/>
    </row>
    <row r="4559" spans="4:4" x14ac:dyDescent="0.25">
      <c r="D4559" s="142"/>
    </row>
    <row r="4560" spans="4:4" x14ac:dyDescent="0.25">
      <c r="D4560" s="142"/>
    </row>
    <row r="4561" spans="4:4" x14ac:dyDescent="0.25">
      <c r="D4561" s="142"/>
    </row>
    <row r="4562" spans="4:4" x14ac:dyDescent="0.25">
      <c r="D4562" s="142"/>
    </row>
    <row r="4563" spans="4:4" x14ac:dyDescent="0.25">
      <c r="D4563" s="142"/>
    </row>
    <row r="4564" spans="4:4" x14ac:dyDescent="0.25">
      <c r="D4564" s="142"/>
    </row>
    <row r="4565" spans="4:4" x14ac:dyDescent="0.25">
      <c r="D4565" s="142"/>
    </row>
    <row r="4566" spans="4:4" x14ac:dyDescent="0.25">
      <c r="D4566" s="142"/>
    </row>
    <row r="4567" spans="4:4" x14ac:dyDescent="0.25">
      <c r="D4567" s="142"/>
    </row>
    <row r="4568" spans="4:4" x14ac:dyDescent="0.25">
      <c r="D4568" s="142"/>
    </row>
    <row r="4569" spans="4:4" x14ac:dyDescent="0.25">
      <c r="D4569" s="142"/>
    </row>
    <row r="4570" spans="4:4" x14ac:dyDescent="0.25">
      <c r="D4570" s="142"/>
    </row>
    <row r="4571" spans="4:4" x14ac:dyDescent="0.25">
      <c r="D4571" s="142"/>
    </row>
    <row r="4572" spans="4:4" x14ac:dyDescent="0.25">
      <c r="D4572" s="142"/>
    </row>
    <row r="4573" spans="4:4" x14ac:dyDescent="0.25">
      <c r="D4573" s="142"/>
    </row>
    <row r="4574" spans="4:4" x14ac:dyDescent="0.25">
      <c r="D4574" s="142"/>
    </row>
    <row r="4575" spans="4:4" x14ac:dyDescent="0.25">
      <c r="D4575" s="142"/>
    </row>
    <row r="4576" spans="4:4" x14ac:dyDescent="0.25">
      <c r="D4576" s="142"/>
    </row>
    <row r="4577" spans="4:4" x14ac:dyDescent="0.25">
      <c r="D4577" s="142"/>
    </row>
    <row r="4578" spans="4:4" x14ac:dyDescent="0.25">
      <c r="D4578" s="142"/>
    </row>
    <row r="4579" spans="4:4" x14ac:dyDescent="0.25">
      <c r="D4579" s="142"/>
    </row>
    <row r="4580" spans="4:4" x14ac:dyDescent="0.25">
      <c r="D4580" s="142"/>
    </row>
    <row r="4581" spans="4:4" x14ac:dyDescent="0.25">
      <c r="D4581" s="142"/>
    </row>
    <row r="4582" spans="4:4" x14ac:dyDescent="0.25">
      <c r="D4582" s="142"/>
    </row>
    <row r="4583" spans="4:4" x14ac:dyDescent="0.25">
      <c r="D4583" s="142"/>
    </row>
    <row r="4584" spans="4:4" x14ac:dyDescent="0.25">
      <c r="D4584" s="142"/>
    </row>
    <row r="4585" spans="4:4" x14ac:dyDescent="0.25">
      <c r="D4585" s="142"/>
    </row>
    <row r="4586" spans="4:4" x14ac:dyDescent="0.25">
      <c r="D4586" s="142"/>
    </row>
    <row r="4587" spans="4:4" x14ac:dyDescent="0.25">
      <c r="D4587" s="142"/>
    </row>
    <row r="4588" spans="4:4" x14ac:dyDescent="0.25">
      <c r="D4588" s="142"/>
    </row>
    <row r="4589" spans="4:4" x14ac:dyDescent="0.25">
      <c r="D4589" s="142"/>
    </row>
    <row r="4590" spans="4:4" x14ac:dyDescent="0.25">
      <c r="D4590" s="142"/>
    </row>
    <row r="4591" spans="4:4" x14ac:dyDescent="0.25">
      <c r="D4591" s="142"/>
    </row>
    <row r="4592" spans="4:4" x14ac:dyDescent="0.25">
      <c r="D4592" s="142"/>
    </row>
    <row r="4593" spans="4:4" x14ac:dyDescent="0.25">
      <c r="D4593" s="142"/>
    </row>
    <row r="4594" spans="4:4" x14ac:dyDescent="0.25">
      <c r="D4594" s="142"/>
    </row>
    <row r="4595" spans="4:4" x14ac:dyDescent="0.25">
      <c r="D4595" s="142"/>
    </row>
    <row r="4596" spans="4:4" x14ac:dyDescent="0.25">
      <c r="D4596" s="142"/>
    </row>
    <row r="4597" spans="4:4" x14ac:dyDescent="0.25">
      <c r="D4597" s="142"/>
    </row>
    <row r="4598" spans="4:4" x14ac:dyDescent="0.25">
      <c r="D4598" s="142"/>
    </row>
    <row r="4599" spans="4:4" x14ac:dyDescent="0.25">
      <c r="D4599" s="142"/>
    </row>
    <row r="4600" spans="4:4" x14ac:dyDescent="0.25">
      <c r="D4600" s="142"/>
    </row>
    <row r="4601" spans="4:4" x14ac:dyDescent="0.25">
      <c r="D4601" s="142"/>
    </row>
    <row r="4602" spans="4:4" x14ac:dyDescent="0.25">
      <c r="D4602" s="142"/>
    </row>
    <row r="4603" spans="4:4" x14ac:dyDescent="0.25">
      <c r="D4603" s="142"/>
    </row>
    <row r="4604" spans="4:4" x14ac:dyDescent="0.25">
      <c r="D4604" s="142"/>
    </row>
    <row r="4605" spans="4:4" x14ac:dyDescent="0.25">
      <c r="D4605" s="142"/>
    </row>
    <row r="4606" spans="4:4" x14ac:dyDescent="0.25">
      <c r="D4606" s="142"/>
    </row>
    <row r="4607" spans="4:4" x14ac:dyDescent="0.25">
      <c r="D4607" s="142"/>
    </row>
    <row r="4608" spans="4:4" x14ac:dyDescent="0.25">
      <c r="D4608" s="142"/>
    </row>
    <row r="4609" spans="4:4" x14ac:dyDescent="0.25">
      <c r="D4609" s="142"/>
    </row>
    <row r="4610" spans="4:4" x14ac:dyDescent="0.25">
      <c r="D4610" s="142"/>
    </row>
    <row r="4611" spans="4:4" x14ac:dyDescent="0.25">
      <c r="D4611" s="142"/>
    </row>
    <row r="4612" spans="4:4" x14ac:dyDescent="0.25">
      <c r="D4612" s="142"/>
    </row>
    <row r="4613" spans="4:4" x14ac:dyDescent="0.25">
      <c r="D4613" s="142"/>
    </row>
    <row r="4614" spans="4:4" x14ac:dyDescent="0.25">
      <c r="D4614" s="142"/>
    </row>
    <row r="4615" spans="4:4" x14ac:dyDescent="0.25">
      <c r="D4615" s="142"/>
    </row>
    <row r="4616" spans="4:4" x14ac:dyDescent="0.25">
      <c r="D4616" s="142"/>
    </row>
    <row r="4617" spans="4:4" x14ac:dyDescent="0.25">
      <c r="D4617" s="142"/>
    </row>
    <row r="4618" spans="4:4" x14ac:dyDescent="0.25">
      <c r="D4618" s="142"/>
    </row>
    <row r="4619" spans="4:4" x14ac:dyDescent="0.25">
      <c r="D4619" s="142"/>
    </row>
    <row r="4620" spans="4:4" x14ac:dyDescent="0.25">
      <c r="D4620" s="142"/>
    </row>
    <row r="4621" spans="4:4" x14ac:dyDescent="0.25">
      <c r="D4621" s="142"/>
    </row>
    <row r="4622" spans="4:4" x14ac:dyDescent="0.25">
      <c r="D4622" s="142"/>
    </row>
    <row r="4623" spans="4:4" x14ac:dyDescent="0.25">
      <c r="D4623" s="142"/>
    </row>
    <row r="4624" spans="4:4" x14ac:dyDescent="0.25">
      <c r="D4624" s="142"/>
    </row>
    <row r="4625" spans="4:4" x14ac:dyDescent="0.25">
      <c r="D4625" s="142"/>
    </row>
    <row r="4626" spans="4:4" x14ac:dyDescent="0.25">
      <c r="D4626" s="142"/>
    </row>
    <row r="4627" spans="4:4" x14ac:dyDescent="0.25">
      <c r="D4627" s="142"/>
    </row>
    <row r="4628" spans="4:4" x14ac:dyDescent="0.25">
      <c r="D4628" s="142"/>
    </row>
    <row r="4629" spans="4:4" x14ac:dyDescent="0.25">
      <c r="D4629" s="142"/>
    </row>
    <row r="4630" spans="4:4" x14ac:dyDescent="0.25">
      <c r="D4630" s="142"/>
    </row>
    <row r="4631" spans="4:4" x14ac:dyDescent="0.25">
      <c r="D4631" s="142"/>
    </row>
    <row r="4632" spans="4:4" x14ac:dyDescent="0.25">
      <c r="D4632" s="142"/>
    </row>
    <row r="4633" spans="4:4" x14ac:dyDescent="0.25">
      <c r="D4633" s="142"/>
    </row>
    <row r="4634" spans="4:4" x14ac:dyDescent="0.25">
      <c r="D4634" s="142"/>
    </row>
    <row r="4635" spans="4:4" x14ac:dyDescent="0.25">
      <c r="D4635" s="142"/>
    </row>
    <row r="4636" spans="4:4" x14ac:dyDescent="0.25">
      <c r="D4636" s="142"/>
    </row>
    <row r="4637" spans="4:4" x14ac:dyDescent="0.25">
      <c r="D4637" s="142"/>
    </row>
    <row r="4638" spans="4:4" x14ac:dyDescent="0.25">
      <c r="D4638" s="142"/>
    </row>
    <row r="4639" spans="4:4" x14ac:dyDescent="0.25">
      <c r="D4639" s="142"/>
    </row>
    <row r="4640" spans="4:4" x14ac:dyDescent="0.25">
      <c r="D4640" s="142"/>
    </row>
    <row r="4641" spans="4:4" x14ac:dyDescent="0.25">
      <c r="D4641" s="142"/>
    </row>
    <row r="4642" spans="4:4" x14ac:dyDescent="0.25">
      <c r="D4642" s="142"/>
    </row>
    <row r="4643" spans="4:4" x14ac:dyDescent="0.25">
      <c r="D4643" s="142"/>
    </row>
    <row r="4644" spans="4:4" x14ac:dyDescent="0.25">
      <c r="D4644" s="142"/>
    </row>
    <row r="4645" spans="4:4" x14ac:dyDescent="0.25">
      <c r="D4645" s="142"/>
    </row>
    <row r="4646" spans="4:4" x14ac:dyDescent="0.25">
      <c r="D4646" s="142"/>
    </row>
    <row r="4647" spans="4:4" x14ac:dyDescent="0.25">
      <c r="D4647" s="142"/>
    </row>
    <row r="4648" spans="4:4" x14ac:dyDescent="0.25">
      <c r="D4648" s="142"/>
    </row>
    <row r="4649" spans="4:4" x14ac:dyDescent="0.25">
      <c r="D4649" s="142"/>
    </row>
    <row r="4650" spans="4:4" x14ac:dyDescent="0.25">
      <c r="D4650" s="142"/>
    </row>
    <row r="4651" spans="4:4" x14ac:dyDescent="0.25">
      <c r="D4651" s="142"/>
    </row>
    <row r="4652" spans="4:4" x14ac:dyDescent="0.25">
      <c r="D4652" s="142"/>
    </row>
    <row r="4653" spans="4:4" x14ac:dyDescent="0.25">
      <c r="D4653" s="142"/>
    </row>
    <row r="4654" spans="4:4" x14ac:dyDescent="0.25">
      <c r="D4654" s="142"/>
    </row>
    <row r="4655" spans="4:4" x14ac:dyDescent="0.25">
      <c r="D4655" s="142"/>
    </row>
    <row r="4656" spans="4:4" x14ac:dyDescent="0.25">
      <c r="D4656" s="142"/>
    </row>
    <row r="4657" spans="4:4" x14ac:dyDescent="0.25">
      <c r="D4657" s="142"/>
    </row>
    <row r="4658" spans="4:4" x14ac:dyDescent="0.25">
      <c r="D4658" s="142"/>
    </row>
    <row r="4659" spans="4:4" x14ac:dyDescent="0.25">
      <c r="D4659" s="142"/>
    </row>
    <row r="4660" spans="4:4" x14ac:dyDescent="0.25">
      <c r="D4660" s="142"/>
    </row>
    <row r="4661" spans="4:4" x14ac:dyDescent="0.25">
      <c r="D4661" s="142"/>
    </row>
    <row r="4662" spans="4:4" x14ac:dyDescent="0.25">
      <c r="D4662" s="142"/>
    </row>
    <row r="4663" spans="4:4" x14ac:dyDescent="0.25">
      <c r="D4663" s="142"/>
    </row>
    <row r="4664" spans="4:4" x14ac:dyDescent="0.25">
      <c r="D4664" s="142"/>
    </row>
    <row r="4665" spans="4:4" x14ac:dyDescent="0.25">
      <c r="D4665" s="142"/>
    </row>
    <row r="4666" spans="4:4" x14ac:dyDescent="0.25">
      <c r="D4666" s="142"/>
    </row>
    <row r="4667" spans="4:4" x14ac:dyDescent="0.25">
      <c r="D4667" s="142"/>
    </row>
    <row r="4668" spans="4:4" x14ac:dyDescent="0.25">
      <c r="D4668" s="142"/>
    </row>
    <row r="4669" spans="4:4" x14ac:dyDescent="0.25">
      <c r="D4669" s="142"/>
    </row>
    <row r="4670" spans="4:4" x14ac:dyDescent="0.25">
      <c r="D4670" s="142"/>
    </row>
    <row r="4671" spans="4:4" x14ac:dyDescent="0.25">
      <c r="D4671" s="142"/>
    </row>
    <row r="4672" spans="4:4" x14ac:dyDescent="0.25">
      <c r="D4672" s="142"/>
    </row>
    <row r="4673" spans="4:4" x14ac:dyDescent="0.25">
      <c r="D4673" s="142"/>
    </row>
    <row r="4674" spans="4:4" x14ac:dyDescent="0.25">
      <c r="D4674" s="142"/>
    </row>
    <row r="4675" spans="4:4" x14ac:dyDescent="0.25">
      <c r="D4675" s="142"/>
    </row>
    <row r="4676" spans="4:4" x14ac:dyDescent="0.25">
      <c r="D4676" s="142"/>
    </row>
    <row r="4677" spans="4:4" x14ac:dyDescent="0.25">
      <c r="D4677" s="142"/>
    </row>
    <row r="4678" spans="4:4" x14ac:dyDescent="0.25">
      <c r="D4678" s="142"/>
    </row>
    <row r="4679" spans="4:4" x14ac:dyDescent="0.25">
      <c r="D4679" s="142"/>
    </row>
    <row r="4680" spans="4:4" x14ac:dyDescent="0.25">
      <c r="D4680" s="142"/>
    </row>
    <row r="4681" spans="4:4" x14ac:dyDescent="0.25">
      <c r="D4681" s="142"/>
    </row>
    <row r="4682" spans="4:4" x14ac:dyDescent="0.25">
      <c r="D4682" s="142"/>
    </row>
    <row r="4683" spans="4:4" x14ac:dyDescent="0.25">
      <c r="D4683" s="142"/>
    </row>
    <row r="4684" spans="4:4" x14ac:dyDescent="0.25">
      <c r="D4684" s="142"/>
    </row>
    <row r="4685" spans="4:4" x14ac:dyDescent="0.25">
      <c r="D4685" s="142"/>
    </row>
    <row r="4686" spans="4:4" x14ac:dyDescent="0.25">
      <c r="D4686" s="142"/>
    </row>
    <row r="4687" spans="4:4" x14ac:dyDescent="0.25">
      <c r="D4687" s="142"/>
    </row>
    <row r="4688" spans="4:4" x14ac:dyDescent="0.25">
      <c r="D4688" s="142"/>
    </row>
    <row r="4689" spans="4:4" x14ac:dyDescent="0.25">
      <c r="D4689" s="142"/>
    </row>
    <row r="4690" spans="4:4" x14ac:dyDescent="0.25">
      <c r="D4690" s="142"/>
    </row>
    <row r="4691" spans="4:4" x14ac:dyDescent="0.25">
      <c r="D4691" s="142"/>
    </row>
    <row r="4692" spans="4:4" x14ac:dyDescent="0.25">
      <c r="D4692" s="142"/>
    </row>
    <row r="4693" spans="4:4" x14ac:dyDescent="0.25">
      <c r="D4693" s="142"/>
    </row>
    <row r="4694" spans="4:4" x14ac:dyDescent="0.25">
      <c r="D4694" s="142"/>
    </row>
    <row r="4695" spans="4:4" x14ac:dyDescent="0.25">
      <c r="D4695" s="142"/>
    </row>
    <row r="4696" spans="4:4" x14ac:dyDescent="0.25">
      <c r="D4696" s="142"/>
    </row>
    <row r="4697" spans="4:4" x14ac:dyDescent="0.25">
      <c r="D4697" s="142"/>
    </row>
    <row r="4698" spans="4:4" x14ac:dyDescent="0.25">
      <c r="D4698" s="142"/>
    </row>
    <row r="4699" spans="4:4" x14ac:dyDescent="0.25">
      <c r="D4699" s="142"/>
    </row>
    <row r="4700" spans="4:4" x14ac:dyDescent="0.25">
      <c r="D4700" s="142"/>
    </row>
    <row r="4701" spans="4:4" x14ac:dyDescent="0.25">
      <c r="D4701" s="142"/>
    </row>
    <row r="4702" spans="4:4" x14ac:dyDescent="0.25">
      <c r="D4702" s="142"/>
    </row>
    <row r="4703" spans="4:4" x14ac:dyDescent="0.25">
      <c r="D4703" s="142"/>
    </row>
    <row r="4704" spans="4:4" x14ac:dyDescent="0.25">
      <c r="D4704" s="142"/>
    </row>
    <row r="4705" spans="4:4" x14ac:dyDescent="0.25">
      <c r="D4705" s="142"/>
    </row>
    <row r="4706" spans="4:4" x14ac:dyDescent="0.25">
      <c r="D4706" s="142"/>
    </row>
    <row r="4707" spans="4:4" x14ac:dyDescent="0.25">
      <c r="D4707" s="142"/>
    </row>
    <row r="4708" spans="4:4" x14ac:dyDescent="0.25">
      <c r="D4708" s="142"/>
    </row>
    <row r="4709" spans="4:4" x14ac:dyDescent="0.25">
      <c r="D4709" s="142"/>
    </row>
    <row r="4710" spans="4:4" x14ac:dyDescent="0.25">
      <c r="D4710" s="142"/>
    </row>
    <row r="4711" spans="4:4" x14ac:dyDescent="0.25">
      <c r="D4711" s="142"/>
    </row>
    <row r="4712" spans="4:4" x14ac:dyDescent="0.25">
      <c r="D4712" s="142"/>
    </row>
    <row r="4713" spans="4:4" x14ac:dyDescent="0.25">
      <c r="D4713" s="142"/>
    </row>
    <row r="4714" spans="4:4" x14ac:dyDescent="0.25">
      <c r="D4714" s="142"/>
    </row>
    <row r="4715" spans="4:4" x14ac:dyDescent="0.25">
      <c r="D4715" s="142"/>
    </row>
    <row r="4716" spans="4:4" x14ac:dyDescent="0.25">
      <c r="D4716" s="142"/>
    </row>
    <row r="4717" spans="4:4" x14ac:dyDescent="0.25">
      <c r="D4717" s="142"/>
    </row>
    <row r="4718" spans="4:4" x14ac:dyDescent="0.25">
      <c r="D4718" s="142"/>
    </row>
    <row r="4719" spans="4:4" x14ac:dyDescent="0.25">
      <c r="D4719" s="142"/>
    </row>
    <row r="4720" spans="4:4" x14ac:dyDescent="0.25">
      <c r="D4720" s="142"/>
    </row>
    <row r="4721" spans="4:4" x14ac:dyDescent="0.25">
      <c r="D4721" s="142"/>
    </row>
    <row r="4722" spans="4:4" x14ac:dyDescent="0.25">
      <c r="D4722" s="142"/>
    </row>
    <row r="4723" spans="4:4" x14ac:dyDescent="0.25">
      <c r="D4723" s="142"/>
    </row>
    <row r="4724" spans="4:4" x14ac:dyDescent="0.25">
      <c r="D4724" s="142"/>
    </row>
    <row r="4725" spans="4:4" x14ac:dyDescent="0.25">
      <c r="D4725" s="142"/>
    </row>
    <row r="4726" spans="4:4" x14ac:dyDescent="0.25">
      <c r="D4726" s="142"/>
    </row>
    <row r="4727" spans="4:4" x14ac:dyDescent="0.25">
      <c r="D4727" s="142"/>
    </row>
    <row r="4728" spans="4:4" x14ac:dyDescent="0.25">
      <c r="D4728" s="142"/>
    </row>
    <row r="4729" spans="4:4" x14ac:dyDescent="0.25">
      <c r="D4729" s="142"/>
    </row>
    <row r="4730" spans="4:4" x14ac:dyDescent="0.25">
      <c r="D4730" s="142"/>
    </row>
    <row r="4731" spans="4:4" x14ac:dyDescent="0.25">
      <c r="D4731" s="142"/>
    </row>
    <row r="4732" spans="4:4" x14ac:dyDescent="0.25">
      <c r="D4732" s="142"/>
    </row>
    <row r="4733" spans="4:4" x14ac:dyDescent="0.25">
      <c r="D4733" s="142"/>
    </row>
    <row r="4734" spans="4:4" x14ac:dyDescent="0.25">
      <c r="D4734" s="142"/>
    </row>
    <row r="4735" spans="4:4" x14ac:dyDescent="0.25">
      <c r="D4735" s="142"/>
    </row>
    <row r="4736" spans="4:4" x14ac:dyDescent="0.25">
      <c r="D4736" s="142"/>
    </row>
    <row r="4737" spans="4:4" x14ac:dyDescent="0.25">
      <c r="D4737" s="142"/>
    </row>
    <row r="4738" spans="4:4" x14ac:dyDescent="0.25">
      <c r="D4738" s="142"/>
    </row>
    <row r="4739" spans="4:4" x14ac:dyDescent="0.25">
      <c r="D4739" s="142"/>
    </row>
    <row r="4740" spans="4:4" x14ac:dyDescent="0.25">
      <c r="D4740" s="142"/>
    </row>
    <row r="4741" spans="4:4" x14ac:dyDescent="0.25">
      <c r="D4741" s="142"/>
    </row>
    <row r="4742" spans="4:4" x14ac:dyDescent="0.25">
      <c r="D4742" s="142"/>
    </row>
    <row r="4743" spans="4:4" x14ac:dyDescent="0.25">
      <c r="D4743" s="142"/>
    </row>
    <row r="4744" spans="4:4" x14ac:dyDescent="0.25">
      <c r="D4744" s="142"/>
    </row>
    <row r="4745" spans="4:4" x14ac:dyDescent="0.25">
      <c r="D4745" s="142"/>
    </row>
    <row r="4746" spans="4:4" x14ac:dyDescent="0.25">
      <c r="D4746" s="142"/>
    </row>
    <row r="4747" spans="4:4" x14ac:dyDescent="0.25">
      <c r="D4747" s="142"/>
    </row>
    <row r="4748" spans="4:4" x14ac:dyDescent="0.25">
      <c r="D4748" s="142"/>
    </row>
    <row r="4749" spans="4:4" x14ac:dyDescent="0.25">
      <c r="D4749" s="142"/>
    </row>
    <row r="4750" spans="4:4" x14ac:dyDescent="0.25">
      <c r="D4750" s="142"/>
    </row>
    <row r="4751" spans="4:4" x14ac:dyDescent="0.25">
      <c r="D4751" s="142"/>
    </row>
    <row r="4752" spans="4:4" x14ac:dyDescent="0.25">
      <c r="D4752" s="142"/>
    </row>
    <row r="4753" spans="4:4" x14ac:dyDescent="0.25">
      <c r="D4753" s="142"/>
    </row>
    <row r="4754" spans="4:4" x14ac:dyDescent="0.25">
      <c r="D4754" s="142"/>
    </row>
    <row r="4755" spans="4:4" x14ac:dyDescent="0.25">
      <c r="D4755" s="142"/>
    </row>
    <row r="4756" spans="4:4" x14ac:dyDescent="0.25">
      <c r="D4756" s="142"/>
    </row>
    <row r="4757" spans="4:4" x14ac:dyDescent="0.25">
      <c r="D4757" s="142"/>
    </row>
    <row r="4758" spans="4:4" x14ac:dyDescent="0.25">
      <c r="D4758" s="142"/>
    </row>
    <row r="4759" spans="4:4" x14ac:dyDescent="0.25">
      <c r="D4759" s="142"/>
    </row>
    <row r="4760" spans="4:4" x14ac:dyDescent="0.25">
      <c r="D4760" s="142"/>
    </row>
    <row r="4761" spans="4:4" x14ac:dyDescent="0.25">
      <c r="D4761" s="142"/>
    </row>
    <row r="4762" spans="4:4" x14ac:dyDescent="0.25">
      <c r="D4762" s="142"/>
    </row>
    <row r="4763" spans="4:4" x14ac:dyDescent="0.25">
      <c r="D4763" s="142"/>
    </row>
    <row r="4764" spans="4:4" x14ac:dyDescent="0.25">
      <c r="D4764" s="142"/>
    </row>
    <row r="4765" spans="4:4" x14ac:dyDescent="0.25">
      <c r="D4765" s="142"/>
    </row>
    <row r="4766" spans="4:4" x14ac:dyDescent="0.25">
      <c r="D4766" s="142"/>
    </row>
    <row r="4767" spans="4:4" x14ac:dyDescent="0.25">
      <c r="D4767" s="142"/>
    </row>
    <row r="4768" spans="4:4" x14ac:dyDescent="0.25">
      <c r="D4768" s="142"/>
    </row>
    <row r="4769" spans="4:4" x14ac:dyDescent="0.25">
      <c r="D4769" s="142"/>
    </row>
    <row r="4770" spans="4:4" x14ac:dyDescent="0.25">
      <c r="D4770" s="142"/>
    </row>
    <row r="4771" spans="4:4" x14ac:dyDescent="0.25">
      <c r="D4771" s="142"/>
    </row>
    <row r="4772" spans="4:4" x14ac:dyDescent="0.25">
      <c r="D4772" s="142"/>
    </row>
    <row r="4773" spans="4:4" x14ac:dyDescent="0.25">
      <c r="D4773" s="142"/>
    </row>
    <row r="4774" spans="4:4" x14ac:dyDescent="0.25">
      <c r="D4774" s="142"/>
    </row>
    <row r="4775" spans="4:4" x14ac:dyDescent="0.25">
      <c r="D4775" s="142"/>
    </row>
    <row r="4776" spans="4:4" x14ac:dyDescent="0.25">
      <c r="D4776" s="142"/>
    </row>
    <row r="4777" spans="4:4" x14ac:dyDescent="0.25">
      <c r="D4777" s="142"/>
    </row>
    <row r="4778" spans="4:4" x14ac:dyDescent="0.25">
      <c r="D4778" s="142"/>
    </row>
    <row r="4779" spans="4:4" x14ac:dyDescent="0.25">
      <c r="D4779" s="142"/>
    </row>
    <row r="4780" spans="4:4" x14ac:dyDescent="0.25">
      <c r="D4780" s="142"/>
    </row>
    <row r="4781" spans="4:4" x14ac:dyDescent="0.25">
      <c r="D4781" s="142"/>
    </row>
    <row r="4782" spans="4:4" x14ac:dyDescent="0.25">
      <c r="D4782" s="142"/>
    </row>
    <row r="4783" spans="4:4" x14ac:dyDescent="0.25">
      <c r="D4783" s="142"/>
    </row>
    <row r="4784" spans="4:4" x14ac:dyDescent="0.25">
      <c r="D4784" s="142"/>
    </row>
    <row r="4785" spans="4:4" x14ac:dyDescent="0.25">
      <c r="D4785" s="142"/>
    </row>
    <row r="4786" spans="4:4" x14ac:dyDescent="0.25">
      <c r="D4786" s="142"/>
    </row>
    <row r="4787" spans="4:4" x14ac:dyDescent="0.25">
      <c r="D4787" s="142"/>
    </row>
    <row r="4788" spans="4:4" x14ac:dyDescent="0.25">
      <c r="D4788" s="142"/>
    </row>
    <row r="4789" spans="4:4" x14ac:dyDescent="0.25">
      <c r="D4789" s="142"/>
    </row>
    <row r="4790" spans="4:4" x14ac:dyDescent="0.25">
      <c r="D4790" s="142"/>
    </row>
    <row r="4791" spans="4:4" x14ac:dyDescent="0.25">
      <c r="D4791" s="142"/>
    </row>
    <row r="4792" spans="4:4" x14ac:dyDescent="0.25">
      <c r="D4792" s="142"/>
    </row>
    <row r="4793" spans="4:4" x14ac:dyDescent="0.25">
      <c r="D4793" s="142"/>
    </row>
    <row r="4794" spans="4:4" x14ac:dyDescent="0.25">
      <c r="D4794" s="142"/>
    </row>
    <row r="4795" spans="4:4" x14ac:dyDescent="0.25">
      <c r="D4795" s="142"/>
    </row>
    <row r="4796" spans="4:4" x14ac:dyDescent="0.25">
      <c r="D4796" s="142"/>
    </row>
    <row r="4797" spans="4:4" x14ac:dyDescent="0.25">
      <c r="D4797" s="142"/>
    </row>
    <row r="4798" spans="4:4" x14ac:dyDescent="0.25">
      <c r="D4798" s="142"/>
    </row>
    <row r="4799" spans="4:4" x14ac:dyDescent="0.25">
      <c r="D4799" s="142"/>
    </row>
    <row r="4800" spans="4:4" x14ac:dyDescent="0.25">
      <c r="D4800" s="142"/>
    </row>
    <row r="4801" spans="4:4" x14ac:dyDescent="0.25">
      <c r="D4801" s="142"/>
    </row>
    <row r="4802" spans="4:4" x14ac:dyDescent="0.25">
      <c r="D4802" s="142"/>
    </row>
    <row r="4803" spans="4:4" x14ac:dyDescent="0.25">
      <c r="D4803" s="142"/>
    </row>
    <row r="4804" spans="4:4" x14ac:dyDescent="0.25">
      <c r="D4804" s="142"/>
    </row>
    <row r="4805" spans="4:4" x14ac:dyDescent="0.25">
      <c r="D4805" s="142"/>
    </row>
    <row r="4806" spans="4:4" x14ac:dyDescent="0.25">
      <c r="D4806" s="142"/>
    </row>
    <row r="4807" spans="4:4" x14ac:dyDescent="0.25">
      <c r="D4807" s="142"/>
    </row>
    <row r="4808" spans="4:4" x14ac:dyDescent="0.25">
      <c r="D4808" s="142"/>
    </row>
    <row r="4809" spans="4:4" x14ac:dyDescent="0.25">
      <c r="D4809" s="142"/>
    </row>
    <row r="4810" spans="4:4" x14ac:dyDescent="0.25">
      <c r="D4810" s="142"/>
    </row>
    <row r="4811" spans="4:4" x14ac:dyDescent="0.25">
      <c r="D4811" s="142"/>
    </row>
    <row r="4812" spans="4:4" x14ac:dyDescent="0.25">
      <c r="D4812" s="142"/>
    </row>
    <row r="4813" spans="4:4" x14ac:dyDescent="0.25">
      <c r="D4813" s="142"/>
    </row>
    <row r="4814" spans="4:4" x14ac:dyDescent="0.25">
      <c r="D4814" s="142"/>
    </row>
    <row r="4815" spans="4:4" x14ac:dyDescent="0.25">
      <c r="D4815" s="142"/>
    </row>
    <row r="4816" spans="4:4" x14ac:dyDescent="0.25">
      <c r="D4816" s="142"/>
    </row>
    <row r="4817" spans="4:4" x14ac:dyDescent="0.25">
      <c r="D4817" s="142"/>
    </row>
    <row r="4818" spans="4:4" x14ac:dyDescent="0.25">
      <c r="D4818" s="142"/>
    </row>
    <row r="4819" spans="4:4" x14ac:dyDescent="0.25">
      <c r="D4819" s="142"/>
    </row>
    <row r="4820" spans="4:4" x14ac:dyDescent="0.25">
      <c r="D4820" s="142"/>
    </row>
    <row r="4821" spans="4:4" x14ac:dyDescent="0.25">
      <c r="D4821" s="142"/>
    </row>
    <row r="4822" spans="4:4" x14ac:dyDescent="0.25">
      <c r="D4822" s="142"/>
    </row>
    <row r="4823" spans="4:4" x14ac:dyDescent="0.25">
      <c r="D4823" s="142"/>
    </row>
    <row r="4824" spans="4:4" x14ac:dyDescent="0.25">
      <c r="D4824" s="142"/>
    </row>
    <row r="4825" spans="4:4" x14ac:dyDescent="0.25">
      <c r="D4825" s="142"/>
    </row>
    <row r="4826" spans="4:4" x14ac:dyDescent="0.25">
      <c r="D4826" s="142"/>
    </row>
    <row r="4827" spans="4:4" x14ac:dyDescent="0.25">
      <c r="D4827" s="142"/>
    </row>
    <row r="4828" spans="4:4" x14ac:dyDescent="0.25">
      <c r="D4828" s="142"/>
    </row>
    <row r="4829" spans="4:4" x14ac:dyDescent="0.25">
      <c r="D4829" s="142"/>
    </row>
    <row r="4830" spans="4:4" x14ac:dyDescent="0.25">
      <c r="D4830" s="142"/>
    </row>
    <row r="4831" spans="4:4" x14ac:dyDescent="0.25">
      <c r="D4831" s="142"/>
    </row>
    <row r="4832" spans="4:4" x14ac:dyDescent="0.25">
      <c r="D4832" s="142"/>
    </row>
    <row r="4833" spans="4:4" x14ac:dyDescent="0.25">
      <c r="D4833" s="142"/>
    </row>
    <row r="4834" spans="4:4" x14ac:dyDescent="0.25">
      <c r="D4834" s="142"/>
    </row>
    <row r="4835" spans="4:4" x14ac:dyDescent="0.25">
      <c r="D4835" s="142"/>
    </row>
    <row r="4836" spans="4:4" x14ac:dyDescent="0.25">
      <c r="D4836" s="142"/>
    </row>
    <row r="4837" spans="4:4" x14ac:dyDescent="0.25">
      <c r="D4837" s="142"/>
    </row>
    <row r="4838" spans="4:4" x14ac:dyDescent="0.25">
      <c r="D4838" s="142"/>
    </row>
    <row r="4839" spans="4:4" x14ac:dyDescent="0.25">
      <c r="D4839" s="142"/>
    </row>
    <row r="4840" spans="4:4" x14ac:dyDescent="0.25">
      <c r="D4840" s="142"/>
    </row>
    <row r="4841" spans="4:4" x14ac:dyDescent="0.25">
      <c r="D4841" s="142"/>
    </row>
    <row r="4842" spans="4:4" x14ac:dyDescent="0.25">
      <c r="D4842" s="142"/>
    </row>
    <row r="4843" spans="4:4" x14ac:dyDescent="0.25">
      <c r="D4843" s="142"/>
    </row>
    <row r="4844" spans="4:4" x14ac:dyDescent="0.25">
      <c r="D4844" s="142"/>
    </row>
    <row r="4845" spans="4:4" x14ac:dyDescent="0.25">
      <c r="D4845" s="142"/>
    </row>
    <row r="4846" spans="4:4" x14ac:dyDescent="0.25">
      <c r="D4846" s="142"/>
    </row>
    <row r="4847" spans="4:4" x14ac:dyDescent="0.25">
      <c r="D4847" s="142"/>
    </row>
    <row r="4848" spans="4:4" x14ac:dyDescent="0.25">
      <c r="D4848" s="142"/>
    </row>
    <row r="4849" spans="4:4" x14ac:dyDescent="0.25">
      <c r="D4849" s="142"/>
    </row>
    <row r="4850" spans="4:4" x14ac:dyDescent="0.25">
      <c r="D4850" s="142"/>
    </row>
    <row r="4851" spans="4:4" x14ac:dyDescent="0.25">
      <c r="D4851" s="142"/>
    </row>
    <row r="4852" spans="4:4" x14ac:dyDescent="0.25">
      <c r="D4852" s="142"/>
    </row>
    <row r="4853" spans="4:4" x14ac:dyDescent="0.25">
      <c r="D4853" s="142"/>
    </row>
    <row r="4854" spans="4:4" x14ac:dyDescent="0.25">
      <c r="D4854" s="142"/>
    </row>
    <row r="4855" spans="4:4" x14ac:dyDescent="0.25">
      <c r="D4855" s="142"/>
    </row>
    <row r="4856" spans="4:4" x14ac:dyDescent="0.25">
      <c r="D4856" s="142"/>
    </row>
    <row r="4857" spans="4:4" x14ac:dyDescent="0.25">
      <c r="D4857" s="142"/>
    </row>
    <row r="4858" spans="4:4" x14ac:dyDescent="0.25">
      <c r="D4858" s="142"/>
    </row>
    <row r="4859" spans="4:4" x14ac:dyDescent="0.25">
      <c r="D4859" s="142"/>
    </row>
    <row r="4860" spans="4:4" x14ac:dyDescent="0.25">
      <c r="D4860" s="142"/>
    </row>
    <row r="4861" spans="4:4" x14ac:dyDescent="0.25">
      <c r="D4861" s="142"/>
    </row>
    <row r="4862" spans="4:4" x14ac:dyDescent="0.25">
      <c r="D4862" s="142"/>
    </row>
    <row r="4863" spans="4:4" x14ac:dyDescent="0.25">
      <c r="D4863" s="142"/>
    </row>
    <row r="4864" spans="4:4" x14ac:dyDescent="0.25">
      <c r="D4864" s="142"/>
    </row>
    <row r="4865" spans="4:4" x14ac:dyDescent="0.25">
      <c r="D4865" s="142"/>
    </row>
    <row r="4866" spans="4:4" x14ac:dyDescent="0.25">
      <c r="D4866" s="142"/>
    </row>
    <row r="4867" spans="4:4" x14ac:dyDescent="0.25">
      <c r="D4867" s="142"/>
    </row>
    <row r="4868" spans="4:4" x14ac:dyDescent="0.25">
      <c r="D4868" s="142"/>
    </row>
    <row r="4869" spans="4:4" x14ac:dyDescent="0.25">
      <c r="D4869" s="142"/>
    </row>
    <row r="4870" spans="4:4" x14ac:dyDescent="0.25">
      <c r="D4870" s="142"/>
    </row>
    <row r="4871" spans="4:4" x14ac:dyDescent="0.25">
      <c r="D4871" s="142"/>
    </row>
    <row r="4872" spans="4:4" x14ac:dyDescent="0.25">
      <c r="D4872" s="142"/>
    </row>
    <row r="4873" spans="4:4" x14ac:dyDescent="0.25">
      <c r="D4873" s="142"/>
    </row>
    <row r="4874" spans="4:4" x14ac:dyDescent="0.25">
      <c r="D4874" s="142"/>
    </row>
    <row r="4875" spans="4:4" x14ac:dyDescent="0.25">
      <c r="D4875" s="142"/>
    </row>
    <row r="4876" spans="4:4" x14ac:dyDescent="0.25">
      <c r="D4876" s="142"/>
    </row>
    <row r="4877" spans="4:4" x14ac:dyDescent="0.25">
      <c r="D4877" s="142"/>
    </row>
    <row r="4878" spans="4:4" x14ac:dyDescent="0.25">
      <c r="D4878" s="142"/>
    </row>
    <row r="4879" spans="4:4" x14ac:dyDescent="0.25">
      <c r="D4879" s="142"/>
    </row>
    <row r="4880" spans="4:4" x14ac:dyDescent="0.25">
      <c r="D4880" s="142"/>
    </row>
    <row r="4881" spans="4:4" x14ac:dyDescent="0.25">
      <c r="D4881" s="142"/>
    </row>
    <row r="4882" spans="4:4" x14ac:dyDescent="0.25">
      <c r="D4882" s="142"/>
    </row>
    <row r="4883" spans="4:4" x14ac:dyDescent="0.25">
      <c r="D4883" s="142"/>
    </row>
    <row r="4884" spans="4:4" x14ac:dyDescent="0.25">
      <c r="D4884" s="142"/>
    </row>
    <row r="4885" spans="4:4" x14ac:dyDescent="0.25">
      <c r="D4885" s="142"/>
    </row>
    <row r="4886" spans="4:4" x14ac:dyDescent="0.25">
      <c r="D4886" s="142"/>
    </row>
    <row r="4887" spans="4:4" x14ac:dyDescent="0.25">
      <c r="D4887" s="142"/>
    </row>
    <row r="4888" spans="4:4" x14ac:dyDescent="0.25">
      <c r="D4888" s="142"/>
    </row>
    <row r="4889" spans="4:4" x14ac:dyDescent="0.25">
      <c r="D4889" s="142"/>
    </row>
    <row r="4890" spans="4:4" x14ac:dyDescent="0.25">
      <c r="D4890" s="142"/>
    </row>
    <row r="4891" spans="4:4" x14ac:dyDescent="0.25">
      <c r="D4891" s="142"/>
    </row>
    <row r="4892" spans="4:4" x14ac:dyDescent="0.25">
      <c r="D4892" s="142"/>
    </row>
    <row r="4893" spans="4:4" x14ac:dyDescent="0.25">
      <c r="D4893" s="142"/>
    </row>
    <row r="4894" spans="4:4" x14ac:dyDescent="0.25">
      <c r="D4894" s="142"/>
    </row>
    <row r="4895" spans="4:4" x14ac:dyDescent="0.25">
      <c r="D4895" s="142"/>
    </row>
    <row r="4896" spans="4:4" x14ac:dyDescent="0.25">
      <c r="D4896" s="142"/>
    </row>
    <row r="4897" spans="4:4" x14ac:dyDescent="0.25">
      <c r="D4897" s="142"/>
    </row>
    <row r="4898" spans="4:4" x14ac:dyDescent="0.25">
      <c r="D4898" s="142"/>
    </row>
    <row r="4899" spans="4:4" x14ac:dyDescent="0.25">
      <c r="D4899" s="142"/>
    </row>
    <row r="4900" spans="4:4" x14ac:dyDescent="0.25">
      <c r="D4900" s="142"/>
    </row>
    <row r="4901" spans="4:4" x14ac:dyDescent="0.25">
      <c r="D4901" s="142"/>
    </row>
    <row r="4902" spans="4:4" x14ac:dyDescent="0.25">
      <c r="D4902" s="142"/>
    </row>
    <row r="4903" spans="4:4" x14ac:dyDescent="0.25">
      <c r="D4903" s="142"/>
    </row>
    <row r="4904" spans="4:4" x14ac:dyDescent="0.25">
      <c r="D4904" s="142"/>
    </row>
    <row r="4905" spans="4:4" x14ac:dyDescent="0.25">
      <c r="D4905" s="142"/>
    </row>
    <row r="4906" spans="4:4" x14ac:dyDescent="0.25">
      <c r="D4906" s="142"/>
    </row>
    <row r="4907" spans="4:4" x14ac:dyDescent="0.25">
      <c r="D4907" s="142"/>
    </row>
    <row r="4908" spans="4:4" x14ac:dyDescent="0.25">
      <c r="D4908" s="142"/>
    </row>
    <row r="4909" spans="4:4" x14ac:dyDescent="0.25">
      <c r="D4909" s="142"/>
    </row>
    <row r="4910" spans="4:4" x14ac:dyDescent="0.25">
      <c r="D4910" s="142"/>
    </row>
    <row r="4911" spans="4:4" x14ac:dyDescent="0.25">
      <c r="D4911" s="142"/>
    </row>
    <row r="4912" spans="4:4" x14ac:dyDescent="0.25">
      <c r="D4912" s="142"/>
    </row>
    <row r="4913" spans="4:4" x14ac:dyDescent="0.25">
      <c r="D4913" s="142"/>
    </row>
    <row r="4914" spans="4:4" x14ac:dyDescent="0.25">
      <c r="D4914" s="142"/>
    </row>
    <row r="4915" spans="4:4" x14ac:dyDescent="0.25">
      <c r="D4915" s="142"/>
    </row>
    <row r="4916" spans="4:4" x14ac:dyDescent="0.25">
      <c r="D4916" s="142"/>
    </row>
    <row r="4917" spans="4:4" x14ac:dyDescent="0.25">
      <c r="D4917" s="142"/>
    </row>
    <row r="4918" spans="4:4" x14ac:dyDescent="0.25">
      <c r="D4918" s="142"/>
    </row>
    <row r="4919" spans="4:4" x14ac:dyDescent="0.25">
      <c r="D4919" s="142"/>
    </row>
    <row r="4920" spans="4:4" x14ac:dyDescent="0.25">
      <c r="D4920" s="142"/>
    </row>
    <row r="4921" spans="4:4" x14ac:dyDescent="0.25">
      <c r="D4921" s="142"/>
    </row>
    <row r="4922" spans="4:4" x14ac:dyDescent="0.25">
      <c r="D4922" s="142"/>
    </row>
    <row r="4923" spans="4:4" x14ac:dyDescent="0.25">
      <c r="D4923" s="142"/>
    </row>
    <row r="4924" spans="4:4" x14ac:dyDescent="0.25">
      <c r="D4924" s="142"/>
    </row>
    <row r="4925" spans="4:4" x14ac:dyDescent="0.25">
      <c r="D4925" s="142"/>
    </row>
    <row r="4926" spans="4:4" x14ac:dyDescent="0.25">
      <c r="D4926" s="142"/>
    </row>
    <row r="4927" spans="4:4" x14ac:dyDescent="0.25">
      <c r="D4927" s="142"/>
    </row>
    <row r="4928" spans="4:4" x14ac:dyDescent="0.25">
      <c r="D4928" s="142"/>
    </row>
    <row r="4929" spans="4:4" x14ac:dyDescent="0.25">
      <c r="D4929" s="142"/>
    </row>
    <row r="4930" spans="4:4" x14ac:dyDescent="0.25">
      <c r="D4930" s="142"/>
    </row>
    <row r="4931" spans="4:4" x14ac:dyDescent="0.25">
      <c r="D4931" s="142"/>
    </row>
    <row r="4932" spans="4:4" x14ac:dyDescent="0.25">
      <c r="D4932" s="142"/>
    </row>
    <row r="4933" spans="4:4" x14ac:dyDescent="0.25">
      <c r="D4933" s="142"/>
    </row>
    <row r="4934" spans="4:4" x14ac:dyDescent="0.25">
      <c r="D4934" s="142"/>
    </row>
    <row r="4935" spans="4:4" x14ac:dyDescent="0.25">
      <c r="D4935" s="142"/>
    </row>
    <row r="4936" spans="4:4" x14ac:dyDescent="0.25">
      <c r="D4936" s="142"/>
    </row>
    <row r="4937" spans="4:4" x14ac:dyDescent="0.25">
      <c r="D4937" s="142"/>
    </row>
    <row r="4938" spans="4:4" x14ac:dyDescent="0.25">
      <c r="D4938" s="142"/>
    </row>
    <row r="4939" spans="4:4" x14ac:dyDescent="0.25">
      <c r="D4939" s="142"/>
    </row>
    <row r="4940" spans="4:4" x14ac:dyDescent="0.25">
      <c r="D4940" s="142"/>
    </row>
    <row r="4941" spans="4:4" x14ac:dyDescent="0.25">
      <c r="D4941" s="142"/>
    </row>
    <row r="4942" spans="4:4" x14ac:dyDescent="0.25">
      <c r="D4942" s="142"/>
    </row>
    <row r="4943" spans="4:4" x14ac:dyDescent="0.25">
      <c r="D4943" s="142"/>
    </row>
    <row r="4944" spans="4:4" x14ac:dyDescent="0.25">
      <c r="D4944" s="142"/>
    </row>
    <row r="4945" spans="4:4" x14ac:dyDescent="0.25">
      <c r="D4945" s="142"/>
    </row>
    <row r="4946" spans="4:4" x14ac:dyDescent="0.25">
      <c r="D4946" s="142"/>
    </row>
    <row r="4947" spans="4:4" x14ac:dyDescent="0.25">
      <c r="D4947" s="142"/>
    </row>
    <row r="4948" spans="4:4" x14ac:dyDescent="0.25">
      <c r="D4948" s="142"/>
    </row>
    <row r="4949" spans="4:4" x14ac:dyDescent="0.25">
      <c r="D4949" s="142"/>
    </row>
    <row r="4950" spans="4:4" x14ac:dyDescent="0.25">
      <c r="D4950" s="142"/>
    </row>
    <row r="4951" spans="4:4" x14ac:dyDescent="0.25">
      <c r="D4951" s="142"/>
    </row>
    <row r="4952" spans="4:4" x14ac:dyDescent="0.25">
      <c r="D4952" s="142"/>
    </row>
    <row r="4953" spans="4:4" x14ac:dyDescent="0.25">
      <c r="D4953" s="142"/>
    </row>
    <row r="4954" spans="4:4" x14ac:dyDescent="0.25">
      <c r="D4954" s="142"/>
    </row>
    <row r="4955" spans="4:4" x14ac:dyDescent="0.25">
      <c r="D4955" s="142"/>
    </row>
    <row r="4956" spans="4:4" x14ac:dyDescent="0.25">
      <c r="D4956" s="142"/>
    </row>
    <row r="4957" spans="4:4" x14ac:dyDescent="0.25">
      <c r="D4957" s="142"/>
    </row>
    <row r="4958" spans="4:4" x14ac:dyDescent="0.25">
      <c r="D4958" s="142"/>
    </row>
    <row r="4959" spans="4:4" x14ac:dyDescent="0.25">
      <c r="D4959" s="142"/>
    </row>
    <row r="4960" spans="4:4" x14ac:dyDescent="0.25">
      <c r="D4960" s="142"/>
    </row>
    <row r="4961" spans="4:4" x14ac:dyDescent="0.25">
      <c r="D4961" s="142"/>
    </row>
    <row r="4962" spans="4:4" x14ac:dyDescent="0.25">
      <c r="D4962" s="142"/>
    </row>
    <row r="4963" spans="4:4" x14ac:dyDescent="0.25">
      <c r="D4963" s="142"/>
    </row>
    <row r="4964" spans="4:4" x14ac:dyDescent="0.25">
      <c r="D4964" s="142"/>
    </row>
    <row r="4965" spans="4:4" x14ac:dyDescent="0.25">
      <c r="D4965" s="142"/>
    </row>
    <row r="4966" spans="4:4" x14ac:dyDescent="0.25">
      <c r="D4966" s="142"/>
    </row>
    <row r="4967" spans="4:4" x14ac:dyDescent="0.25">
      <c r="D4967" s="142"/>
    </row>
    <row r="4968" spans="4:4" x14ac:dyDescent="0.25">
      <c r="D4968" s="142"/>
    </row>
    <row r="4969" spans="4:4" x14ac:dyDescent="0.25">
      <c r="D4969" s="142"/>
    </row>
    <row r="4970" spans="4:4" x14ac:dyDescent="0.25">
      <c r="D4970" s="142"/>
    </row>
    <row r="4971" spans="4:4" x14ac:dyDescent="0.25">
      <c r="D4971" s="142"/>
    </row>
    <row r="4972" spans="4:4" x14ac:dyDescent="0.25">
      <c r="D4972" s="142"/>
    </row>
    <row r="4973" spans="4:4" x14ac:dyDescent="0.25">
      <c r="D4973" s="142"/>
    </row>
    <row r="4974" spans="4:4" x14ac:dyDescent="0.25">
      <c r="D4974" s="142"/>
    </row>
    <row r="4975" spans="4:4" x14ac:dyDescent="0.25">
      <c r="D4975" s="142"/>
    </row>
    <row r="4976" spans="4:4" x14ac:dyDescent="0.25">
      <c r="D4976" s="142"/>
    </row>
    <row r="4977" spans="4:4" x14ac:dyDescent="0.25">
      <c r="D4977" s="142"/>
    </row>
    <row r="4978" spans="4:4" x14ac:dyDescent="0.25">
      <c r="D4978" s="142"/>
    </row>
    <row r="4979" spans="4:4" x14ac:dyDescent="0.25">
      <c r="D4979" s="142"/>
    </row>
    <row r="4980" spans="4:4" x14ac:dyDescent="0.25">
      <c r="D4980" s="142"/>
    </row>
    <row r="4981" spans="4:4" x14ac:dyDescent="0.25">
      <c r="D4981" s="142"/>
    </row>
    <row r="4982" spans="4:4" x14ac:dyDescent="0.25">
      <c r="D4982" s="142"/>
    </row>
    <row r="4983" spans="4:4" x14ac:dyDescent="0.25">
      <c r="D4983" s="142"/>
    </row>
    <row r="4984" spans="4:4" x14ac:dyDescent="0.25">
      <c r="D4984" s="142"/>
    </row>
    <row r="4985" spans="4:4" x14ac:dyDescent="0.25">
      <c r="D4985" s="142"/>
    </row>
    <row r="4986" spans="4:4" x14ac:dyDescent="0.25">
      <c r="D4986" s="142"/>
    </row>
    <row r="4987" spans="4:4" x14ac:dyDescent="0.25">
      <c r="D4987" s="142"/>
    </row>
    <row r="4988" spans="4:4" x14ac:dyDescent="0.25">
      <c r="D4988" s="142"/>
    </row>
    <row r="4989" spans="4:4" x14ac:dyDescent="0.25">
      <c r="D4989" s="142"/>
    </row>
    <row r="4990" spans="4:4" x14ac:dyDescent="0.25">
      <c r="D4990" s="142"/>
    </row>
    <row r="4991" spans="4:4" x14ac:dyDescent="0.25">
      <c r="D4991" s="142"/>
    </row>
    <row r="4992" spans="4:4" x14ac:dyDescent="0.25">
      <c r="D4992" s="142"/>
    </row>
    <row r="4993" spans="4:4" x14ac:dyDescent="0.25">
      <c r="D4993" s="142"/>
    </row>
    <row r="4994" spans="4:4" x14ac:dyDescent="0.25">
      <c r="D4994" s="142"/>
    </row>
    <row r="4995" spans="4:4" x14ac:dyDescent="0.25">
      <c r="D4995" s="142"/>
    </row>
    <row r="4996" spans="4:4" x14ac:dyDescent="0.25">
      <c r="D4996" s="142"/>
    </row>
    <row r="4997" spans="4:4" x14ac:dyDescent="0.25">
      <c r="D4997" s="142"/>
    </row>
    <row r="4998" spans="4:4" x14ac:dyDescent="0.25">
      <c r="D4998" s="142"/>
    </row>
    <row r="4999" spans="4:4" x14ac:dyDescent="0.25">
      <c r="D4999" s="142"/>
    </row>
  </sheetData>
  <sheetProtection algorithmName="SHA-512" hashValue="dJSE8JrzWr6ocEoi0JCwr1R4VerJrRdzzJKQ2FurRq+2KqR2VLZATl6x633N+IDmq5FKeMcHOXtIVeF3IJXPWQ==" saltValue="yHLXQf42Q2bX55ZO3Al9Aw==" spinCount="100000" sheet="1"/>
  <mergeCells count="332">
    <mergeCell ref="A1:G1"/>
    <mergeCell ref="C2:G2"/>
    <mergeCell ref="C3:G3"/>
    <mergeCell ref="C4:G4"/>
    <mergeCell ref="A839:B839"/>
    <mergeCell ref="C10:G10"/>
    <mergeCell ref="C11:G11"/>
    <mergeCell ref="C16:G16"/>
    <mergeCell ref="C18:G18"/>
    <mergeCell ref="C20:G20"/>
    <mergeCell ref="C41:G41"/>
    <mergeCell ref="C43:G43"/>
    <mergeCell ref="C46:G46"/>
    <mergeCell ref="C48:G48"/>
    <mergeCell ref="C49:G49"/>
    <mergeCell ref="C56:G56"/>
    <mergeCell ref="C22:G22"/>
    <mergeCell ref="C26:G26"/>
    <mergeCell ref="C29:G29"/>
    <mergeCell ref="C31:G31"/>
    <mergeCell ref="C35:G35"/>
    <mergeCell ref="C37:G37"/>
    <mergeCell ref="C78:G78"/>
    <mergeCell ref="C81:G81"/>
    <mergeCell ref="C83:G83"/>
    <mergeCell ref="C85:G85"/>
    <mergeCell ref="C91:G91"/>
    <mergeCell ref="C93:G93"/>
    <mergeCell ref="C58:G58"/>
    <mergeCell ref="C60:G60"/>
    <mergeCell ref="C64:G64"/>
    <mergeCell ref="C66:G66"/>
    <mergeCell ref="C72:G72"/>
    <mergeCell ref="C75:G75"/>
    <mergeCell ref="C114:G114"/>
    <mergeCell ref="C115:G115"/>
    <mergeCell ref="C120:G120"/>
    <mergeCell ref="C122:G122"/>
    <mergeCell ref="C123:G123"/>
    <mergeCell ref="C125:G125"/>
    <mergeCell ref="C98:G98"/>
    <mergeCell ref="C100:G100"/>
    <mergeCell ref="C103:G103"/>
    <mergeCell ref="C105:G105"/>
    <mergeCell ref="C107:G107"/>
    <mergeCell ref="C111:G111"/>
    <mergeCell ref="C151:G151"/>
    <mergeCell ref="C154:G154"/>
    <mergeCell ref="C156:G156"/>
    <mergeCell ref="C158:G158"/>
    <mergeCell ref="C161:G161"/>
    <mergeCell ref="C168:G168"/>
    <mergeCell ref="C128:G128"/>
    <mergeCell ref="C135:G135"/>
    <mergeCell ref="C137:G137"/>
    <mergeCell ref="C139:G139"/>
    <mergeCell ref="C141:G141"/>
    <mergeCell ref="C142:G142"/>
    <mergeCell ref="C182:G182"/>
    <mergeCell ref="C183:G183"/>
    <mergeCell ref="C190:G190"/>
    <mergeCell ref="C192:G192"/>
    <mergeCell ref="C201:G201"/>
    <mergeCell ref="C204:G204"/>
    <mergeCell ref="C170:G170"/>
    <mergeCell ref="C171:G171"/>
    <mergeCell ref="C172:G172"/>
    <mergeCell ref="C174:G174"/>
    <mergeCell ref="C178:G178"/>
    <mergeCell ref="C180:G180"/>
    <mergeCell ref="C219:G219"/>
    <mergeCell ref="C221:G221"/>
    <mergeCell ref="C222:G222"/>
    <mergeCell ref="C224:G224"/>
    <mergeCell ref="C226:G226"/>
    <mergeCell ref="C227:G227"/>
    <mergeCell ref="C205:G205"/>
    <mergeCell ref="C207:G207"/>
    <mergeCell ref="C209:G209"/>
    <mergeCell ref="C211:G211"/>
    <mergeCell ref="C213:G213"/>
    <mergeCell ref="C214:G214"/>
    <mergeCell ref="C247:G247"/>
    <mergeCell ref="C249:G249"/>
    <mergeCell ref="C250:G250"/>
    <mergeCell ref="C253:G253"/>
    <mergeCell ref="C255:G255"/>
    <mergeCell ref="C259:G259"/>
    <mergeCell ref="C229:G229"/>
    <mergeCell ref="C232:G232"/>
    <mergeCell ref="C235:G235"/>
    <mergeCell ref="C238:G238"/>
    <mergeCell ref="C241:G241"/>
    <mergeCell ref="C244:G244"/>
    <mergeCell ref="C275:G275"/>
    <mergeCell ref="C279:G279"/>
    <mergeCell ref="C281:G281"/>
    <mergeCell ref="C283:G283"/>
    <mergeCell ref="C285:G285"/>
    <mergeCell ref="C293:G293"/>
    <mergeCell ref="C261:G261"/>
    <mergeCell ref="C262:G262"/>
    <mergeCell ref="C265:G265"/>
    <mergeCell ref="C268:G268"/>
    <mergeCell ref="C270:G270"/>
    <mergeCell ref="C272:G272"/>
    <mergeCell ref="C321:G321"/>
    <mergeCell ref="C323:G323"/>
    <mergeCell ref="C328:G328"/>
    <mergeCell ref="C330:G330"/>
    <mergeCell ref="C332:G332"/>
    <mergeCell ref="C334:G334"/>
    <mergeCell ref="C296:G296"/>
    <mergeCell ref="C297:G297"/>
    <mergeCell ref="C302:G302"/>
    <mergeCell ref="C312:G312"/>
    <mergeCell ref="C314:G314"/>
    <mergeCell ref="C316:G316"/>
    <mergeCell ref="C363:G363"/>
    <mergeCell ref="C365:G365"/>
    <mergeCell ref="C367:G367"/>
    <mergeCell ref="C369:G369"/>
    <mergeCell ref="C371:G371"/>
    <mergeCell ref="C373:G373"/>
    <mergeCell ref="C341:G341"/>
    <mergeCell ref="C343:G343"/>
    <mergeCell ref="C345:G345"/>
    <mergeCell ref="C347:G347"/>
    <mergeCell ref="C349:G349"/>
    <mergeCell ref="C352:G352"/>
    <mergeCell ref="C393:G393"/>
    <mergeCell ref="C394:G394"/>
    <mergeCell ref="C396:G396"/>
    <mergeCell ref="C398:G398"/>
    <mergeCell ref="C399:G399"/>
    <mergeCell ref="C400:G400"/>
    <mergeCell ref="C375:G375"/>
    <mergeCell ref="C378:G378"/>
    <mergeCell ref="C380:G380"/>
    <mergeCell ref="C384:G384"/>
    <mergeCell ref="C387:G387"/>
    <mergeCell ref="C391:G391"/>
    <mergeCell ref="C410:G410"/>
    <mergeCell ref="C411:G411"/>
    <mergeCell ref="C413:G413"/>
    <mergeCell ref="C414:G414"/>
    <mergeCell ref="C415:G415"/>
    <mergeCell ref="C417:G417"/>
    <mergeCell ref="C402:G402"/>
    <mergeCell ref="C403:G403"/>
    <mergeCell ref="C405:G405"/>
    <mergeCell ref="C406:G406"/>
    <mergeCell ref="C407:G407"/>
    <mergeCell ref="C409:G409"/>
    <mergeCell ref="C435:G435"/>
    <mergeCell ref="C436:G436"/>
    <mergeCell ref="C438:G438"/>
    <mergeCell ref="C440:G440"/>
    <mergeCell ref="C442:G442"/>
    <mergeCell ref="C444:G444"/>
    <mergeCell ref="C423:G423"/>
    <mergeCell ref="C425:G425"/>
    <mergeCell ref="C426:G426"/>
    <mergeCell ref="C429:G429"/>
    <mergeCell ref="C431:G431"/>
    <mergeCell ref="C433:G433"/>
    <mergeCell ref="C459:G459"/>
    <mergeCell ref="C460:G460"/>
    <mergeCell ref="C462:G462"/>
    <mergeCell ref="C463:G463"/>
    <mergeCell ref="C464:G464"/>
    <mergeCell ref="C466:G466"/>
    <mergeCell ref="C445:G445"/>
    <mergeCell ref="C447:G447"/>
    <mergeCell ref="C449:G449"/>
    <mergeCell ref="C451:G451"/>
    <mergeCell ref="C456:G456"/>
    <mergeCell ref="C458:G458"/>
    <mergeCell ref="C487:G487"/>
    <mergeCell ref="C495:G495"/>
    <mergeCell ref="C498:G498"/>
    <mergeCell ref="C500:G500"/>
    <mergeCell ref="C502:G502"/>
    <mergeCell ref="C504:G504"/>
    <mergeCell ref="C467:G467"/>
    <mergeCell ref="C472:G472"/>
    <mergeCell ref="C474:G474"/>
    <mergeCell ref="C479:G479"/>
    <mergeCell ref="C481:G481"/>
    <mergeCell ref="C483:G483"/>
    <mergeCell ref="C518:G518"/>
    <mergeCell ref="C522:G522"/>
    <mergeCell ref="C524:G524"/>
    <mergeCell ref="C526:G526"/>
    <mergeCell ref="C527:G527"/>
    <mergeCell ref="C528:G528"/>
    <mergeCell ref="C506:G506"/>
    <mergeCell ref="C508:G508"/>
    <mergeCell ref="C511:G511"/>
    <mergeCell ref="C513:G513"/>
    <mergeCell ref="C514:G514"/>
    <mergeCell ref="C517:G517"/>
    <mergeCell ref="C548:G548"/>
    <mergeCell ref="C550:G550"/>
    <mergeCell ref="C552:G552"/>
    <mergeCell ref="C554:G554"/>
    <mergeCell ref="C556:G556"/>
    <mergeCell ref="C558:G558"/>
    <mergeCell ref="C530:G530"/>
    <mergeCell ref="C538:G538"/>
    <mergeCell ref="C540:G540"/>
    <mergeCell ref="C542:G542"/>
    <mergeCell ref="C544:G544"/>
    <mergeCell ref="C546:G546"/>
    <mergeCell ref="C572:G572"/>
    <mergeCell ref="C574:G574"/>
    <mergeCell ref="C576:G576"/>
    <mergeCell ref="C578:G578"/>
    <mergeCell ref="C580:G580"/>
    <mergeCell ref="C581:G581"/>
    <mergeCell ref="C560:G560"/>
    <mergeCell ref="C562:G562"/>
    <mergeCell ref="C564:G564"/>
    <mergeCell ref="C566:G566"/>
    <mergeCell ref="C568:G568"/>
    <mergeCell ref="C570:G570"/>
    <mergeCell ref="C589:G589"/>
    <mergeCell ref="C590:G590"/>
    <mergeCell ref="C591:G591"/>
    <mergeCell ref="C592:G592"/>
    <mergeCell ref="C593:G593"/>
    <mergeCell ref="C594:G594"/>
    <mergeCell ref="C582:G582"/>
    <mergeCell ref="C583:G583"/>
    <mergeCell ref="C584:G584"/>
    <mergeCell ref="C585:G585"/>
    <mergeCell ref="C586:G586"/>
    <mergeCell ref="C587:G587"/>
    <mergeCell ref="C605:G605"/>
    <mergeCell ref="C607:G607"/>
    <mergeCell ref="C610:G610"/>
    <mergeCell ref="C611:G611"/>
    <mergeCell ref="C614:G614"/>
    <mergeCell ref="C616:G616"/>
    <mergeCell ref="C595:G595"/>
    <mergeCell ref="C597:G597"/>
    <mergeCell ref="C598:G598"/>
    <mergeCell ref="C601:G601"/>
    <mergeCell ref="C602:G602"/>
    <mergeCell ref="C603:G603"/>
    <mergeCell ref="C630:G630"/>
    <mergeCell ref="C631:G631"/>
    <mergeCell ref="C632:G632"/>
    <mergeCell ref="C633:G633"/>
    <mergeCell ref="C638:G638"/>
    <mergeCell ref="C641:G641"/>
    <mergeCell ref="C617:G617"/>
    <mergeCell ref="C619:G619"/>
    <mergeCell ref="C621:G621"/>
    <mergeCell ref="C622:G622"/>
    <mergeCell ref="C623:G623"/>
    <mergeCell ref="C628:G628"/>
    <mergeCell ref="C668:G668"/>
    <mergeCell ref="C669:G669"/>
    <mergeCell ref="C676:G676"/>
    <mergeCell ref="C678:G678"/>
    <mergeCell ref="C679:G679"/>
    <mergeCell ref="C685:G685"/>
    <mergeCell ref="C644:G644"/>
    <mergeCell ref="C645:G645"/>
    <mergeCell ref="C647:G647"/>
    <mergeCell ref="C656:G656"/>
    <mergeCell ref="C664:G664"/>
    <mergeCell ref="C666:G666"/>
    <mergeCell ref="C701:G701"/>
    <mergeCell ref="C702:G702"/>
    <mergeCell ref="C706:G706"/>
    <mergeCell ref="C709:G709"/>
    <mergeCell ref="C711:G711"/>
    <mergeCell ref="C713:G713"/>
    <mergeCell ref="C687:G687"/>
    <mergeCell ref="C688:G688"/>
    <mergeCell ref="C689:G689"/>
    <mergeCell ref="C690:G690"/>
    <mergeCell ref="C696:G696"/>
    <mergeCell ref="C699:G699"/>
    <mergeCell ref="C757:G757"/>
    <mergeCell ref="C769:G769"/>
    <mergeCell ref="C773:G773"/>
    <mergeCell ref="C777:G777"/>
    <mergeCell ref="C781:G781"/>
    <mergeCell ref="C784:G784"/>
    <mergeCell ref="C715:G715"/>
    <mergeCell ref="C721:G721"/>
    <mergeCell ref="C723:G723"/>
    <mergeCell ref="C738:G738"/>
    <mergeCell ref="C743:G743"/>
    <mergeCell ref="C793:G793"/>
    <mergeCell ref="C795:G795"/>
    <mergeCell ref="C796:G796"/>
    <mergeCell ref="C798:G798"/>
    <mergeCell ref="C800:G800"/>
    <mergeCell ref="C801:G801"/>
    <mergeCell ref="C785:G785"/>
    <mergeCell ref="C786:G786"/>
    <mergeCell ref="C787:G787"/>
    <mergeCell ref="C788:G788"/>
    <mergeCell ref="C789:G789"/>
    <mergeCell ref="C791:G791"/>
    <mergeCell ref="C808:G808"/>
    <mergeCell ref="C811:G811"/>
    <mergeCell ref="C812:G812"/>
    <mergeCell ref="C813:G813"/>
    <mergeCell ref="C814:G814"/>
    <mergeCell ref="C815:G815"/>
    <mergeCell ref="C802:G802"/>
    <mergeCell ref="C803:G803"/>
    <mergeCell ref="C804:G804"/>
    <mergeCell ref="C805:G805"/>
    <mergeCell ref="C806:G806"/>
    <mergeCell ref="C807:G807"/>
    <mergeCell ref="C829:G829"/>
    <mergeCell ref="C831:G831"/>
    <mergeCell ref="C833:G833"/>
    <mergeCell ref="C834:G834"/>
    <mergeCell ref="C836:G836"/>
    <mergeCell ref="C816:G816"/>
    <mergeCell ref="C817:G817"/>
    <mergeCell ref="C819:G819"/>
    <mergeCell ref="C823:G823"/>
    <mergeCell ref="C825:G825"/>
    <mergeCell ref="C827:G827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C202" sqref="C202:G202"/>
    </sheetView>
  </sheetViews>
  <sheetFormatPr defaultRowHeight="13.2" outlineLevelRow="1" x14ac:dyDescent="0.25"/>
  <cols>
    <col min="1" max="1" width="3.44140625" customWidth="1"/>
    <col min="2" max="2" width="12.6640625" style="90" customWidth="1"/>
    <col min="3" max="3" width="50.77734375" style="90" customWidth="1"/>
    <col min="4" max="4" width="4.88671875" customWidth="1"/>
    <col min="5" max="5" width="8" customWidth="1"/>
    <col min="6" max="6" width="9.88671875" customWidth="1"/>
    <col min="7" max="7" width="12.77734375" customWidth="1"/>
    <col min="8" max="11" width="0" hidden="1" customWidth="1"/>
    <col min="12" max="12" width="4.77734375" customWidth="1"/>
    <col min="14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49" t="s">
        <v>235</v>
      </c>
      <c r="B1" s="249"/>
      <c r="C1" s="249"/>
      <c r="D1" s="249"/>
      <c r="E1" s="249"/>
      <c r="F1" s="249"/>
      <c r="G1" s="249"/>
      <c r="AG1" t="s">
        <v>175</v>
      </c>
    </row>
    <row r="2" spans="1:60" ht="25.05" customHeight="1" x14ac:dyDescent="0.25">
      <c r="A2" s="143" t="s">
        <v>7</v>
      </c>
      <c r="B2" s="72" t="s">
        <v>43</v>
      </c>
      <c r="C2" s="250" t="s">
        <v>44</v>
      </c>
      <c r="D2" s="251"/>
      <c r="E2" s="251"/>
      <c r="F2" s="251"/>
      <c r="G2" s="252"/>
      <c r="AG2" t="s">
        <v>176</v>
      </c>
    </row>
    <row r="3" spans="1:60" ht="25.05" customHeight="1" x14ac:dyDescent="0.25">
      <c r="A3" s="143" t="s">
        <v>8</v>
      </c>
      <c r="B3" s="72" t="s">
        <v>59</v>
      </c>
      <c r="C3" s="250" t="s">
        <v>60</v>
      </c>
      <c r="D3" s="251"/>
      <c r="E3" s="251"/>
      <c r="F3" s="251"/>
      <c r="G3" s="252"/>
      <c r="AC3" s="90" t="s">
        <v>176</v>
      </c>
      <c r="AG3" t="s">
        <v>178</v>
      </c>
    </row>
    <row r="4" spans="1:60" ht="25.05" customHeight="1" x14ac:dyDescent="0.25">
      <c r="A4" s="144" t="s">
        <v>9</v>
      </c>
      <c r="B4" s="145" t="s">
        <v>57</v>
      </c>
      <c r="C4" s="253" t="s">
        <v>60</v>
      </c>
      <c r="D4" s="254"/>
      <c r="E4" s="254"/>
      <c r="F4" s="254"/>
      <c r="G4" s="255"/>
      <c r="AG4" t="s">
        <v>179</v>
      </c>
    </row>
    <row r="5" spans="1:60" x14ac:dyDescent="0.25">
      <c r="D5" s="142"/>
    </row>
    <row r="6" spans="1:60" ht="39.6" x14ac:dyDescent="0.25">
      <c r="A6" s="147" t="s">
        <v>180</v>
      </c>
      <c r="B6" s="149" t="s">
        <v>181</v>
      </c>
      <c r="C6" s="149" t="s">
        <v>182</v>
      </c>
      <c r="D6" s="148" t="s">
        <v>183</v>
      </c>
      <c r="E6" s="147" t="s">
        <v>184</v>
      </c>
      <c r="F6" s="146" t="s">
        <v>185</v>
      </c>
      <c r="G6" s="147" t="s">
        <v>29</v>
      </c>
      <c r="H6" s="150" t="s">
        <v>30</v>
      </c>
      <c r="I6" s="150" t="s">
        <v>186</v>
      </c>
      <c r="J6" s="150" t="s">
        <v>31</v>
      </c>
      <c r="K6" s="150" t="s">
        <v>187</v>
      </c>
      <c r="L6" s="150" t="s">
        <v>188</v>
      </c>
      <c r="M6" s="150" t="s">
        <v>189</v>
      </c>
      <c r="N6" s="150" t="s">
        <v>190</v>
      </c>
      <c r="O6" s="150" t="s">
        <v>191</v>
      </c>
      <c r="P6" s="150" t="s">
        <v>192</v>
      </c>
      <c r="Q6" s="150" t="s">
        <v>193</v>
      </c>
      <c r="R6" s="150" t="s">
        <v>194</v>
      </c>
      <c r="S6" s="150" t="s">
        <v>195</v>
      </c>
      <c r="T6" s="150" t="s">
        <v>196</v>
      </c>
      <c r="U6" s="150" t="s">
        <v>197</v>
      </c>
      <c r="V6" s="150" t="s">
        <v>198</v>
      </c>
      <c r="W6" s="150" t="s">
        <v>199</v>
      </c>
      <c r="X6" s="150" t="s">
        <v>200</v>
      </c>
    </row>
    <row r="7" spans="1:60" hidden="1" x14ac:dyDescent="0.25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5">
      <c r="A8" s="163" t="s">
        <v>201</v>
      </c>
      <c r="B8" s="164" t="s">
        <v>57</v>
      </c>
      <c r="C8" s="176" t="s">
        <v>75</v>
      </c>
      <c r="D8" s="165"/>
      <c r="E8" s="166"/>
      <c r="F8" s="167"/>
      <c r="G8" s="167">
        <f>SUMIF(AG9:AG15,"&lt;&gt;NOR",G9:G15)</f>
        <v>0</v>
      </c>
      <c r="H8" s="167"/>
      <c r="I8" s="167">
        <f>SUM(I9:I15)</f>
        <v>0</v>
      </c>
      <c r="J8" s="167"/>
      <c r="K8" s="167">
        <f>SUM(K9:K15)</f>
        <v>0</v>
      </c>
      <c r="L8" s="167"/>
      <c r="M8" s="167">
        <f>SUM(M9:M15)</f>
        <v>0</v>
      </c>
      <c r="N8" s="167"/>
      <c r="O8" s="167">
        <f>SUM(O9:O15)</f>
        <v>29.56</v>
      </c>
      <c r="P8" s="167"/>
      <c r="Q8" s="167">
        <f>SUM(Q9:Q15)</f>
        <v>0</v>
      </c>
      <c r="R8" s="167"/>
      <c r="S8" s="167"/>
      <c r="T8" s="168"/>
      <c r="U8" s="162"/>
      <c r="V8" s="162">
        <f>SUM(V9:V15)</f>
        <v>0</v>
      </c>
      <c r="W8" s="162"/>
      <c r="X8" s="162"/>
      <c r="AG8" t="s">
        <v>202</v>
      </c>
    </row>
    <row r="9" spans="1:60" ht="20.399999999999999" outlineLevel="1" x14ac:dyDescent="0.25">
      <c r="A9" s="169">
        <v>1</v>
      </c>
      <c r="B9" s="170" t="s">
        <v>999</v>
      </c>
      <c r="C9" s="182" t="s">
        <v>1000</v>
      </c>
      <c r="D9" s="183" t="s">
        <v>342</v>
      </c>
      <c r="E9" s="172">
        <v>25.776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 t="s">
        <v>254</v>
      </c>
      <c r="S9" s="172" t="s">
        <v>206</v>
      </c>
      <c r="T9" s="173" t="s">
        <v>401</v>
      </c>
      <c r="U9" s="160">
        <v>0</v>
      </c>
      <c r="V9" s="160">
        <f>ROUND(E9*U9,2)</f>
        <v>0</v>
      </c>
      <c r="W9" s="160"/>
      <c r="X9" s="160" t="s">
        <v>255</v>
      </c>
      <c r="Y9" s="151"/>
      <c r="Z9" s="151"/>
      <c r="AA9" s="151"/>
      <c r="AB9" s="151"/>
      <c r="AC9" s="151"/>
      <c r="AD9" s="151"/>
      <c r="AE9" s="151"/>
      <c r="AF9" s="151"/>
      <c r="AG9" s="151" t="s">
        <v>256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5">
      <c r="A10" s="158"/>
      <c r="B10" s="159"/>
      <c r="C10" s="184" t="s">
        <v>1001</v>
      </c>
      <c r="D10" s="185"/>
      <c r="E10" s="186">
        <v>18.096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1"/>
      <c r="Z10" s="151"/>
      <c r="AA10" s="151"/>
      <c r="AB10" s="151"/>
      <c r="AC10" s="151"/>
      <c r="AD10" s="151"/>
      <c r="AE10" s="151"/>
      <c r="AF10" s="151"/>
      <c r="AG10" s="151" t="s">
        <v>247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5">
      <c r="A11" s="158"/>
      <c r="B11" s="159"/>
      <c r="C11" s="184" t="s">
        <v>1002</v>
      </c>
      <c r="D11" s="185"/>
      <c r="E11" s="186">
        <v>7.68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51"/>
      <c r="Z11" s="151"/>
      <c r="AA11" s="151"/>
      <c r="AB11" s="151"/>
      <c r="AC11" s="151"/>
      <c r="AD11" s="151"/>
      <c r="AE11" s="151"/>
      <c r="AF11" s="151"/>
      <c r="AG11" s="151" t="s">
        <v>247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5">
      <c r="A12" s="158"/>
      <c r="B12" s="159"/>
      <c r="C12" s="247"/>
      <c r="D12" s="248"/>
      <c r="E12" s="248"/>
      <c r="F12" s="248"/>
      <c r="G12" s="248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1"/>
      <c r="Z12" s="151"/>
      <c r="AA12" s="151"/>
      <c r="AB12" s="151"/>
      <c r="AC12" s="151"/>
      <c r="AD12" s="151"/>
      <c r="AE12" s="151"/>
      <c r="AF12" s="151"/>
      <c r="AG12" s="151" t="s">
        <v>212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5">
      <c r="A13" s="169">
        <v>2</v>
      </c>
      <c r="B13" s="170" t="s">
        <v>1003</v>
      </c>
      <c r="C13" s="182" t="s">
        <v>1004</v>
      </c>
      <c r="D13" s="183" t="s">
        <v>342</v>
      </c>
      <c r="E13" s="172">
        <v>17.7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2">
        <v>1.67</v>
      </c>
      <c r="O13" s="172">
        <f>ROUND(E13*N13,2)</f>
        <v>29.56</v>
      </c>
      <c r="P13" s="172">
        <v>0</v>
      </c>
      <c r="Q13" s="172">
        <f>ROUND(E13*P13,2)</f>
        <v>0</v>
      </c>
      <c r="R13" s="172" t="s">
        <v>254</v>
      </c>
      <c r="S13" s="172" t="s">
        <v>206</v>
      </c>
      <c r="T13" s="173" t="s">
        <v>401</v>
      </c>
      <c r="U13" s="160">
        <v>0</v>
      </c>
      <c r="V13" s="160">
        <f>ROUND(E13*U13,2)</f>
        <v>0</v>
      </c>
      <c r="W13" s="160"/>
      <c r="X13" s="160" t="s">
        <v>255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256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5">
      <c r="A14" s="158"/>
      <c r="B14" s="159"/>
      <c r="C14" s="258" t="s">
        <v>1005</v>
      </c>
      <c r="D14" s="259"/>
      <c r="E14" s="259"/>
      <c r="F14" s="259"/>
      <c r="G14" s="259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51"/>
      <c r="Z14" s="151"/>
      <c r="AA14" s="151"/>
      <c r="AB14" s="151"/>
      <c r="AC14" s="151"/>
      <c r="AD14" s="151"/>
      <c r="AE14" s="151"/>
      <c r="AF14" s="151"/>
      <c r="AG14" s="151" t="s">
        <v>244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74" t="str">
        <f>C14</f>
        <v>prohozenou zeminou nebo štěrkopískem, s vodorovnou přepravou k místu zásypu, uložením ve vrstvách a zhutněním.</v>
      </c>
      <c r="BB14" s="151"/>
      <c r="BC14" s="151"/>
      <c r="BD14" s="151"/>
      <c r="BE14" s="151"/>
      <c r="BF14" s="151"/>
      <c r="BG14" s="151"/>
      <c r="BH14" s="151"/>
    </row>
    <row r="15" spans="1:60" outlineLevel="1" x14ac:dyDescent="0.25">
      <c r="A15" s="158"/>
      <c r="B15" s="159"/>
      <c r="C15" s="247"/>
      <c r="D15" s="248"/>
      <c r="E15" s="248"/>
      <c r="F15" s="248"/>
      <c r="G15" s="248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51"/>
      <c r="Z15" s="151"/>
      <c r="AA15" s="151"/>
      <c r="AB15" s="151"/>
      <c r="AC15" s="151"/>
      <c r="AD15" s="151"/>
      <c r="AE15" s="151"/>
      <c r="AF15" s="151"/>
      <c r="AG15" s="151" t="s">
        <v>212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x14ac:dyDescent="0.25">
      <c r="A16" s="163" t="s">
        <v>201</v>
      </c>
      <c r="B16" s="164" t="s">
        <v>107</v>
      </c>
      <c r="C16" s="180" t="s">
        <v>108</v>
      </c>
      <c r="D16" s="181"/>
      <c r="E16" s="167"/>
      <c r="F16" s="167"/>
      <c r="G16" s="167">
        <f>SUMIF(AG17:AG18,"&lt;&gt;NOR",G17:G18)</f>
        <v>0</v>
      </c>
      <c r="H16" s="167"/>
      <c r="I16" s="167">
        <f>SUM(I17:I18)</f>
        <v>0</v>
      </c>
      <c r="J16" s="167"/>
      <c r="K16" s="167">
        <f>SUM(K17:K18)</f>
        <v>0</v>
      </c>
      <c r="L16" s="167"/>
      <c r="M16" s="167">
        <f>SUM(M17:M18)</f>
        <v>0</v>
      </c>
      <c r="N16" s="167"/>
      <c r="O16" s="167">
        <f>SUM(O17:O18)</f>
        <v>2.81</v>
      </c>
      <c r="P16" s="167"/>
      <c r="Q16" s="167">
        <f>SUM(Q17:Q18)</f>
        <v>0</v>
      </c>
      <c r="R16" s="167"/>
      <c r="S16" s="167"/>
      <c r="T16" s="168"/>
      <c r="U16" s="162"/>
      <c r="V16" s="162">
        <f>SUM(V17:V18)</f>
        <v>0</v>
      </c>
      <c r="W16" s="162"/>
      <c r="X16" s="162"/>
      <c r="AG16" t="s">
        <v>202</v>
      </c>
    </row>
    <row r="17" spans="1:60" outlineLevel="1" x14ac:dyDescent="0.25">
      <c r="A17" s="169">
        <v>3</v>
      </c>
      <c r="B17" s="170" t="s">
        <v>1006</v>
      </c>
      <c r="C17" s="182" t="s">
        <v>1007</v>
      </c>
      <c r="D17" s="183" t="s">
        <v>253</v>
      </c>
      <c r="E17" s="172">
        <v>6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2">
        <v>0.46866000000000002</v>
      </c>
      <c r="O17" s="172">
        <f>ROUND(E17*N17,2)</f>
        <v>2.81</v>
      </c>
      <c r="P17" s="172">
        <v>0</v>
      </c>
      <c r="Q17" s="172">
        <f>ROUND(E17*P17,2)</f>
        <v>0</v>
      </c>
      <c r="R17" s="172"/>
      <c r="S17" s="172" t="s">
        <v>299</v>
      </c>
      <c r="T17" s="173" t="s">
        <v>207</v>
      </c>
      <c r="U17" s="160">
        <v>0</v>
      </c>
      <c r="V17" s="160">
        <f>ROUND(E17*U17,2)</f>
        <v>0</v>
      </c>
      <c r="W17" s="160"/>
      <c r="X17" s="160" t="s">
        <v>255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256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5">
      <c r="A18" s="158"/>
      <c r="B18" s="159"/>
      <c r="C18" s="256"/>
      <c r="D18" s="257"/>
      <c r="E18" s="257"/>
      <c r="F18" s="257"/>
      <c r="G18" s="257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51"/>
      <c r="Z18" s="151"/>
      <c r="AA18" s="151"/>
      <c r="AB18" s="151"/>
      <c r="AC18" s="151"/>
      <c r="AD18" s="151"/>
      <c r="AE18" s="151"/>
      <c r="AF18" s="151"/>
      <c r="AG18" s="151" t="s">
        <v>212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x14ac:dyDescent="0.25">
      <c r="A19" s="163" t="s">
        <v>201</v>
      </c>
      <c r="B19" s="164" t="s">
        <v>125</v>
      </c>
      <c r="C19" s="180" t="s">
        <v>126</v>
      </c>
      <c r="D19" s="181"/>
      <c r="E19" s="167"/>
      <c r="F19" s="167"/>
      <c r="G19" s="167">
        <f>SUMIF(AG20:AG65,"&lt;&gt;NOR",G20:G65)</f>
        <v>0</v>
      </c>
      <c r="H19" s="167"/>
      <c r="I19" s="167">
        <f>SUM(I20:I65)</f>
        <v>0</v>
      </c>
      <c r="J19" s="167"/>
      <c r="K19" s="167">
        <f>SUM(K20:K65)</f>
        <v>0</v>
      </c>
      <c r="L19" s="167"/>
      <c r="M19" s="167">
        <f>SUM(M20:M65)</f>
        <v>0</v>
      </c>
      <c r="N19" s="167"/>
      <c r="O19" s="167">
        <f>SUM(O20:O65)</f>
        <v>0.72000000000000008</v>
      </c>
      <c r="P19" s="167"/>
      <c r="Q19" s="167">
        <f>SUM(Q20:Q65)</f>
        <v>0</v>
      </c>
      <c r="R19" s="167"/>
      <c r="S19" s="167"/>
      <c r="T19" s="168"/>
      <c r="U19" s="162"/>
      <c r="V19" s="162">
        <f>SUM(V20:V65)</f>
        <v>119.63999999999999</v>
      </c>
      <c r="W19" s="162"/>
      <c r="X19" s="162"/>
      <c r="AG19" t="s">
        <v>202</v>
      </c>
    </row>
    <row r="20" spans="1:60" ht="30.6" outlineLevel="1" x14ac:dyDescent="0.25">
      <c r="A20" s="169">
        <v>4</v>
      </c>
      <c r="B20" s="170" t="s">
        <v>1008</v>
      </c>
      <c r="C20" s="182" t="s">
        <v>1009</v>
      </c>
      <c r="D20" s="183" t="s">
        <v>266</v>
      </c>
      <c r="E20" s="172">
        <v>2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21</v>
      </c>
      <c r="M20" s="172">
        <f>G20*(1+L20/100)</f>
        <v>0</v>
      </c>
      <c r="N20" s="172">
        <v>7.5000000000000002E-4</v>
      </c>
      <c r="O20" s="172">
        <f>ROUND(E20*N20,2)</f>
        <v>0</v>
      </c>
      <c r="P20" s="172">
        <v>0</v>
      </c>
      <c r="Q20" s="172">
        <f>ROUND(E20*P20,2)</f>
        <v>0</v>
      </c>
      <c r="R20" s="172" t="s">
        <v>1010</v>
      </c>
      <c r="S20" s="172" t="s">
        <v>206</v>
      </c>
      <c r="T20" s="173" t="s">
        <v>240</v>
      </c>
      <c r="U20" s="160">
        <v>0.2</v>
      </c>
      <c r="V20" s="160">
        <f>ROUND(E20*U20,2)</f>
        <v>0.4</v>
      </c>
      <c r="W20" s="160"/>
      <c r="X20" s="160" t="s">
        <v>241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242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5">
      <c r="A21" s="158"/>
      <c r="B21" s="159"/>
      <c r="C21" s="256"/>
      <c r="D21" s="257"/>
      <c r="E21" s="257"/>
      <c r="F21" s="257"/>
      <c r="G21" s="257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51"/>
      <c r="Z21" s="151"/>
      <c r="AA21" s="151"/>
      <c r="AB21" s="151"/>
      <c r="AC21" s="151"/>
      <c r="AD21" s="151"/>
      <c r="AE21" s="151"/>
      <c r="AF21" s="151"/>
      <c r="AG21" s="151" t="s">
        <v>212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38.4" customHeight="1" outlineLevel="1" x14ac:dyDescent="0.25">
      <c r="A22" s="169">
        <v>5</v>
      </c>
      <c r="B22" s="170" t="s">
        <v>1011</v>
      </c>
      <c r="C22" s="182" t="s">
        <v>1012</v>
      </c>
      <c r="D22" s="183" t="s">
        <v>266</v>
      </c>
      <c r="E22" s="172">
        <v>7</v>
      </c>
      <c r="F22" s="171"/>
      <c r="G22" s="172">
        <f>ROUND(E22*F22,2)</f>
        <v>0</v>
      </c>
      <c r="H22" s="171"/>
      <c r="I22" s="172">
        <f>ROUND(E22*H22,2)</f>
        <v>0</v>
      </c>
      <c r="J22" s="171"/>
      <c r="K22" s="172">
        <f>ROUND(E22*J22,2)</f>
        <v>0</v>
      </c>
      <c r="L22" s="172">
        <v>21</v>
      </c>
      <c r="M22" s="172">
        <f>G22*(1+L22/100)</f>
        <v>0</v>
      </c>
      <c r="N22" s="172">
        <v>7.6630000000000004E-2</v>
      </c>
      <c r="O22" s="172">
        <f>ROUND(E22*N22,2)</f>
        <v>0.54</v>
      </c>
      <c r="P22" s="172">
        <v>0</v>
      </c>
      <c r="Q22" s="172">
        <f>ROUND(E22*P22,2)</f>
        <v>0</v>
      </c>
      <c r="R22" s="172" t="s">
        <v>1010</v>
      </c>
      <c r="S22" s="172" t="s">
        <v>206</v>
      </c>
      <c r="T22" s="173" t="s">
        <v>240</v>
      </c>
      <c r="U22" s="160">
        <v>0.5</v>
      </c>
      <c r="V22" s="160">
        <f>ROUND(E22*U22,2)</f>
        <v>3.5</v>
      </c>
      <c r="W22" s="160"/>
      <c r="X22" s="160" t="s">
        <v>241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242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5">
      <c r="A23" s="158"/>
      <c r="B23" s="159"/>
      <c r="C23" s="256"/>
      <c r="D23" s="257"/>
      <c r="E23" s="257"/>
      <c r="F23" s="257"/>
      <c r="G23" s="257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51"/>
      <c r="Z23" s="151"/>
      <c r="AA23" s="151"/>
      <c r="AB23" s="151"/>
      <c r="AC23" s="151"/>
      <c r="AD23" s="151"/>
      <c r="AE23" s="151"/>
      <c r="AF23" s="151"/>
      <c r="AG23" s="151" t="s">
        <v>212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31.8" customHeight="1" outlineLevel="1" x14ac:dyDescent="0.25">
      <c r="A24" s="169">
        <v>6</v>
      </c>
      <c r="B24" s="170" t="s">
        <v>1013</v>
      </c>
      <c r="C24" s="182" t="s">
        <v>1014</v>
      </c>
      <c r="D24" s="183" t="s">
        <v>266</v>
      </c>
      <c r="E24" s="172">
        <v>1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21</v>
      </c>
      <c r="M24" s="172">
        <f>G24*(1+L24/100)</f>
        <v>0</v>
      </c>
      <c r="N24" s="172">
        <v>3.8000000000000002E-4</v>
      </c>
      <c r="O24" s="172">
        <f>ROUND(E24*N24,2)</f>
        <v>0</v>
      </c>
      <c r="P24" s="172">
        <v>0</v>
      </c>
      <c r="Q24" s="172">
        <f>ROUND(E24*P24,2)</f>
        <v>0</v>
      </c>
      <c r="R24" s="172" t="s">
        <v>1010</v>
      </c>
      <c r="S24" s="172" t="s">
        <v>206</v>
      </c>
      <c r="T24" s="173" t="s">
        <v>240</v>
      </c>
      <c r="U24" s="160">
        <v>0.13300000000000001</v>
      </c>
      <c r="V24" s="160">
        <f>ROUND(E24*U24,2)</f>
        <v>0.13</v>
      </c>
      <c r="W24" s="160"/>
      <c r="X24" s="160" t="s">
        <v>241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242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5">
      <c r="A25" s="158"/>
      <c r="B25" s="159"/>
      <c r="C25" s="256"/>
      <c r="D25" s="257"/>
      <c r="E25" s="257"/>
      <c r="F25" s="257"/>
      <c r="G25" s="257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51"/>
      <c r="Z25" s="151"/>
      <c r="AA25" s="151"/>
      <c r="AB25" s="151"/>
      <c r="AC25" s="151"/>
      <c r="AD25" s="151"/>
      <c r="AE25" s="151"/>
      <c r="AF25" s="151"/>
      <c r="AG25" s="151" t="s">
        <v>212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5">
      <c r="A26" s="169">
        <v>7</v>
      </c>
      <c r="B26" s="170" t="s">
        <v>1015</v>
      </c>
      <c r="C26" s="182" t="s">
        <v>1016</v>
      </c>
      <c r="D26" s="183" t="s">
        <v>253</v>
      </c>
      <c r="E26" s="172">
        <v>55</v>
      </c>
      <c r="F26" s="171"/>
      <c r="G26" s="172">
        <f>ROUND(E26*F26,2)</f>
        <v>0</v>
      </c>
      <c r="H26" s="171"/>
      <c r="I26" s="172">
        <f>ROUND(E26*H26,2)</f>
        <v>0</v>
      </c>
      <c r="J26" s="171"/>
      <c r="K26" s="172">
        <f>ROUND(E26*J26,2)</f>
        <v>0</v>
      </c>
      <c r="L26" s="172">
        <v>21</v>
      </c>
      <c r="M26" s="172">
        <f>G26*(1+L26/100)</f>
        <v>0</v>
      </c>
      <c r="N26" s="172">
        <v>7.7999999999999999E-4</v>
      </c>
      <c r="O26" s="172">
        <f>ROUND(E26*N26,2)</f>
        <v>0.04</v>
      </c>
      <c r="P26" s="172">
        <v>0</v>
      </c>
      <c r="Q26" s="172">
        <f>ROUND(E26*P26,2)</f>
        <v>0</v>
      </c>
      <c r="R26" s="172"/>
      <c r="S26" s="172" t="s">
        <v>299</v>
      </c>
      <c r="T26" s="173" t="s">
        <v>207</v>
      </c>
      <c r="U26" s="160">
        <v>0.81899999999999995</v>
      </c>
      <c r="V26" s="160">
        <f>ROUND(E26*U26,2)</f>
        <v>45.05</v>
      </c>
      <c r="W26" s="160"/>
      <c r="X26" s="160" t="s">
        <v>241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242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5">
      <c r="A27" s="158"/>
      <c r="B27" s="159"/>
      <c r="C27" s="245" t="s">
        <v>1017</v>
      </c>
      <c r="D27" s="246"/>
      <c r="E27" s="246"/>
      <c r="F27" s="246"/>
      <c r="G27" s="246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51"/>
      <c r="Z27" s="151"/>
      <c r="AA27" s="151"/>
      <c r="AB27" s="151"/>
      <c r="AC27" s="151"/>
      <c r="AD27" s="151"/>
      <c r="AE27" s="151"/>
      <c r="AF27" s="151"/>
      <c r="AG27" s="151" t="s">
        <v>211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5">
      <c r="A28" s="158"/>
      <c r="B28" s="159"/>
      <c r="C28" s="260" t="s">
        <v>1018</v>
      </c>
      <c r="D28" s="261"/>
      <c r="E28" s="261"/>
      <c r="F28" s="261"/>
      <c r="G28" s="261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51"/>
      <c r="Z28" s="151"/>
      <c r="AA28" s="151"/>
      <c r="AB28" s="151"/>
      <c r="AC28" s="151"/>
      <c r="AD28" s="151"/>
      <c r="AE28" s="151"/>
      <c r="AF28" s="151"/>
      <c r="AG28" s="151" t="s">
        <v>211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5">
      <c r="A29" s="158"/>
      <c r="B29" s="159"/>
      <c r="C29" s="247"/>
      <c r="D29" s="248"/>
      <c r="E29" s="248"/>
      <c r="F29" s="248"/>
      <c r="G29" s="248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51"/>
      <c r="Z29" s="151"/>
      <c r="AA29" s="151"/>
      <c r="AB29" s="151"/>
      <c r="AC29" s="151"/>
      <c r="AD29" s="151"/>
      <c r="AE29" s="151"/>
      <c r="AF29" s="151"/>
      <c r="AG29" s="151" t="s">
        <v>212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5">
      <c r="A30" s="169">
        <v>8</v>
      </c>
      <c r="B30" s="170" t="s">
        <v>1019</v>
      </c>
      <c r="C30" s="182" t="s">
        <v>1020</v>
      </c>
      <c r="D30" s="183" t="s">
        <v>253</v>
      </c>
      <c r="E30" s="172">
        <v>11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72">
        <v>7.7999999999999999E-4</v>
      </c>
      <c r="O30" s="172">
        <f>ROUND(E30*N30,2)</f>
        <v>0.01</v>
      </c>
      <c r="P30" s="172">
        <v>0</v>
      </c>
      <c r="Q30" s="172">
        <f>ROUND(E30*P30,2)</f>
        <v>0</v>
      </c>
      <c r="R30" s="172"/>
      <c r="S30" s="172" t="s">
        <v>299</v>
      </c>
      <c r="T30" s="173" t="s">
        <v>240</v>
      </c>
      <c r="U30" s="160">
        <v>0.81899999999999995</v>
      </c>
      <c r="V30" s="160">
        <f>ROUND(E30*U30,2)</f>
        <v>9.01</v>
      </c>
      <c r="W30" s="160"/>
      <c r="X30" s="160" t="s">
        <v>241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242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5">
      <c r="A31" s="158"/>
      <c r="B31" s="159"/>
      <c r="C31" s="245" t="s">
        <v>1017</v>
      </c>
      <c r="D31" s="246"/>
      <c r="E31" s="246"/>
      <c r="F31" s="246"/>
      <c r="G31" s="246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51"/>
      <c r="Z31" s="151"/>
      <c r="AA31" s="151"/>
      <c r="AB31" s="151"/>
      <c r="AC31" s="151"/>
      <c r="AD31" s="151"/>
      <c r="AE31" s="151"/>
      <c r="AF31" s="151"/>
      <c r="AG31" s="151" t="s">
        <v>211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5">
      <c r="A32" s="158"/>
      <c r="B32" s="159"/>
      <c r="C32" s="260" t="s">
        <v>1018</v>
      </c>
      <c r="D32" s="261"/>
      <c r="E32" s="261"/>
      <c r="F32" s="261"/>
      <c r="G32" s="261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51"/>
      <c r="Z32" s="151"/>
      <c r="AA32" s="151"/>
      <c r="AB32" s="151"/>
      <c r="AC32" s="151"/>
      <c r="AD32" s="151"/>
      <c r="AE32" s="151"/>
      <c r="AF32" s="151"/>
      <c r="AG32" s="151" t="s">
        <v>211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5">
      <c r="A33" s="158"/>
      <c r="B33" s="159"/>
      <c r="C33" s="247"/>
      <c r="D33" s="248"/>
      <c r="E33" s="248"/>
      <c r="F33" s="248"/>
      <c r="G33" s="248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51"/>
      <c r="Z33" s="151"/>
      <c r="AA33" s="151"/>
      <c r="AB33" s="151"/>
      <c r="AC33" s="151"/>
      <c r="AD33" s="151"/>
      <c r="AE33" s="151"/>
      <c r="AF33" s="151"/>
      <c r="AG33" s="151" t="s">
        <v>212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5">
      <c r="A34" s="169">
        <v>9</v>
      </c>
      <c r="B34" s="170" t="s">
        <v>1021</v>
      </c>
      <c r="C34" s="182" t="s">
        <v>1022</v>
      </c>
      <c r="D34" s="183" t="s">
        <v>253</v>
      </c>
      <c r="E34" s="172">
        <v>19</v>
      </c>
      <c r="F34" s="171"/>
      <c r="G34" s="172">
        <f>ROUND(E34*F34,2)</f>
        <v>0</v>
      </c>
      <c r="H34" s="171"/>
      <c r="I34" s="172">
        <f>ROUND(E34*H34,2)</f>
        <v>0</v>
      </c>
      <c r="J34" s="171"/>
      <c r="K34" s="172">
        <f>ROUND(E34*J34,2)</f>
        <v>0</v>
      </c>
      <c r="L34" s="172">
        <v>21</v>
      </c>
      <c r="M34" s="172">
        <f>G34*(1+L34/100)</f>
        <v>0</v>
      </c>
      <c r="N34" s="172">
        <v>1.31E-3</v>
      </c>
      <c r="O34" s="172">
        <f>ROUND(E34*N34,2)</f>
        <v>0.02</v>
      </c>
      <c r="P34" s="172">
        <v>0</v>
      </c>
      <c r="Q34" s="172">
        <f>ROUND(E34*P34,2)</f>
        <v>0</v>
      </c>
      <c r="R34" s="172"/>
      <c r="S34" s="172" t="s">
        <v>299</v>
      </c>
      <c r="T34" s="173" t="s">
        <v>240</v>
      </c>
      <c r="U34" s="160">
        <v>0.79700000000000004</v>
      </c>
      <c r="V34" s="160">
        <f>ROUND(E34*U34,2)</f>
        <v>15.14</v>
      </c>
      <c r="W34" s="160"/>
      <c r="X34" s="160" t="s">
        <v>241</v>
      </c>
      <c r="Y34" s="151"/>
      <c r="Z34" s="151"/>
      <c r="AA34" s="151"/>
      <c r="AB34" s="151"/>
      <c r="AC34" s="151"/>
      <c r="AD34" s="151"/>
      <c r="AE34" s="151"/>
      <c r="AF34" s="151"/>
      <c r="AG34" s="151" t="s">
        <v>242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5">
      <c r="A35" s="158"/>
      <c r="B35" s="159"/>
      <c r="C35" s="245" t="s">
        <v>1017</v>
      </c>
      <c r="D35" s="246"/>
      <c r="E35" s="246"/>
      <c r="F35" s="246"/>
      <c r="G35" s="246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51"/>
      <c r="Z35" s="151"/>
      <c r="AA35" s="151"/>
      <c r="AB35" s="151"/>
      <c r="AC35" s="151"/>
      <c r="AD35" s="151"/>
      <c r="AE35" s="151"/>
      <c r="AF35" s="151"/>
      <c r="AG35" s="151" t="s">
        <v>211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5">
      <c r="A36" s="158"/>
      <c r="B36" s="159"/>
      <c r="C36" s="260" t="s">
        <v>1018</v>
      </c>
      <c r="D36" s="261"/>
      <c r="E36" s="261"/>
      <c r="F36" s="261"/>
      <c r="G36" s="261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51"/>
      <c r="Z36" s="151"/>
      <c r="AA36" s="151"/>
      <c r="AB36" s="151"/>
      <c r="AC36" s="151"/>
      <c r="AD36" s="151"/>
      <c r="AE36" s="151"/>
      <c r="AF36" s="151"/>
      <c r="AG36" s="151" t="s">
        <v>211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5">
      <c r="A37" s="158"/>
      <c r="B37" s="159"/>
      <c r="C37" s="247"/>
      <c r="D37" s="248"/>
      <c r="E37" s="248"/>
      <c r="F37" s="248"/>
      <c r="G37" s="248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51"/>
      <c r="Z37" s="151"/>
      <c r="AA37" s="151"/>
      <c r="AB37" s="151"/>
      <c r="AC37" s="151"/>
      <c r="AD37" s="151"/>
      <c r="AE37" s="151"/>
      <c r="AF37" s="151"/>
      <c r="AG37" s="151" t="s">
        <v>212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5">
      <c r="A38" s="169">
        <v>10</v>
      </c>
      <c r="B38" s="170" t="s">
        <v>1023</v>
      </c>
      <c r="C38" s="182" t="s">
        <v>1024</v>
      </c>
      <c r="D38" s="183" t="s">
        <v>253</v>
      </c>
      <c r="E38" s="172">
        <v>54</v>
      </c>
      <c r="F38" s="171"/>
      <c r="G38" s="172">
        <f>ROUND(E38*F38,2)</f>
        <v>0</v>
      </c>
      <c r="H38" s="171"/>
      <c r="I38" s="172">
        <f>ROUND(E38*H38,2)</f>
        <v>0</v>
      </c>
      <c r="J38" s="171"/>
      <c r="K38" s="172">
        <f>ROUND(E38*J38,2)</f>
        <v>0</v>
      </c>
      <c r="L38" s="172">
        <v>21</v>
      </c>
      <c r="M38" s="172">
        <f>G38*(1+L38/100)</f>
        <v>0</v>
      </c>
      <c r="N38" s="172">
        <v>1.6100000000000001E-3</v>
      </c>
      <c r="O38" s="172">
        <f>ROUND(E38*N38,2)</f>
        <v>0.09</v>
      </c>
      <c r="P38" s="172">
        <v>0</v>
      </c>
      <c r="Q38" s="172">
        <f>ROUND(E38*P38,2)</f>
        <v>0</v>
      </c>
      <c r="R38" s="172"/>
      <c r="S38" s="172" t="s">
        <v>299</v>
      </c>
      <c r="T38" s="173" t="s">
        <v>240</v>
      </c>
      <c r="U38" s="160">
        <v>0.73899999999999999</v>
      </c>
      <c r="V38" s="160">
        <f>ROUND(E38*U38,2)</f>
        <v>39.909999999999997</v>
      </c>
      <c r="W38" s="160"/>
      <c r="X38" s="160" t="s">
        <v>241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242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5">
      <c r="A39" s="158"/>
      <c r="B39" s="159"/>
      <c r="C39" s="245" t="s">
        <v>1017</v>
      </c>
      <c r="D39" s="246"/>
      <c r="E39" s="246"/>
      <c r="F39" s="246"/>
      <c r="G39" s="246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51"/>
      <c r="Z39" s="151"/>
      <c r="AA39" s="151"/>
      <c r="AB39" s="151"/>
      <c r="AC39" s="151"/>
      <c r="AD39" s="151"/>
      <c r="AE39" s="151"/>
      <c r="AF39" s="151"/>
      <c r="AG39" s="151" t="s">
        <v>211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5">
      <c r="A40" s="158"/>
      <c r="B40" s="159"/>
      <c r="C40" s="260" t="s">
        <v>1018</v>
      </c>
      <c r="D40" s="261"/>
      <c r="E40" s="261"/>
      <c r="F40" s="261"/>
      <c r="G40" s="261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51"/>
      <c r="Z40" s="151"/>
      <c r="AA40" s="151"/>
      <c r="AB40" s="151"/>
      <c r="AC40" s="151"/>
      <c r="AD40" s="151"/>
      <c r="AE40" s="151"/>
      <c r="AF40" s="151"/>
      <c r="AG40" s="151" t="s">
        <v>211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5">
      <c r="A41" s="158"/>
      <c r="B41" s="159"/>
      <c r="C41" s="247"/>
      <c r="D41" s="248"/>
      <c r="E41" s="248"/>
      <c r="F41" s="248"/>
      <c r="G41" s="248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51"/>
      <c r="Z41" s="151"/>
      <c r="AA41" s="151"/>
      <c r="AB41" s="151"/>
      <c r="AC41" s="151"/>
      <c r="AD41" s="151"/>
      <c r="AE41" s="151"/>
      <c r="AF41" s="151"/>
      <c r="AG41" s="151" t="s">
        <v>212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5">
      <c r="A42" s="169">
        <v>11</v>
      </c>
      <c r="B42" s="170" t="s">
        <v>1025</v>
      </c>
      <c r="C42" s="182" t="s">
        <v>1026</v>
      </c>
      <c r="D42" s="183" t="s">
        <v>266</v>
      </c>
      <c r="E42" s="172">
        <v>14</v>
      </c>
      <c r="F42" s="171"/>
      <c r="G42" s="172">
        <f>ROUND(E42*F42,2)</f>
        <v>0</v>
      </c>
      <c r="H42" s="171"/>
      <c r="I42" s="172">
        <f>ROUND(E42*H42,2)</f>
        <v>0</v>
      </c>
      <c r="J42" s="171"/>
      <c r="K42" s="172">
        <f>ROUND(E42*J42,2)</f>
        <v>0</v>
      </c>
      <c r="L42" s="172">
        <v>21</v>
      </c>
      <c r="M42" s="172">
        <f>G42*(1+L42/100)</f>
        <v>0</v>
      </c>
      <c r="N42" s="172">
        <v>5.5000000000000003E-4</v>
      </c>
      <c r="O42" s="172">
        <f>ROUND(E42*N42,2)</f>
        <v>0.01</v>
      </c>
      <c r="P42" s="172">
        <v>0</v>
      </c>
      <c r="Q42" s="172">
        <f>ROUND(E42*P42,2)</f>
        <v>0</v>
      </c>
      <c r="R42" s="172"/>
      <c r="S42" s="172" t="s">
        <v>299</v>
      </c>
      <c r="T42" s="173" t="s">
        <v>240</v>
      </c>
      <c r="U42" s="160">
        <v>0.36670000000000003</v>
      </c>
      <c r="V42" s="160">
        <f>ROUND(E42*U42,2)</f>
        <v>5.13</v>
      </c>
      <c r="W42" s="160"/>
      <c r="X42" s="160" t="s">
        <v>241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242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5">
      <c r="A43" s="158"/>
      <c r="B43" s="159"/>
      <c r="C43" s="256"/>
      <c r="D43" s="257"/>
      <c r="E43" s="257"/>
      <c r="F43" s="257"/>
      <c r="G43" s="257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51"/>
      <c r="Z43" s="151"/>
      <c r="AA43" s="151"/>
      <c r="AB43" s="151"/>
      <c r="AC43" s="151"/>
      <c r="AD43" s="151"/>
      <c r="AE43" s="151"/>
      <c r="AF43" s="151"/>
      <c r="AG43" s="151" t="s">
        <v>212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20.399999999999999" outlineLevel="1" x14ac:dyDescent="0.25">
      <c r="A44" s="169">
        <v>12</v>
      </c>
      <c r="B44" s="170" t="s">
        <v>1027</v>
      </c>
      <c r="C44" s="182" t="s">
        <v>1028</v>
      </c>
      <c r="D44" s="183" t="s">
        <v>266</v>
      </c>
      <c r="E44" s="172">
        <v>3</v>
      </c>
      <c r="F44" s="171"/>
      <c r="G44" s="172">
        <f>ROUND(E44*F44,2)</f>
        <v>0</v>
      </c>
      <c r="H44" s="171"/>
      <c r="I44" s="172">
        <f>ROUND(E44*H44,2)</f>
        <v>0</v>
      </c>
      <c r="J44" s="171"/>
      <c r="K44" s="172">
        <f>ROUND(E44*J44,2)</f>
        <v>0</v>
      </c>
      <c r="L44" s="172">
        <v>21</v>
      </c>
      <c r="M44" s="172">
        <f>G44*(1+L44/100)</f>
        <v>0</v>
      </c>
      <c r="N44" s="172">
        <v>2.7E-4</v>
      </c>
      <c r="O44" s="172">
        <f>ROUND(E44*N44,2)</f>
        <v>0</v>
      </c>
      <c r="P44" s="172">
        <v>0</v>
      </c>
      <c r="Q44" s="172">
        <f>ROUND(E44*P44,2)</f>
        <v>0</v>
      </c>
      <c r="R44" s="172"/>
      <c r="S44" s="172" t="s">
        <v>299</v>
      </c>
      <c r="T44" s="173" t="s">
        <v>240</v>
      </c>
      <c r="U44" s="160">
        <v>0.33300000000000002</v>
      </c>
      <c r="V44" s="160">
        <f>ROUND(E44*U44,2)</f>
        <v>1</v>
      </c>
      <c r="W44" s="160"/>
      <c r="X44" s="160" t="s">
        <v>241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242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5">
      <c r="A45" s="158"/>
      <c r="B45" s="159"/>
      <c r="C45" s="256"/>
      <c r="D45" s="257"/>
      <c r="E45" s="257"/>
      <c r="F45" s="257"/>
      <c r="G45" s="257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1"/>
      <c r="Z45" s="151"/>
      <c r="AA45" s="151"/>
      <c r="AB45" s="151"/>
      <c r="AC45" s="151"/>
      <c r="AD45" s="151"/>
      <c r="AE45" s="151"/>
      <c r="AF45" s="151"/>
      <c r="AG45" s="151" t="s">
        <v>212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5">
      <c r="A46" s="169">
        <v>13</v>
      </c>
      <c r="B46" s="170" t="s">
        <v>1029</v>
      </c>
      <c r="C46" s="182" t="s">
        <v>1030</v>
      </c>
      <c r="D46" s="183" t="s">
        <v>266</v>
      </c>
      <c r="E46" s="172">
        <v>14</v>
      </c>
      <c r="F46" s="171"/>
      <c r="G46" s="172">
        <f>ROUND(E46*F46,2)</f>
        <v>0</v>
      </c>
      <c r="H46" s="171"/>
      <c r="I46" s="172">
        <f>ROUND(E46*H46,2)</f>
        <v>0</v>
      </c>
      <c r="J46" s="171"/>
      <c r="K46" s="172">
        <f>ROUND(E46*J46,2)</f>
        <v>0</v>
      </c>
      <c r="L46" s="172">
        <v>21</v>
      </c>
      <c r="M46" s="172">
        <f>G46*(1+L46/100)</f>
        <v>0</v>
      </c>
      <c r="N46" s="172">
        <v>0</v>
      </c>
      <c r="O46" s="172">
        <f>ROUND(E46*N46,2)</f>
        <v>0</v>
      </c>
      <c r="P46" s="172">
        <v>0</v>
      </c>
      <c r="Q46" s="172">
        <f>ROUND(E46*P46,2)</f>
        <v>0</v>
      </c>
      <c r="R46" s="172"/>
      <c r="S46" s="172" t="s">
        <v>299</v>
      </c>
      <c r="T46" s="173" t="s">
        <v>207</v>
      </c>
      <c r="U46" s="160">
        <v>0</v>
      </c>
      <c r="V46" s="160">
        <f>ROUND(E46*U46,2)</f>
        <v>0</v>
      </c>
      <c r="W46" s="160"/>
      <c r="X46" s="160" t="s">
        <v>241</v>
      </c>
      <c r="Y46" s="151"/>
      <c r="Z46" s="151"/>
      <c r="AA46" s="151"/>
      <c r="AB46" s="151"/>
      <c r="AC46" s="151"/>
      <c r="AD46" s="151"/>
      <c r="AE46" s="151"/>
      <c r="AF46" s="151"/>
      <c r="AG46" s="151" t="s">
        <v>242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5">
      <c r="A47" s="158"/>
      <c r="B47" s="159"/>
      <c r="C47" s="256"/>
      <c r="D47" s="257"/>
      <c r="E47" s="257"/>
      <c r="F47" s="257"/>
      <c r="G47" s="257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51"/>
      <c r="Z47" s="151"/>
      <c r="AA47" s="151"/>
      <c r="AB47" s="151"/>
      <c r="AC47" s="151"/>
      <c r="AD47" s="151"/>
      <c r="AE47" s="151"/>
      <c r="AF47" s="151"/>
      <c r="AG47" s="151" t="s">
        <v>212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5">
      <c r="A48" s="169">
        <v>14</v>
      </c>
      <c r="B48" s="170" t="s">
        <v>1031</v>
      </c>
      <c r="C48" s="182" t="s">
        <v>1032</v>
      </c>
      <c r="D48" s="183" t="s">
        <v>512</v>
      </c>
      <c r="E48" s="172">
        <v>1</v>
      </c>
      <c r="F48" s="171"/>
      <c r="G48" s="172">
        <f>ROUND(E48*F48,2)</f>
        <v>0</v>
      </c>
      <c r="H48" s="171"/>
      <c r="I48" s="172">
        <f>ROUND(E48*H48,2)</f>
        <v>0</v>
      </c>
      <c r="J48" s="171"/>
      <c r="K48" s="172">
        <f>ROUND(E48*J48,2)</f>
        <v>0</v>
      </c>
      <c r="L48" s="172">
        <v>21</v>
      </c>
      <c r="M48" s="172">
        <f>G48*(1+L48/100)</f>
        <v>0</v>
      </c>
      <c r="N48" s="172">
        <v>2.4000000000000001E-4</v>
      </c>
      <c r="O48" s="172">
        <f>ROUND(E48*N48,2)</f>
        <v>0</v>
      </c>
      <c r="P48" s="172">
        <v>0</v>
      </c>
      <c r="Q48" s="172">
        <f>ROUND(E48*P48,2)</f>
        <v>0</v>
      </c>
      <c r="R48" s="172"/>
      <c r="S48" s="172" t="s">
        <v>299</v>
      </c>
      <c r="T48" s="173" t="s">
        <v>207</v>
      </c>
      <c r="U48" s="160">
        <v>0.36670000000000003</v>
      </c>
      <c r="V48" s="160">
        <f>ROUND(E48*U48,2)</f>
        <v>0.37</v>
      </c>
      <c r="W48" s="160"/>
      <c r="X48" s="160" t="s">
        <v>241</v>
      </c>
      <c r="Y48" s="151"/>
      <c r="Z48" s="151"/>
      <c r="AA48" s="151"/>
      <c r="AB48" s="151"/>
      <c r="AC48" s="151"/>
      <c r="AD48" s="151"/>
      <c r="AE48" s="151"/>
      <c r="AF48" s="151"/>
      <c r="AG48" s="151" t="s">
        <v>242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5">
      <c r="A49" s="158"/>
      <c r="B49" s="159"/>
      <c r="C49" s="256"/>
      <c r="D49" s="257"/>
      <c r="E49" s="257"/>
      <c r="F49" s="257"/>
      <c r="G49" s="257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51"/>
      <c r="Z49" s="151"/>
      <c r="AA49" s="151"/>
      <c r="AB49" s="151"/>
      <c r="AC49" s="151"/>
      <c r="AD49" s="151"/>
      <c r="AE49" s="151"/>
      <c r="AF49" s="151"/>
      <c r="AG49" s="151" t="s">
        <v>212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5">
      <c r="A50" s="169">
        <v>15</v>
      </c>
      <c r="B50" s="170" t="s">
        <v>1033</v>
      </c>
      <c r="C50" s="182" t="s">
        <v>1034</v>
      </c>
      <c r="D50" s="183" t="s">
        <v>253</v>
      </c>
      <c r="E50" s="172">
        <v>12</v>
      </c>
      <c r="F50" s="171"/>
      <c r="G50" s="172">
        <f>ROUND(E50*F50,2)</f>
        <v>0</v>
      </c>
      <c r="H50" s="171"/>
      <c r="I50" s="172">
        <f>ROUND(E50*H50,2)</f>
        <v>0</v>
      </c>
      <c r="J50" s="171"/>
      <c r="K50" s="172">
        <f>ROUND(E50*J50,2)</f>
        <v>0</v>
      </c>
      <c r="L50" s="172">
        <v>21</v>
      </c>
      <c r="M50" s="172">
        <f>G50*(1+L50/100)</f>
        <v>0</v>
      </c>
      <c r="N50" s="172">
        <v>0</v>
      </c>
      <c r="O50" s="172">
        <f>ROUND(E50*N50,2)</f>
        <v>0</v>
      </c>
      <c r="P50" s="172">
        <v>0</v>
      </c>
      <c r="Q50" s="172">
        <f>ROUND(E50*P50,2)</f>
        <v>0</v>
      </c>
      <c r="R50" s="172"/>
      <c r="S50" s="172" t="s">
        <v>299</v>
      </c>
      <c r="T50" s="173" t="s">
        <v>207</v>
      </c>
      <c r="U50" s="160">
        <v>0</v>
      </c>
      <c r="V50" s="160">
        <f>ROUND(E50*U50,2)</f>
        <v>0</v>
      </c>
      <c r="W50" s="160"/>
      <c r="X50" s="160" t="s">
        <v>255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256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5">
      <c r="A51" s="158"/>
      <c r="B51" s="159"/>
      <c r="C51" s="256"/>
      <c r="D51" s="257"/>
      <c r="E51" s="257"/>
      <c r="F51" s="257"/>
      <c r="G51" s="257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51"/>
      <c r="Z51" s="151"/>
      <c r="AA51" s="151"/>
      <c r="AB51" s="151"/>
      <c r="AC51" s="151"/>
      <c r="AD51" s="151"/>
      <c r="AE51" s="151"/>
      <c r="AF51" s="151"/>
      <c r="AG51" s="151" t="s">
        <v>212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5">
      <c r="A52" s="169">
        <v>16</v>
      </c>
      <c r="B52" s="170" t="s">
        <v>1035</v>
      </c>
      <c r="C52" s="182" t="s">
        <v>1036</v>
      </c>
      <c r="D52" s="183" t="s">
        <v>253</v>
      </c>
      <c r="E52" s="172">
        <v>25</v>
      </c>
      <c r="F52" s="171"/>
      <c r="G52" s="172">
        <f>ROUND(E52*F52,2)</f>
        <v>0</v>
      </c>
      <c r="H52" s="171"/>
      <c r="I52" s="172">
        <f>ROUND(E52*H52,2)</f>
        <v>0</v>
      </c>
      <c r="J52" s="171"/>
      <c r="K52" s="172">
        <f>ROUND(E52*J52,2)</f>
        <v>0</v>
      </c>
      <c r="L52" s="172">
        <v>21</v>
      </c>
      <c r="M52" s="172">
        <f>G52*(1+L52/100)</f>
        <v>0</v>
      </c>
      <c r="N52" s="172">
        <v>0</v>
      </c>
      <c r="O52" s="172">
        <f>ROUND(E52*N52,2)</f>
        <v>0</v>
      </c>
      <c r="P52" s="172">
        <v>0</v>
      </c>
      <c r="Q52" s="172">
        <f>ROUND(E52*P52,2)</f>
        <v>0</v>
      </c>
      <c r="R52" s="172"/>
      <c r="S52" s="172" t="s">
        <v>299</v>
      </c>
      <c r="T52" s="173" t="s">
        <v>207</v>
      </c>
      <c r="U52" s="160">
        <v>0</v>
      </c>
      <c r="V52" s="160">
        <f>ROUND(E52*U52,2)</f>
        <v>0</v>
      </c>
      <c r="W52" s="160"/>
      <c r="X52" s="160" t="s">
        <v>255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256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5">
      <c r="A53" s="158"/>
      <c r="B53" s="159"/>
      <c r="C53" s="256"/>
      <c r="D53" s="257"/>
      <c r="E53" s="257"/>
      <c r="F53" s="257"/>
      <c r="G53" s="257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51"/>
      <c r="Z53" s="151"/>
      <c r="AA53" s="151"/>
      <c r="AB53" s="151"/>
      <c r="AC53" s="151"/>
      <c r="AD53" s="151"/>
      <c r="AE53" s="151"/>
      <c r="AF53" s="151"/>
      <c r="AG53" s="151" t="s">
        <v>212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5">
      <c r="A54" s="169">
        <v>17</v>
      </c>
      <c r="B54" s="170" t="s">
        <v>1037</v>
      </c>
      <c r="C54" s="182" t="s">
        <v>1038</v>
      </c>
      <c r="D54" s="183" t="s">
        <v>253</v>
      </c>
      <c r="E54" s="172">
        <v>14</v>
      </c>
      <c r="F54" s="171"/>
      <c r="G54" s="172">
        <f>ROUND(E54*F54,2)</f>
        <v>0</v>
      </c>
      <c r="H54" s="171"/>
      <c r="I54" s="172">
        <f>ROUND(E54*H54,2)</f>
        <v>0</v>
      </c>
      <c r="J54" s="171"/>
      <c r="K54" s="172">
        <f>ROUND(E54*J54,2)</f>
        <v>0</v>
      </c>
      <c r="L54" s="172">
        <v>21</v>
      </c>
      <c r="M54" s="172">
        <f>G54*(1+L54/100)</f>
        <v>0</v>
      </c>
      <c r="N54" s="172">
        <v>0</v>
      </c>
      <c r="O54" s="172">
        <f>ROUND(E54*N54,2)</f>
        <v>0</v>
      </c>
      <c r="P54" s="172">
        <v>0</v>
      </c>
      <c r="Q54" s="172">
        <f>ROUND(E54*P54,2)</f>
        <v>0</v>
      </c>
      <c r="R54" s="172"/>
      <c r="S54" s="172" t="s">
        <v>299</v>
      </c>
      <c r="T54" s="173" t="s">
        <v>207</v>
      </c>
      <c r="U54" s="160">
        <v>0</v>
      </c>
      <c r="V54" s="160">
        <f>ROUND(E54*U54,2)</f>
        <v>0</v>
      </c>
      <c r="W54" s="160"/>
      <c r="X54" s="160" t="s">
        <v>255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256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5">
      <c r="A55" s="158"/>
      <c r="B55" s="159"/>
      <c r="C55" s="256"/>
      <c r="D55" s="257"/>
      <c r="E55" s="257"/>
      <c r="F55" s="257"/>
      <c r="G55" s="257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51"/>
      <c r="Z55" s="151"/>
      <c r="AA55" s="151"/>
      <c r="AB55" s="151"/>
      <c r="AC55" s="151"/>
      <c r="AD55" s="151"/>
      <c r="AE55" s="151"/>
      <c r="AF55" s="151"/>
      <c r="AG55" s="151" t="s">
        <v>212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5">
      <c r="A56" s="169">
        <v>18</v>
      </c>
      <c r="B56" s="170" t="s">
        <v>1039</v>
      </c>
      <c r="C56" s="182" t="s">
        <v>1040</v>
      </c>
      <c r="D56" s="183" t="s">
        <v>253</v>
      </c>
      <c r="E56" s="172">
        <v>3</v>
      </c>
      <c r="F56" s="171"/>
      <c r="G56" s="172">
        <f>ROUND(E56*F56,2)</f>
        <v>0</v>
      </c>
      <c r="H56" s="171"/>
      <c r="I56" s="172">
        <f>ROUND(E56*H56,2)</f>
        <v>0</v>
      </c>
      <c r="J56" s="171"/>
      <c r="K56" s="172">
        <f>ROUND(E56*J56,2)</f>
        <v>0</v>
      </c>
      <c r="L56" s="172">
        <v>21</v>
      </c>
      <c r="M56" s="172">
        <f>G56*(1+L56/100)</f>
        <v>0</v>
      </c>
      <c r="N56" s="172">
        <v>0</v>
      </c>
      <c r="O56" s="172">
        <f>ROUND(E56*N56,2)</f>
        <v>0</v>
      </c>
      <c r="P56" s="172">
        <v>0</v>
      </c>
      <c r="Q56" s="172">
        <f>ROUND(E56*P56,2)</f>
        <v>0</v>
      </c>
      <c r="R56" s="172"/>
      <c r="S56" s="172" t="s">
        <v>299</v>
      </c>
      <c r="T56" s="173" t="s">
        <v>207</v>
      </c>
      <c r="U56" s="160">
        <v>0</v>
      </c>
      <c r="V56" s="160">
        <f>ROUND(E56*U56,2)</f>
        <v>0</v>
      </c>
      <c r="W56" s="160"/>
      <c r="X56" s="160" t="s">
        <v>255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256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5">
      <c r="A57" s="158"/>
      <c r="B57" s="159"/>
      <c r="C57" s="256"/>
      <c r="D57" s="257"/>
      <c r="E57" s="257"/>
      <c r="F57" s="257"/>
      <c r="G57" s="257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51"/>
      <c r="Z57" s="151"/>
      <c r="AA57" s="151"/>
      <c r="AB57" s="151"/>
      <c r="AC57" s="151"/>
      <c r="AD57" s="151"/>
      <c r="AE57" s="151"/>
      <c r="AF57" s="151"/>
      <c r="AG57" s="151" t="s">
        <v>212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5">
      <c r="A58" s="169">
        <v>19</v>
      </c>
      <c r="B58" s="170" t="s">
        <v>1041</v>
      </c>
      <c r="C58" s="182" t="s">
        <v>1042</v>
      </c>
      <c r="D58" s="183" t="s">
        <v>512</v>
      </c>
      <c r="E58" s="172">
        <v>1</v>
      </c>
      <c r="F58" s="171"/>
      <c r="G58" s="172">
        <f>ROUND(E58*F58,2)</f>
        <v>0</v>
      </c>
      <c r="H58" s="171"/>
      <c r="I58" s="172">
        <f>ROUND(E58*H58,2)</f>
        <v>0</v>
      </c>
      <c r="J58" s="171"/>
      <c r="K58" s="172">
        <f>ROUND(E58*J58,2)</f>
        <v>0</v>
      </c>
      <c r="L58" s="172">
        <v>21</v>
      </c>
      <c r="M58" s="172">
        <f>G58*(1+L58/100)</f>
        <v>0</v>
      </c>
      <c r="N58" s="172">
        <v>0</v>
      </c>
      <c r="O58" s="172">
        <f>ROUND(E58*N58,2)</f>
        <v>0</v>
      </c>
      <c r="P58" s="172">
        <v>0</v>
      </c>
      <c r="Q58" s="172">
        <f>ROUND(E58*P58,2)</f>
        <v>0</v>
      </c>
      <c r="R58" s="172"/>
      <c r="S58" s="172" t="s">
        <v>299</v>
      </c>
      <c r="T58" s="173" t="s">
        <v>207</v>
      </c>
      <c r="U58" s="160">
        <v>0</v>
      </c>
      <c r="V58" s="160">
        <f>ROUND(E58*U58,2)</f>
        <v>0</v>
      </c>
      <c r="W58" s="160"/>
      <c r="X58" s="160" t="s">
        <v>255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256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5">
      <c r="A59" s="158"/>
      <c r="B59" s="159"/>
      <c r="C59" s="256"/>
      <c r="D59" s="257"/>
      <c r="E59" s="257"/>
      <c r="F59" s="257"/>
      <c r="G59" s="257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51"/>
      <c r="Z59" s="151"/>
      <c r="AA59" s="151"/>
      <c r="AB59" s="151"/>
      <c r="AC59" s="151"/>
      <c r="AD59" s="151"/>
      <c r="AE59" s="151"/>
      <c r="AF59" s="151"/>
      <c r="AG59" s="151" t="s">
        <v>212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5">
      <c r="A60" s="169">
        <v>20</v>
      </c>
      <c r="B60" s="170" t="s">
        <v>1043</v>
      </c>
      <c r="C60" s="182" t="s">
        <v>1044</v>
      </c>
      <c r="D60" s="183" t="s">
        <v>512</v>
      </c>
      <c r="E60" s="172">
        <v>1</v>
      </c>
      <c r="F60" s="171"/>
      <c r="G60" s="172">
        <f>ROUND(E60*F60,2)</f>
        <v>0</v>
      </c>
      <c r="H60" s="171"/>
      <c r="I60" s="172">
        <f>ROUND(E60*H60,2)</f>
        <v>0</v>
      </c>
      <c r="J60" s="171"/>
      <c r="K60" s="172">
        <f>ROUND(E60*J60,2)</f>
        <v>0</v>
      </c>
      <c r="L60" s="172">
        <v>21</v>
      </c>
      <c r="M60" s="172">
        <f>G60*(1+L60/100)</f>
        <v>0</v>
      </c>
      <c r="N60" s="172">
        <v>0</v>
      </c>
      <c r="O60" s="172">
        <f>ROUND(E60*N60,2)</f>
        <v>0</v>
      </c>
      <c r="P60" s="172">
        <v>0</v>
      </c>
      <c r="Q60" s="172">
        <f>ROUND(E60*P60,2)</f>
        <v>0</v>
      </c>
      <c r="R60" s="172"/>
      <c r="S60" s="172" t="s">
        <v>299</v>
      </c>
      <c r="T60" s="173" t="s">
        <v>207</v>
      </c>
      <c r="U60" s="160">
        <v>0</v>
      </c>
      <c r="V60" s="160">
        <f>ROUND(E60*U60,2)</f>
        <v>0</v>
      </c>
      <c r="W60" s="160"/>
      <c r="X60" s="160" t="s">
        <v>255</v>
      </c>
      <c r="Y60" s="151"/>
      <c r="Z60" s="151"/>
      <c r="AA60" s="151"/>
      <c r="AB60" s="151"/>
      <c r="AC60" s="151"/>
      <c r="AD60" s="151"/>
      <c r="AE60" s="151"/>
      <c r="AF60" s="151"/>
      <c r="AG60" s="151" t="s">
        <v>256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5">
      <c r="A61" s="158"/>
      <c r="B61" s="159"/>
      <c r="C61" s="256"/>
      <c r="D61" s="257"/>
      <c r="E61" s="257"/>
      <c r="F61" s="257"/>
      <c r="G61" s="257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51"/>
      <c r="Z61" s="151"/>
      <c r="AA61" s="151"/>
      <c r="AB61" s="151"/>
      <c r="AC61" s="151"/>
      <c r="AD61" s="151"/>
      <c r="AE61" s="151"/>
      <c r="AF61" s="151"/>
      <c r="AG61" s="151" t="s">
        <v>212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5">
      <c r="A62" s="169">
        <v>21</v>
      </c>
      <c r="B62" s="170" t="s">
        <v>1045</v>
      </c>
      <c r="C62" s="182" t="s">
        <v>1046</v>
      </c>
      <c r="D62" s="183" t="s">
        <v>0</v>
      </c>
      <c r="E62" s="172">
        <v>5</v>
      </c>
      <c r="F62" s="171"/>
      <c r="G62" s="172">
        <f>ROUND(E62*F62,2)</f>
        <v>0</v>
      </c>
      <c r="H62" s="171"/>
      <c r="I62" s="172">
        <f>ROUND(E62*H62,2)</f>
        <v>0</v>
      </c>
      <c r="J62" s="171"/>
      <c r="K62" s="172">
        <f>ROUND(E62*J62,2)</f>
        <v>0</v>
      </c>
      <c r="L62" s="172">
        <v>21</v>
      </c>
      <c r="M62" s="172">
        <f>G62*(1+L62/100)</f>
        <v>0</v>
      </c>
      <c r="N62" s="172">
        <v>0</v>
      </c>
      <c r="O62" s="172">
        <f>ROUND(E62*N62,2)</f>
        <v>0</v>
      </c>
      <c r="P62" s="172">
        <v>0</v>
      </c>
      <c r="Q62" s="172">
        <f>ROUND(E62*P62,2)</f>
        <v>0</v>
      </c>
      <c r="R62" s="172"/>
      <c r="S62" s="172" t="s">
        <v>299</v>
      </c>
      <c r="T62" s="173" t="s">
        <v>207</v>
      </c>
      <c r="U62" s="160">
        <v>0</v>
      </c>
      <c r="V62" s="160">
        <f>ROUND(E62*U62,2)</f>
        <v>0</v>
      </c>
      <c r="W62" s="160"/>
      <c r="X62" s="160" t="s">
        <v>255</v>
      </c>
      <c r="Y62" s="151"/>
      <c r="Z62" s="151"/>
      <c r="AA62" s="151"/>
      <c r="AB62" s="151"/>
      <c r="AC62" s="151"/>
      <c r="AD62" s="151"/>
      <c r="AE62" s="151"/>
      <c r="AF62" s="151"/>
      <c r="AG62" s="151" t="s">
        <v>256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5">
      <c r="A63" s="158"/>
      <c r="B63" s="159"/>
      <c r="C63" s="256"/>
      <c r="D63" s="257"/>
      <c r="E63" s="257"/>
      <c r="F63" s="257"/>
      <c r="G63" s="257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51"/>
      <c r="Z63" s="151"/>
      <c r="AA63" s="151"/>
      <c r="AB63" s="151"/>
      <c r="AC63" s="151"/>
      <c r="AD63" s="151"/>
      <c r="AE63" s="151"/>
      <c r="AF63" s="151"/>
      <c r="AG63" s="151" t="s">
        <v>212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ht="20.399999999999999" outlineLevel="1" x14ac:dyDescent="0.25">
      <c r="A64" s="169">
        <v>22</v>
      </c>
      <c r="B64" s="170" t="s">
        <v>1047</v>
      </c>
      <c r="C64" s="182" t="s">
        <v>1048</v>
      </c>
      <c r="D64" s="183" t="s">
        <v>266</v>
      </c>
      <c r="E64" s="172">
        <v>14</v>
      </c>
      <c r="F64" s="171"/>
      <c r="G64" s="172">
        <f>ROUND(E64*F64,2)</f>
        <v>0</v>
      </c>
      <c r="H64" s="171"/>
      <c r="I64" s="172">
        <f>ROUND(E64*H64,2)</f>
        <v>0</v>
      </c>
      <c r="J64" s="171"/>
      <c r="K64" s="172">
        <f>ROUND(E64*J64,2)</f>
        <v>0</v>
      </c>
      <c r="L64" s="172">
        <v>21</v>
      </c>
      <c r="M64" s="172">
        <f>G64*(1+L64/100)</f>
        <v>0</v>
      </c>
      <c r="N64" s="172">
        <v>8.0000000000000004E-4</v>
      </c>
      <c r="O64" s="172">
        <f>ROUND(E64*N64,2)</f>
        <v>0.01</v>
      </c>
      <c r="P64" s="172">
        <v>0</v>
      </c>
      <c r="Q64" s="172">
        <f>ROUND(E64*P64,2)</f>
        <v>0</v>
      </c>
      <c r="R64" s="172" t="s">
        <v>346</v>
      </c>
      <c r="S64" s="172" t="s">
        <v>206</v>
      </c>
      <c r="T64" s="173" t="s">
        <v>240</v>
      </c>
      <c r="U64" s="160">
        <v>0</v>
      </c>
      <c r="V64" s="160">
        <f>ROUND(E64*U64,2)</f>
        <v>0</v>
      </c>
      <c r="W64" s="160"/>
      <c r="X64" s="160" t="s">
        <v>347</v>
      </c>
      <c r="Y64" s="151"/>
      <c r="Z64" s="151"/>
      <c r="AA64" s="151"/>
      <c r="AB64" s="151"/>
      <c r="AC64" s="151"/>
      <c r="AD64" s="151"/>
      <c r="AE64" s="151"/>
      <c r="AF64" s="151"/>
      <c r="AG64" s="151" t="s">
        <v>348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5">
      <c r="A65" s="158"/>
      <c r="B65" s="159"/>
      <c r="C65" s="256"/>
      <c r="D65" s="257"/>
      <c r="E65" s="257"/>
      <c r="F65" s="257"/>
      <c r="G65" s="257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51"/>
      <c r="Z65" s="151"/>
      <c r="AA65" s="151"/>
      <c r="AB65" s="151"/>
      <c r="AC65" s="151"/>
      <c r="AD65" s="151"/>
      <c r="AE65" s="151"/>
      <c r="AF65" s="151"/>
      <c r="AG65" s="151" t="s">
        <v>212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x14ac:dyDescent="0.25">
      <c r="A66" s="163" t="s">
        <v>201</v>
      </c>
      <c r="B66" s="164" t="s">
        <v>127</v>
      </c>
      <c r="C66" s="180" t="s">
        <v>128</v>
      </c>
      <c r="D66" s="181"/>
      <c r="E66" s="167"/>
      <c r="F66" s="167"/>
      <c r="G66" s="167">
        <f>SUMIF(AG67:AG109,"&lt;&gt;NOR",G67:G109)</f>
        <v>0</v>
      </c>
      <c r="H66" s="167"/>
      <c r="I66" s="167">
        <f>SUM(I67:I109)</f>
        <v>0</v>
      </c>
      <c r="J66" s="167"/>
      <c r="K66" s="167">
        <f>SUM(K67:K109)</f>
        <v>0</v>
      </c>
      <c r="L66" s="167"/>
      <c r="M66" s="167">
        <f>SUM(M67:M109)</f>
        <v>0</v>
      </c>
      <c r="N66" s="167"/>
      <c r="O66" s="167">
        <f>SUM(O67:O109)</f>
        <v>0.66999999999999993</v>
      </c>
      <c r="P66" s="167"/>
      <c r="Q66" s="167">
        <f>SUM(Q67:Q109)</f>
        <v>0</v>
      </c>
      <c r="R66" s="167"/>
      <c r="S66" s="167"/>
      <c r="T66" s="168"/>
      <c r="U66" s="162"/>
      <c r="V66" s="162">
        <f>SUM(V67:V109)</f>
        <v>161.20999999999998</v>
      </c>
      <c r="W66" s="162"/>
      <c r="X66" s="162"/>
      <c r="AG66" t="s">
        <v>202</v>
      </c>
    </row>
    <row r="67" spans="1:60" ht="30.6" outlineLevel="1" x14ac:dyDescent="0.25">
      <c r="A67" s="169">
        <v>23</v>
      </c>
      <c r="B67" s="170" t="s">
        <v>1049</v>
      </c>
      <c r="C67" s="182" t="s">
        <v>1050</v>
      </c>
      <c r="D67" s="183" t="s">
        <v>253</v>
      </c>
      <c r="E67" s="172">
        <v>592</v>
      </c>
      <c r="F67" s="171"/>
      <c r="G67" s="172">
        <f>ROUND(E67*F67,2)</f>
        <v>0</v>
      </c>
      <c r="H67" s="171"/>
      <c r="I67" s="172">
        <f>ROUND(E67*H67,2)</f>
        <v>0</v>
      </c>
      <c r="J67" s="171"/>
      <c r="K67" s="172">
        <f>ROUND(E67*J67,2)</f>
        <v>0</v>
      </c>
      <c r="L67" s="172">
        <v>21</v>
      </c>
      <c r="M67" s="172">
        <f>G67*(1+L67/100)</f>
        <v>0</v>
      </c>
      <c r="N67" s="172">
        <v>1.0000000000000001E-5</v>
      </c>
      <c r="O67" s="172">
        <f>ROUND(E67*N67,2)</f>
        <v>0.01</v>
      </c>
      <c r="P67" s="172">
        <v>0</v>
      </c>
      <c r="Q67" s="172">
        <f>ROUND(E67*P67,2)</f>
        <v>0</v>
      </c>
      <c r="R67" s="172" t="s">
        <v>1010</v>
      </c>
      <c r="S67" s="172" t="s">
        <v>206</v>
      </c>
      <c r="T67" s="173" t="s">
        <v>240</v>
      </c>
      <c r="U67" s="160">
        <v>0.13500000000000001</v>
      </c>
      <c r="V67" s="160">
        <f>ROUND(E67*U67,2)</f>
        <v>79.92</v>
      </c>
      <c r="W67" s="160"/>
      <c r="X67" s="160" t="s">
        <v>241</v>
      </c>
      <c r="Y67" s="151"/>
      <c r="Z67" s="151"/>
      <c r="AA67" s="151"/>
      <c r="AB67" s="151"/>
      <c r="AC67" s="151"/>
      <c r="AD67" s="151"/>
      <c r="AE67" s="151"/>
      <c r="AF67" s="151"/>
      <c r="AG67" s="151" t="s">
        <v>242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5">
      <c r="A68" s="158"/>
      <c r="B68" s="159"/>
      <c r="C68" s="245" t="s">
        <v>1051</v>
      </c>
      <c r="D68" s="246"/>
      <c r="E68" s="246"/>
      <c r="F68" s="246"/>
      <c r="G68" s="246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51"/>
      <c r="Z68" s="151"/>
      <c r="AA68" s="151"/>
      <c r="AB68" s="151"/>
      <c r="AC68" s="151"/>
      <c r="AD68" s="151"/>
      <c r="AE68" s="151"/>
      <c r="AF68" s="151"/>
      <c r="AG68" s="151" t="s">
        <v>211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5">
      <c r="A69" s="158"/>
      <c r="B69" s="159"/>
      <c r="C69" s="247"/>
      <c r="D69" s="248"/>
      <c r="E69" s="248"/>
      <c r="F69" s="248"/>
      <c r="G69" s="248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51"/>
      <c r="Z69" s="151"/>
      <c r="AA69" s="151"/>
      <c r="AB69" s="151"/>
      <c r="AC69" s="151"/>
      <c r="AD69" s="151"/>
      <c r="AE69" s="151"/>
      <c r="AF69" s="151"/>
      <c r="AG69" s="151" t="s">
        <v>212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20.399999999999999" outlineLevel="1" x14ac:dyDescent="0.25">
      <c r="A70" s="169">
        <v>24</v>
      </c>
      <c r="B70" s="170" t="s">
        <v>1052</v>
      </c>
      <c r="C70" s="182" t="s">
        <v>1053</v>
      </c>
      <c r="D70" s="183" t="s">
        <v>774</v>
      </c>
      <c r="E70" s="172">
        <v>3</v>
      </c>
      <c r="F70" s="171"/>
      <c r="G70" s="172">
        <f>ROUND(E70*F70,2)</f>
        <v>0</v>
      </c>
      <c r="H70" s="171"/>
      <c r="I70" s="172">
        <f>ROUND(E70*H70,2)</f>
        <v>0</v>
      </c>
      <c r="J70" s="171"/>
      <c r="K70" s="172">
        <f>ROUND(E70*J70,2)</f>
        <v>0</v>
      </c>
      <c r="L70" s="172">
        <v>21</v>
      </c>
      <c r="M70" s="172">
        <f>G70*(1+L70/100)</f>
        <v>0</v>
      </c>
      <c r="N70" s="172">
        <v>3.7819999999999999E-2</v>
      </c>
      <c r="O70" s="172">
        <f>ROUND(E70*N70,2)</f>
        <v>0.11</v>
      </c>
      <c r="P70" s="172">
        <v>0</v>
      </c>
      <c r="Q70" s="172">
        <f>ROUND(E70*P70,2)</f>
        <v>0</v>
      </c>
      <c r="R70" s="172"/>
      <c r="S70" s="172" t="s">
        <v>299</v>
      </c>
      <c r="T70" s="173" t="s">
        <v>240</v>
      </c>
      <c r="U70" s="160">
        <v>1.6439999999999999</v>
      </c>
      <c r="V70" s="160">
        <f>ROUND(E70*U70,2)</f>
        <v>4.93</v>
      </c>
      <c r="W70" s="160"/>
      <c r="X70" s="160" t="s">
        <v>241</v>
      </c>
      <c r="Y70" s="151"/>
      <c r="Z70" s="151"/>
      <c r="AA70" s="151"/>
      <c r="AB70" s="151"/>
      <c r="AC70" s="151"/>
      <c r="AD70" s="151"/>
      <c r="AE70" s="151"/>
      <c r="AF70" s="151"/>
      <c r="AG70" s="151" t="s">
        <v>242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5">
      <c r="A71" s="158"/>
      <c r="B71" s="159"/>
      <c r="C71" s="256"/>
      <c r="D71" s="257"/>
      <c r="E71" s="257"/>
      <c r="F71" s="257"/>
      <c r="G71" s="257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51"/>
      <c r="Z71" s="151"/>
      <c r="AA71" s="151"/>
      <c r="AB71" s="151"/>
      <c r="AC71" s="151"/>
      <c r="AD71" s="151"/>
      <c r="AE71" s="151"/>
      <c r="AF71" s="151"/>
      <c r="AG71" s="151" t="s">
        <v>212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5">
      <c r="A72" s="169">
        <v>25</v>
      </c>
      <c r="B72" s="170" t="s">
        <v>1054</v>
      </c>
      <c r="C72" s="182" t="s">
        <v>1055</v>
      </c>
      <c r="D72" s="183" t="s">
        <v>253</v>
      </c>
      <c r="E72" s="172">
        <v>592</v>
      </c>
      <c r="F72" s="171"/>
      <c r="G72" s="172">
        <f>ROUND(E72*F72,2)</f>
        <v>0</v>
      </c>
      <c r="H72" s="171"/>
      <c r="I72" s="172">
        <f>ROUND(E72*H72,2)</f>
        <v>0</v>
      </c>
      <c r="J72" s="171"/>
      <c r="K72" s="172">
        <f>ROUND(E72*J72,2)</f>
        <v>0</v>
      </c>
      <c r="L72" s="172">
        <v>21</v>
      </c>
      <c r="M72" s="172">
        <f>G72*(1+L72/100)</f>
        <v>0</v>
      </c>
      <c r="N72" s="172">
        <v>1.8000000000000001E-4</v>
      </c>
      <c r="O72" s="172">
        <f>ROUND(E72*N72,2)</f>
        <v>0.11</v>
      </c>
      <c r="P72" s="172">
        <v>0</v>
      </c>
      <c r="Q72" s="172">
        <f>ROUND(E72*P72,2)</f>
        <v>0</v>
      </c>
      <c r="R72" s="172"/>
      <c r="S72" s="172" t="s">
        <v>299</v>
      </c>
      <c r="T72" s="173" t="s">
        <v>240</v>
      </c>
      <c r="U72" s="160">
        <v>6.7000000000000004E-2</v>
      </c>
      <c r="V72" s="160">
        <f>ROUND(E72*U72,2)</f>
        <v>39.659999999999997</v>
      </c>
      <c r="W72" s="160"/>
      <c r="X72" s="160" t="s">
        <v>241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242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5">
      <c r="A73" s="158"/>
      <c r="B73" s="159"/>
      <c r="C73" s="245" t="s">
        <v>1056</v>
      </c>
      <c r="D73" s="246"/>
      <c r="E73" s="246"/>
      <c r="F73" s="246"/>
      <c r="G73" s="246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51"/>
      <c r="Z73" s="151"/>
      <c r="AA73" s="151"/>
      <c r="AB73" s="151"/>
      <c r="AC73" s="151"/>
      <c r="AD73" s="151"/>
      <c r="AE73" s="151"/>
      <c r="AF73" s="151"/>
      <c r="AG73" s="151" t="s">
        <v>211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5">
      <c r="A74" s="158"/>
      <c r="B74" s="159"/>
      <c r="C74" s="247"/>
      <c r="D74" s="248"/>
      <c r="E74" s="248"/>
      <c r="F74" s="248"/>
      <c r="G74" s="248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51"/>
      <c r="Z74" s="151"/>
      <c r="AA74" s="151"/>
      <c r="AB74" s="151"/>
      <c r="AC74" s="151"/>
      <c r="AD74" s="151"/>
      <c r="AE74" s="151"/>
      <c r="AF74" s="151"/>
      <c r="AG74" s="151" t="s">
        <v>212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5">
      <c r="A75" s="169">
        <v>26</v>
      </c>
      <c r="B75" s="170" t="s">
        <v>1057</v>
      </c>
      <c r="C75" s="182" t="s">
        <v>1058</v>
      </c>
      <c r="D75" s="183" t="s">
        <v>253</v>
      </c>
      <c r="E75" s="172">
        <v>592</v>
      </c>
      <c r="F75" s="171"/>
      <c r="G75" s="172">
        <f>ROUND(E75*F75,2)</f>
        <v>0</v>
      </c>
      <c r="H75" s="171"/>
      <c r="I75" s="172">
        <f>ROUND(E75*H75,2)</f>
        <v>0</v>
      </c>
      <c r="J75" s="171"/>
      <c r="K75" s="172">
        <f>ROUND(E75*J75,2)</f>
        <v>0</v>
      </c>
      <c r="L75" s="172">
        <v>21</v>
      </c>
      <c r="M75" s="172">
        <f>G75*(1+L75/100)</f>
        <v>0</v>
      </c>
      <c r="N75" s="172">
        <v>1.0000000000000001E-5</v>
      </c>
      <c r="O75" s="172">
        <f>ROUND(E75*N75,2)</f>
        <v>0.01</v>
      </c>
      <c r="P75" s="172">
        <v>0</v>
      </c>
      <c r="Q75" s="172">
        <f>ROUND(E75*P75,2)</f>
        <v>0</v>
      </c>
      <c r="R75" s="172"/>
      <c r="S75" s="172" t="s">
        <v>299</v>
      </c>
      <c r="T75" s="173" t="s">
        <v>240</v>
      </c>
      <c r="U75" s="160">
        <v>6.2E-2</v>
      </c>
      <c r="V75" s="160">
        <f>ROUND(E75*U75,2)</f>
        <v>36.700000000000003</v>
      </c>
      <c r="W75" s="160"/>
      <c r="X75" s="160" t="s">
        <v>241</v>
      </c>
      <c r="Y75" s="151"/>
      <c r="Z75" s="151"/>
      <c r="AA75" s="151"/>
      <c r="AB75" s="151"/>
      <c r="AC75" s="151"/>
      <c r="AD75" s="151"/>
      <c r="AE75" s="151"/>
      <c r="AF75" s="151"/>
      <c r="AG75" s="151" t="s">
        <v>242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5">
      <c r="A76" s="158"/>
      <c r="B76" s="159"/>
      <c r="C76" s="245" t="s">
        <v>1059</v>
      </c>
      <c r="D76" s="246"/>
      <c r="E76" s="246"/>
      <c r="F76" s="246"/>
      <c r="G76" s="246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51"/>
      <c r="Z76" s="151"/>
      <c r="AA76" s="151"/>
      <c r="AB76" s="151"/>
      <c r="AC76" s="151"/>
      <c r="AD76" s="151"/>
      <c r="AE76" s="151"/>
      <c r="AF76" s="151"/>
      <c r="AG76" s="151" t="s">
        <v>211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5">
      <c r="A77" s="158"/>
      <c r="B77" s="159"/>
      <c r="C77" s="184" t="s">
        <v>1060</v>
      </c>
      <c r="D77" s="185"/>
      <c r="E77" s="186">
        <v>592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51"/>
      <c r="Z77" s="151"/>
      <c r="AA77" s="151"/>
      <c r="AB77" s="151"/>
      <c r="AC77" s="151"/>
      <c r="AD77" s="151"/>
      <c r="AE77" s="151"/>
      <c r="AF77" s="151"/>
      <c r="AG77" s="151" t="s">
        <v>247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5">
      <c r="A78" s="158"/>
      <c r="B78" s="159"/>
      <c r="C78" s="247"/>
      <c r="D78" s="248"/>
      <c r="E78" s="248"/>
      <c r="F78" s="248"/>
      <c r="G78" s="248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1"/>
      <c r="Z78" s="151"/>
      <c r="AA78" s="151"/>
      <c r="AB78" s="151"/>
      <c r="AC78" s="151"/>
      <c r="AD78" s="151"/>
      <c r="AE78" s="151"/>
      <c r="AF78" s="151"/>
      <c r="AG78" s="151" t="s">
        <v>212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5">
      <c r="A79" s="169">
        <v>27</v>
      </c>
      <c r="B79" s="170" t="s">
        <v>1061</v>
      </c>
      <c r="C79" s="182" t="s">
        <v>1030</v>
      </c>
      <c r="D79" s="183" t="s">
        <v>266</v>
      </c>
      <c r="E79" s="172">
        <v>19</v>
      </c>
      <c r="F79" s="171"/>
      <c r="G79" s="172">
        <f>ROUND(E79*F79,2)</f>
        <v>0</v>
      </c>
      <c r="H79" s="171"/>
      <c r="I79" s="172">
        <f>ROUND(E79*H79,2)</f>
        <v>0</v>
      </c>
      <c r="J79" s="171"/>
      <c r="K79" s="172">
        <f>ROUND(E79*J79,2)</f>
        <v>0</v>
      </c>
      <c r="L79" s="172">
        <v>21</v>
      </c>
      <c r="M79" s="172">
        <f>G79*(1+L79/100)</f>
        <v>0</v>
      </c>
      <c r="N79" s="172">
        <v>0</v>
      </c>
      <c r="O79" s="172">
        <f>ROUND(E79*N79,2)</f>
        <v>0</v>
      </c>
      <c r="P79" s="172">
        <v>0</v>
      </c>
      <c r="Q79" s="172">
        <f>ROUND(E79*P79,2)</f>
        <v>0</v>
      </c>
      <c r="R79" s="172"/>
      <c r="S79" s="172" t="s">
        <v>299</v>
      </c>
      <c r="T79" s="173" t="s">
        <v>207</v>
      </c>
      <c r="U79" s="160">
        <v>0</v>
      </c>
      <c r="V79" s="160">
        <f>ROUND(E79*U79,2)</f>
        <v>0</v>
      </c>
      <c r="W79" s="160"/>
      <c r="X79" s="160" t="s">
        <v>241</v>
      </c>
      <c r="Y79" s="151"/>
      <c r="Z79" s="151"/>
      <c r="AA79" s="151"/>
      <c r="AB79" s="151"/>
      <c r="AC79" s="151"/>
      <c r="AD79" s="151"/>
      <c r="AE79" s="151"/>
      <c r="AF79" s="151"/>
      <c r="AG79" s="151" t="s">
        <v>242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5">
      <c r="A80" s="158"/>
      <c r="B80" s="159"/>
      <c r="C80" s="256"/>
      <c r="D80" s="257"/>
      <c r="E80" s="257"/>
      <c r="F80" s="257"/>
      <c r="G80" s="257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51"/>
      <c r="Z80" s="151"/>
      <c r="AA80" s="151"/>
      <c r="AB80" s="151"/>
      <c r="AC80" s="151"/>
      <c r="AD80" s="151"/>
      <c r="AE80" s="151"/>
      <c r="AF80" s="151"/>
      <c r="AG80" s="151" t="s">
        <v>212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5">
      <c r="A81" s="169">
        <v>28</v>
      </c>
      <c r="B81" s="170" t="s">
        <v>1062</v>
      </c>
      <c r="C81" s="182" t="s">
        <v>1063</v>
      </c>
      <c r="D81" s="183" t="s">
        <v>1064</v>
      </c>
      <c r="E81" s="172">
        <v>0</v>
      </c>
      <c r="F81" s="171"/>
      <c r="G81" s="172">
        <f>ROUND(E81*F81,2)</f>
        <v>0</v>
      </c>
      <c r="H81" s="171"/>
      <c r="I81" s="172">
        <f>ROUND(E81*H81,2)</f>
        <v>0</v>
      </c>
      <c r="J81" s="171"/>
      <c r="K81" s="172">
        <f>ROUND(E81*J81,2)</f>
        <v>0</v>
      </c>
      <c r="L81" s="172">
        <v>21</v>
      </c>
      <c r="M81" s="172">
        <f>G81*(1+L81/100)</f>
        <v>0</v>
      </c>
      <c r="N81" s="172">
        <v>0</v>
      </c>
      <c r="O81" s="172">
        <f>ROUND(E81*N81,2)</f>
        <v>0</v>
      </c>
      <c r="P81" s="172">
        <v>0</v>
      </c>
      <c r="Q81" s="172">
        <f>ROUND(E81*P81,2)</f>
        <v>0</v>
      </c>
      <c r="R81" s="172"/>
      <c r="S81" s="172" t="s">
        <v>206</v>
      </c>
      <c r="T81" s="173" t="s">
        <v>475</v>
      </c>
      <c r="U81" s="160">
        <v>0</v>
      </c>
      <c r="V81" s="160">
        <f>ROUND(E81*U81,2)</f>
        <v>0</v>
      </c>
      <c r="W81" s="160"/>
      <c r="X81" s="160" t="s">
        <v>255</v>
      </c>
      <c r="Y81" s="151"/>
      <c r="Z81" s="151"/>
      <c r="AA81" s="151"/>
      <c r="AB81" s="151"/>
      <c r="AC81" s="151"/>
      <c r="AD81" s="151"/>
      <c r="AE81" s="151"/>
      <c r="AF81" s="151"/>
      <c r="AG81" s="151" t="s">
        <v>256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5">
      <c r="A82" s="158"/>
      <c r="B82" s="159"/>
      <c r="C82" s="256"/>
      <c r="D82" s="257"/>
      <c r="E82" s="257"/>
      <c r="F82" s="257"/>
      <c r="G82" s="257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51"/>
      <c r="Z82" s="151"/>
      <c r="AA82" s="151"/>
      <c r="AB82" s="151"/>
      <c r="AC82" s="151"/>
      <c r="AD82" s="151"/>
      <c r="AE82" s="151"/>
      <c r="AF82" s="151"/>
      <c r="AG82" s="151" t="s">
        <v>212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5">
      <c r="A83" s="169">
        <v>29</v>
      </c>
      <c r="B83" s="170" t="s">
        <v>1065</v>
      </c>
      <c r="C83" s="182" t="s">
        <v>1066</v>
      </c>
      <c r="D83" s="183" t="s">
        <v>253</v>
      </c>
      <c r="E83" s="172">
        <v>25</v>
      </c>
      <c r="F83" s="171"/>
      <c r="G83" s="172">
        <f>ROUND(E83*F83,2)</f>
        <v>0</v>
      </c>
      <c r="H83" s="171"/>
      <c r="I83" s="172">
        <f>ROUND(E83*H83,2)</f>
        <v>0</v>
      </c>
      <c r="J83" s="171"/>
      <c r="K83" s="172">
        <f>ROUND(E83*J83,2)</f>
        <v>0</v>
      </c>
      <c r="L83" s="172">
        <v>21</v>
      </c>
      <c r="M83" s="172">
        <f>G83*(1+L83/100)</f>
        <v>0</v>
      </c>
      <c r="N83" s="172">
        <v>1.6250000000000001E-2</v>
      </c>
      <c r="O83" s="172">
        <f>ROUND(E83*N83,2)</f>
        <v>0.41</v>
      </c>
      <c r="P83" s="172">
        <v>0</v>
      </c>
      <c r="Q83" s="172">
        <f>ROUND(E83*P83,2)</f>
        <v>0</v>
      </c>
      <c r="R83" s="172"/>
      <c r="S83" s="172" t="s">
        <v>299</v>
      </c>
      <c r="T83" s="173" t="s">
        <v>240</v>
      </c>
      <c r="U83" s="160">
        <v>0</v>
      </c>
      <c r="V83" s="160">
        <f>ROUND(E83*U83,2)</f>
        <v>0</v>
      </c>
      <c r="W83" s="160"/>
      <c r="X83" s="160" t="s">
        <v>255</v>
      </c>
      <c r="Y83" s="151"/>
      <c r="Z83" s="151"/>
      <c r="AA83" s="151"/>
      <c r="AB83" s="151"/>
      <c r="AC83" s="151"/>
      <c r="AD83" s="151"/>
      <c r="AE83" s="151"/>
      <c r="AF83" s="151"/>
      <c r="AG83" s="151" t="s">
        <v>256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5">
      <c r="A84" s="158"/>
      <c r="B84" s="159"/>
      <c r="C84" s="256"/>
      <c r="D84" s="257"/>
      <c r="E84" s="257"/>
      <c r="F84" s="257"/>
      <c r="G84" s="257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51"/>
      <c r="Z84" s="151"/>
      <c r="AA84" s="151"/>
      <c r="AB84" s="151"/>
      <c r="AC84" s="151"/>
      <c r="AD84" s="151"/>
      <c r="AE84" s="151"/>
      <c r="AF84" s="151"/>
      <c r="AG84" s="151" t="s">
        <v>212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5">
      <c r="A85" s="169">
        <v>30</v>
      </c>
      <c r="B85" s="170" t="s">
        <v>1067</v>
      </c>
      <c r="C85" s="182" t="s">
        <v>1068</v>
      </c>
      <c r="D85" s="183" t="s">
        <v>253</v>
      </c>
      <c r="E85" s="172">
        <v>166</v>
      </c>
      <c r="F85" s="171"/>
      <c r="G85" s="172">
        <f>ROUND(E85*F85,2)</f>
        <v>0</v>
      </c>
      <c r="H85" s="171"/>
      <c r="I85" s="172">
        <f>ROUND(E85*H85,2)</f>
        <v>0</v>
      </c>
      <c r="J85" s="171"/>
      <c r="K85" s="172">
        <f>ROUND(E85*J85,2)</f>
        <v>0</v>
      </c>
      <c r="L85" s="172">
        <v>21</v>
      </c>
      <c r="M85" s="172">
        <f>G85*(1+L85/100)</f>
        <v>0</v>
      </c>
      <c r="N85" s="172">
        <v>0</v>
      </c>
      <c r="O85" s="172">
        <f>ROUND(E85*N85,2)</f>
        <v>0</v>
      </c>
      <c r="P85" s="172">
        <v>0</v>
      </c>
      <c r="Q85" s="172">
        <f>ROUND(E85*P85,2)</f>
        <v>0</v>
      </c>
      <c r="R85" s="172"/>
      <c r="S85" s="172" t="s">
        <v>299</v>
      </c>
      <c r="T85" s="173" t="s">
        <v>207</v>
      </c>
      <c r="U85" s="160">
        <v>0</v>
      </c>
      <c r="V85" s="160">
        <f>ROUND(E85*U85,2)</f>
        <v>0</v>
      </c>
      <c r="W85" s="160"/>
      <c r="X85" s="160" t="s">
        <v>255</v>
      </c>
      <c r="Y85" s="151"/>
      <c r="Z85" s="151"/>
      <c r="AA85" s="151"/>
      <c r="AB85" s="151"/>
      <c r="AC85" s="151"/>
      <c r="AD85" s="151"/>
      <c r="AE85" s="151"/>
      <c r="AF85" s="151"/>
      <c r="AG85" s="151" t="s">
        <v>256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5">
      <c r="A86" s="158"/>
      <c r="B86" s="159"/>
      <c r="C86" s="245" t="s">
        <v>1069</v>
      </c>
      <c r="D86" s="246"/>
      <c r="E86" s="246"/>
      <c r="F86" s="246"/>
      <c r="G86" s="246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51"/>
      <c r="Z86" s="151"/>
      <c r="AA86" s="151"/>
      <c r="AB86" s="151"/>
      <c r="AC86" s="151"/>
      <c r="AD86" s="151"/>
      <c r="AE86" s="151"/>
      <c r="AF86" s="151"/>
      <c r="AG86" s="151" t="s">
        <v>211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5">
      <c r="A87" s="158"/>
      <c r="B87" s="159"/>
      <c r="C87" s="247"/>
      <c r="D87" s="248"/>
      <c r="E87" s="248"/>
      <c r="F87" s="248"/>
      <c r="G87" s="248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51"/>
      <c r="Z87" s="151"/>
      <c r="AA87" s="151"/>
      <c r="AB87" s="151"/>
      <c r="AC87" s="151"/>
      <c r="AD87" s="151"/>
      <c r="AE87" s="151"/>
      <c r="AF87" s="151"/>
      <c r="AG87" s="151" t="s">
        <v>212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5">
      <c r="A88" s="169">
        <v>31</v>
      </c>
      <c r="B88" s="170" t="s">
        <v>1070</v>
      </c>
      <c r="C88" s="182" t="s">
        <v>1071</v>
      </c>
      <c r="D88" s="183" t="s">
        <v>253</v>
      </c>
      <c r="E88" s="172">
        <v>135</v>
      </c>
      <c r="F88" s="171"/>
      <c r="G88" s="172">
        <f>ROUND(E88*F88,2)</f>
        <v>0</v>
      </c>
      <c r="H88" s="171"/>
      <c r="I88" s="172">
        <f>ROUND(E88*H88,2)</f>
        <v>0</v>
      </c>
      <c r="J88" s="171"/>
      <c r="K88" s="172">
        <f>ROUND(E88*J88,2)</f>
        <v>0</v>
      </c>
      <c r="L88" s="172">
        <v>21</v>
      </c>
      <c r="M88" s="172">
        <f>G88*(1+L88/100)</f>
        <v>0</v>
      </c>
      <c r="N88" s="172">
        <v>0</v>
      </c>
      <c r="O88" s="172">
        <f>ROUND(E88*N88,2)</f>
        <v>0</v>
      </c>
      <c r="P88" s="172">
        <v>0</v>
      </c>
      <c r="Q88" s="172">
        <f>ROUND(E88*P88,2)</f>
        <v>0</v>
      </c>
      <c r="R88" s="172"/>
      <c r="S88" s="172" t="s">
        <v>299</v>
      </c>
      <c r="T88" s="173" t="s">
        <v>207</v>
      </c>
      <c r="U88" s="160">
        <v>0</v>
      </c>
      <c r="V88" s="160">
        <f>ROUND(E88*U88,2)</f>
        <v>0</v>
      </c>
      <c r="W88" s="160"/>
      <c r="X88" s="160" t="s">
        <v>255</v>
      </c>
      <c r="Y88" s="151"/>
      <c r="Z88" s="151"/>
      <c r="AA88" s="151"/>
      <c r="AB88" s="151"/>
      <c r="AC88" s="151"/>
      <c r="AD88" s="151"/>
      <c r="AE88" s="151"/>
      <c r="AF88" s="151"/>
      <c r="AG88" s="151" t="s">
        <v>256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5">
      <c r="A89" s="158"/>
      <c r="B89" s="159"/>
      <c r="C89" s="245" t="s">
        <v>1069</v>
      </c>
      <c r="D89" s="246"/>
      <c r="E89" s="246"/>
      <c r="F89" s="246"/>
      <c r="G89" s="246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51"/>
      <c r="Z89" s="151"/>
      <c r="AA89" s="151"/>
      <c r="AB89" s="151"/>
      <c r="AC89" s="151"/>
      <c r="AD89" s="151"/>
      <c r="AE89" s="151"/>
      <c r="AF89" s="151"/>
      <c r="AG89" s="151" t="s">
        <v>211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5">
      <c r="A90" s="158"/>
      <c r="B90" s="159"/>
      <c r="C90" s="247"/>
      <c r="D90" s="248"/>
      <c r="E90" s="248"/>
      <c r="F90" s="248"/>
      <c r="G90" s="248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51"/>
      <c r="Z90" s="151"/>
      <c r="AA90" s="151"/>
      <c r="AB90" s="151"/>
      <c r="AC90" s="151"/>
      <c r="AD90" s="151"/>
      <c r="AE90" s="151"/>
      <c r="AF90" s="151"/>
      <c r="AG90" s="151" t="s">
        <v>212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5">
      <c r="A91" s="169">
        <v>32</v>
      </c>
      <c r="B91" s="170" t="s">
        <v>1072</v>
      </c>
      <c r="C91" s="182" t="s">
        <v>1073</v>
      </c>
      <c r="D91" s="183" t="s">
        <v>253</v>
      </c>
      <c r="E91" s="172">
        <v>10</v>
      </c>
      <c r="F91" s="171"/>
      <c r="G91" s="172">
        <f>ROUND(E91*F91,2)</f>
        <v>0</v>
      </c>
      <c r="H91" s="171"/>
      <c r="I91" s="172">
        <f>ROUND(E91*H91,2)</f>
        <v>0</v>
      </c>
      <c r="J91" s="171"/>
      <c r="K91" s="172">
        <f>ROUND(E91*J91,2)</f>
        <v>0</v>
      </c>
      <c r="L91" s="172">
        <v>21</v>
      </c>
      <c r="M91" s="172">
        <f>G91*(1+L91/100)</f>
        <v>0</v>
      </c>
      <c r="N91" s="172">
        <v>0</v>
      </c>
      <c r="O91" s="172">
        <f>ROUND(E91*N91,2)</f>
        <v>0</v>
      </c>
      <c r="P91" s="172">
        <v>0</v>
      </c>
      <c r="Q91" s="172">
        <f>ROUND(E91*P91,2)</f>
        <v>0</v>
      </c>
      <c r="R91" s="172"/>
      <c r="S91" s="172" t="s">
        <v>299</v>
      </c>
      <c r="T91" s="173" t="s">
        <v>207</v>
      </c>
      <c r="U91" s="160">
        <v>0</v>
      </c>
      <c r="V91" s="160">
        <f>ROUND(E91*U91,2)</f>
        <v>0</v>
      </c>
      <c r="W91" s="160"/>
      <c r="X91" s="160" t="s">
        <v>255</v>
      </c>
      <c r="Y91" s="151"/>
      <c r="Z91" s="151"/>
      <c r="AA91" s="151"/>
      <c r="AB91" s="151"/>
      <c r="AC91" s="151"/>
      <c r="AD91" s="151"/>
      <c r="AE91" s="151"/>
      <c r="AF91" s="151"/>
      <c r="AG91" s="151" t="s">
        <v>256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5">
      <c r="A92" s="158"/>
      <c r="B92" s="159"/>
      <c r="C92" s="245" t="s">
        <v>1069</v>
      </c>
      <c r="D92" s="246"/>
      <c r="E92" s="246"/>
      <c r="F92" s="246"/>
      <c r="G92" s="246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51"/>
      <c r="Z92" s="151"/>
      <c r="AA92" s="151"/>
      <c r="AB92" s="151"/>
      <c r="AC92" s="151"/>
      <c r="AD92" s="151"/>
      <c r="AE92" s="151"/>
      <c r="AF92" s="151"/>
      <c r="AG92" s="151" t="s">
        <v>211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5">
      <c r="A93" s="158"/>
      <c r="B93" s="159"/>
      <c r="C93" s="247"/>
      <c r="D93" s="248"/>
      <c r="E93" s="248"/>
      <c r="F93" s="248"/>
      <c r="G93" s="248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51"/>
      <c r="Z93" s="151"/>
      <c r="AA93" s="151"/>
      <c r="AB93" s="151"/>
      <c r="AC93" s="151"/>
      <c r="AD93" s="151"/>
      <c r="AE93" s="151"/>
      <c r="AF93" s="151"/>
      <c r="AG93" s="151" t="s">
        <v>212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5">
      <c r="A94" s="169">
        <v>33</v>
      </c>
      <c r="B94" s="170" t="s">
        <v>1074</v>
      </c>
      <c r="C94" s="182" t="s">
        <v>1075</v>
      </c>
      <c r="D94" s="183" t="s">
        <v>253</v>
      </c>
      <c r="E94" s="172">
        <v>184</v>
      </c>
      <c r="F94" s="171"/>
      <c r="G94" s="172">
        <f>ROUND(E94*F94,2)</f>
        <v>0</v>
      </c>
      <c r="H94" s="171"/>
      <c r="I94" s="172">
        <f>ROUND(E94*H94,2)</f>
        <v>0</v>
      </c>
      <c r="J94" s="171"/>
      <c r="K94" s="172">
        <f>ROUND(E94*J94,2)</f>
        <v>0</v>
      </c>
      <c r="L94" s="172">
        <v>21</v>
      </c>
      <c r="M94" s="172">
        <f>G94*(1+L94/100)</f>
        <v>0</v>
      </c>
      <c r="N94" s="172">
        <v>0</v>
      </c>
      <c r="O94" s="172">
        <f>ROUND(E94*N94,2)</f>
        <v>0</v>
      </c>
      <c r="P94" s="172">
        <v>0</v>
      </c>
      <c r="Q94" s="172">
        <f>ROUND(E94*P94,2)</f>
        <v>0</v>
      </c>
      <c r="R94" s="172"/>
      <c r="S94" s="172" t="s">
        <v>299</v>
      </c>
      <c r="T94" s="173" t="s">
        <v>207</v>
      </c>
      <c r="U94" s="160">
        <v>0</v>
      </c>
      <c r="V94" s="160">
        <f>ROUND(E94*U94,2)</f>
        <v>0</v>
      </c>
      <c r="W94" s="160"/>
      <c r="X94" s="160" t="s">
        <v>255</v>
      </c>
      <c r="Y94" s="151"/>
      <c r="Z94" s="151"/>
      <c r="AA94" s="151"/>
      <c r="AB94" s="151"/>
      <c r="AC94" s="151"/>
      <c r="AD94" s="151"/>
      <c r="AE94" s="151"/>
      <c r="AF94" s="151"/>
      <c r="AG94" s="151" t="s">
        <v>256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5">
      <c r="A95" s="158"/>
      <c r="B95" s="159"/>
      <c r="C95" s="245" t="s">
        <v>1069</v>
      </c>
      <c r="D95" s="246"/>
      <c r="E95" s="246"/>
      <c r="F95" s="246"/>
      <c r="G95" s="246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51"/>
      <c r="Z95" s="151"/>
      <c r="AA95" s="151"/>
      <c r="AB95" s="151"/>
      <c r="AC95" s="151"/>
      <c r="AD95" s="151"/>
      <c r="AE95" s="151"/>
      <c r="AF95" s="151"/>
      <c r="AG95" s="151" t="s">
        <v>211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5">
      <c r="A96" s="158"/>
      <c r="B96" s="159"/>
      <c r="C96" s="247"/>
      <c r="D96" s="248"/>
      <c r="E96" s="248"/>
      <c r="F96" s="248"/>
      <c r="G96" s="248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51"/>
      <c r="Z96" s="151"/>
      <c r="AA96" s="151"/>
      <c r="AB96" s="151"/>
      <c r="AC96" s="151"/>
      <c r="AD96" s="151"/>
      <c r="AE96" s="151"/>
      <c r="AF96" s="151"/>
      <c r="AG96" s="151" t="s">
        <v>212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5">
      <c r="A97" s="169">
        <v>34</v>
      </c>
      <c r="B97" s="170" t="s">
        <v>1076</v>
      </c>
      <c r="C97" s="182" t="s">
        <v>1077</v>
      </c>
      <c r="D97" s="183" t="s">
        <v>253</v>
      </c>
      <c r="E97" s="172">
        <v>97</v>
      </c>
      <c r="F97" s="171"/>
      <c r="G97" s="172">
        <f>ROUND(E97*F97,2)</f>
        <v>0</v>
      </c>
      <c r="H97" s="171"/>
      <c r="I97" s="172">
        <f>ROUND(E97*H97,2)</f>
        <v>0</v>
      </c>
      <c r="J97" s="171"/>
      <c r="K97" s="172">
        <f>ROUND(E97*J97,2)</f>
        <v>0</v>
      </c>
      <c r="L97" s="172">
        <v>21</v>
      </c>
      <c r="M97" s="172">
        <f>G97*(1+L97/100)</f>
        <v>0</v>
      </c>
      <c r="N97" s="172">
        <v>0</v>
      </c>
      <c r="O97" s="172">
        <f>ROUND(E97*N97,2)</f>
        <v>0</v>
      </c>
      <c r="P97" s="172">
        <v>0</v>
      </c>
      <c r="Q97" s="172">
        <f>ROUND(E97*P97,2)</f>
        <v>0</v>
      </c>
      <c r="R97" s="172"/>
      <c r="S97" s="172" t="s">
        <v>299</v>
      </c>
      <c r="T97" s="173" t="s">
        <v>207</v>
      </c>
      <c r="U97" s="160">
        <v>0</v>
      </c>
      <c r="V97" s="160">
        <f>ROUND(E97*U97,2)</f>
        <v>0</v>
      </c>
      <c r="W97" s="160"/>
      <c r="X97" s="160" t="s">
        <v>255</v>
      </c>
      <c r="Y97" s="151"/>
      <c r="Z97" s="151"/>
      <c r="AA97" s="151"/>
      <c r="AB97" s="151"/>
      <c r="AC97" s="151"/>
      <c r="AD97" s="151"/>
      <c r="AE97" s="151"/>
      <c r="AF97" s="151"/>
      <c r="AG97" s="151" t="s">
        <v>256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5">
      <c r="A98" s="158"/>
      <c r="B98" s="159"/>
      <c r="C98" s="245" t="s">
        <v>1069</v>
      </c>
      <c r="D98" s="246"/>
      <c r="E98" s="246"/>
      <c r="F98" s="246"/>
      <c r="G98" s="246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51"/>
      <c r="Z98" s="151"/>
      <c r="AA98" s="151"/>
      <c r="AB98" s="151"/>
      <c r="AC98" s="151"/>
      <c r="AD98" s="151"/>
      <c r="AE98" s="151"/>
      <c r="AF98" s="151"/>
      <c r="AG98" s="151" t="s">
        <v>211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5">
      <c r="A99" s="158"/>
      <c r="B99" s="159"/>
      <c r="C99" s="247"/>
      <c r="D99" s="248"/>
      <c r="E99" s="248"/>
      <c r="F99" s="248"/>
      <c r="G99" s="248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51"/>
      <c r="Z99" s="151"/>
      <c r="AA99" s="151"/>
      <c r="AB99" s="151"/>
      <c r="AC99" s="151"/>
      <c r="AD99" s="151"/>
      <c r="AE99" s="151"/>
      <c r="AF99" s="151"/>
      <c r="AG99" s="151" t="s">
        <v>212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5">
      <c r="A100" s="169">
        <v>35</v>
      </c>
      <c r="B100" s="170" t="s">
        <v>1078</v>
      </c>
      <c r="C100" s="182" t="s">
        <v>1079</v>
      </c>
      <c r="D100" s="183" t="s">
        <v>266</v>
      </c>
      <c r="E100" s="172">
        <v>1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21</v>
      </c>
      <c r="M100" s="172">
        <f>G100*(1+L100/100)</f>
        <v>0</v>
      </c>
      <c r="N100" s="172">
        <v>0</v>
      </c>
      <c r="O100" s="172">
        <f>ROUND(E100*N100,2)</f>
        <v>0</v>
      </c>
      <c r="P100" s="172">
        <v>0</v>
      </c>
      <c r="Q100" s="172">
        <f>ROUND(E100*P100,2)</f>
        <v>0</v>
      </c>
      <c r="R100" s="172"/>
      <c r="S100" s="172" t="s">
        <v>299</v>
      </c>
      <c r="T100" s="173" t="s">
        <v>207</v>
      </c>
      <c r="U100" s="160">
        <v>0</v>
      </c>
      <c r="V100" s="160">
        <f>ROUND(E100*U100,2)</f>
        <v>0</v>
      </c>
      <c r="W100" s="160"/>
      <c r="X100" s="160" t="s">
        <v>255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256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5">
      <c r="A101" s="158"/>
      <c r="B101" s="159"/>
      <c r="C101" s="256"/>
      <c r="D101" s="257"/>
      <c r="E101" s="257"/>
      <c r="F101" s="257"/>
      <c r="G101" s="257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51"/>
      <c r="Z101" s="151"/>
      <c r="AA101" s="151"/>
      <c r="AB101" s="151"/>
      <c r="AC101" s="151"/>
      <c r="AD101" s="151"/>
      <c r="AE101" s="151"/>
      <c r="AF101" s="151"/>
      <c r="AG101" s="151" t="s">
        <v>212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5">
      <c r="A102" s="169">
        <v>36</v>
      </c>
      <c r="B102" s="170" t="s">
        <v>1080</v>
      </c>
      <c r="C102" s="182" t="s">
        <v>1081</v>
      </c>
      <c r="D102" s="183" t="s">
        <v>266</v>
      </c>
      <c r="E102" s="172">
        <v>57</v>
      </c>
      <c r="F102" s="171"/>
      <c r="G102" s="172">
        <f>ROUND(E102*F102,2)</f>
        <v>0</v>
      </c>
      <c r="H102" s="171"/>
      <c r="I102" s="172">
        <f>ROUND(E102*H102,2)</f>
        <v>0</v>
      </c>
      <c r="J102" s="171"/>
      <c r="K102" s="172">
        <f>ROUND(E102*J102,2)</f>
        <v>0</v>
      </c>
      <c r="L102" s="172">
        <v>21</v>
      </c>
      <c r="M102" s="172">
        <f>G102*(1+L102/100)</f>
        <v>0</v>
      </c>
      <c r="N102" s="172">
        <v>0</v>
      </c>
      <c r="O102" s="172">
        <f>ROUND(E102*N102,2)</f>
        <v>0</v>
      </c>
      <c r="P102" s="172">
        <v>0</v>
      </c>
      <c r="Q102" s="172">
        <f>ROUND(E102*P102,2)</f>
        <v>0</v>
      </c>
      <c r="R102" s="172"/>
      <c r="S102" s="172" t="s">
        <v>299</v>
      </c>
      <c r="T102" s="173" t="s">
        <v>207</v>
      </c>
      <c r="U102" s="160">
        <v>0</v>
      </c>
      <c r="V102" s="160">
        <f>ROUND(E102*U102,2)</f>
        <v>0</v>
      </c>
      <c r="W102" s="160"/>
      <c r="X102" s="160" t="s">
        <v>255</v>
      </c>
      <c r="Y102" s="151"/>
      <c r="Z102" s="151"/>
      <c r="AA102" s="151"/>
      <c r="AB102" s="151"/>
      <c r="AC102" s="151"/>
      <c r="AD102" s="151"/>
      <c r="AE102" s="151"/>
      <c r="AF102" s="151"/>
      <c r="AG102" s="151" t="s">
        <v>256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5">
      <c r="A103" s="158"/>
      <c r="B103" s="159"/>
      <c r="C103" s="256"/>
      <c r="D103" s="257"/>
      <c r="E103" s="257"/>
      <c r="F103" s="257"/>
      <c r="G103" s="257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51"/>
      <c r="Z103" s="151"/>
      <c r="AA103" s="151"/>
      <c r="AB103" s="151"/>
      <c r="AC103" s="151"/>
      <c r="AD103" s="151"/>
      <c r="AE103" s="151"/>
      <c r="AF103" s="151"/>
      <c r="AG103" s="151" t="s">
        <v>212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5">
      <c r="A104" s="169">
        <v>37</v>
      </c>
      <c r="B104" s="170" t="s">
        <v>1082</v>
      </c>
      <c r="C104" s="182" t="s">
        <v>1046</v>
      </c>
      <c r="D104" s="183" t="s">
        <v>0</v>
      </c>
      <c r="E104" s="172">
        <v>5</v>
      </c>
      <c r="F104" s="171"/>
      <c r="G104" s="172">
        <f>ROUND(E104*F104,2)</f>
        <v>0</v>
      </c>
      <c r="H104" s="171"/>
      <c r="I104" s="172">
        <f>ROUND(E104*H104,2)</f>
        <v>0</v>
      </c>
      <c r="J104" s="171"/>
      <c r="K104" s="172">
        <f>ROUND(E104*J104,2)</f>
        <v>0</v>
      </c>
      <c r="L104" s="172">
        <v>21</v>
      </c>
      <c r="M104" s="172">
        <f>G104*(1+L104/100)</f>
        <v>0</v>
      </c>
      <c r="N104" s="172">
        <v>0</v>
      </c>
      <c r="O104" s="172">
        <f>ROUND(E104*N104,2)</f>
        <v>0</v>
      </c>
      <c r="P104" s="172">
        <v>0</v>
      </c>
      <c r="Q104" s="172">
        <f>ROUND(E104*P104,2)</f>
        <v>0</v>
      </c>
      <c r="R104" s="172"/>
      <c r="S104" s="172" t="s">
        <v>299</v>
      </c>
      <c r="T104" s="173" t="s">
        <v>207</v>
      </c>
      <c r="U104" s="160">
        <v>0</v>
      </c>
      <c r="V104" s="160">
        <f>ROUND(E104*U104,2)</f>
        <v>0</v>
      </c>
      <c r="W104" s="160"/>
      <c r="X104" s="160" t="s">
        <v>255</v>
      </c>
      <c r="Y104" s="151"/>
      <c r="Z104" s="151"/>
      <c r="AA104" s="151"/>
      <c r="AB104" s="151"/>
      <c r="AC104" s="151"/>
      <c r="AD104" s="151"/>
      <c r="AE104" s="151"/>
      <c r="AF104" s="151"/>
      <c r="AG104" s="151" t="s">
        <v>256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5">
      <c r="A105" s="158"/>
      <c r="B105" s="159"/>
      <c r="C105" s="256"/>
      <c r="D105" s="257"/>
      <c r="E105" s="257"/>
      <c r="F105" s="257"/>
      <c r="G105" s="257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51"/>
      <c r="Z105" s="151"/>
      <c r="AA105" s="151"/>
      <c r="AB105" s="151"/>
      <c r="AC105" s="151"/>
      <c r="AD105" s="151"/>
      <c r="AE105" s="151"/>
      <c r="AF105" s="151"/>
      <c r="AG105" s="151" t="s">
        <v>212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20.399999999999999" outlineLevel="1" x14ac:dyDescent="0.25">
      <c r="A106" s="169">
        <v>38</v>
      </c>
      <c r="B106" s="170" t="s">
        <v>1047</v>
      </c>
      <c r="C106" s="182" t="s">
        <v>1048</v>
      </c>
      <c r="D106" s="183" t="s">
        <v>266</v>
      </c>
      <c r="E106" s="172">
        <v>19</v>
      </c>
      <c r="F106" s="171"/>
      <c r="G106" s="172">
        <f>ROUND(E106*F106,2)</f>
        <v>0</v>
      </c>
      <c r="H106" s="171"/>
      <c r="I106" s="172">
        <f>ROUND(E106*H106,2)</f>
        <v>0</v>
      </c>
      <c r="J106" s="171"/>
      <c r="K106" s="172">
        <f>ROUND(E106*J106,2)</f>
        <v>0</v>
      </c>
      <c r="L106" s="172">
        <v>21</v>
      </c>
      <c r="M106" s="172">
        <f>G106*(1+L106/100)</f>
        <v>0</v>
      </c>
      <c r="N106" s="172">
        <v>8.0000000000000004E-4</v>
      </c>
      <c r="O106" s="172">
        <f>ROUND(E106*N106,2)</f>
        <v>0.02</v>
      </c>
      <c r="P106" s="172">
        <v>0</v>
      </c>
      <c r="Q106" s="172">
        <f>ROUND(E106*P106,2)</f>
        <v>0</v>
      </c>
      <c r="R106" s="172" t="s">
        <v>346</v>
      </c>
      <c r="S106" s="172" t="s">
        <v>206</v>
      </c>
      <c r="T106" s="173" t="s">
        <v>240</v>
      </c>
      <c r="U106" s="160">
        <v>0</v>
      </c>
      <c r="V106" s="160">
        <f>ROUND(E106*U106,2)</f>
        <v>0</v>
      </c>
      <c r="W106" s="160"/>
      <c r="X106" s="160" t="s">
        <v>347</v>
      </c>
      <c r="Y106" s="151"/>
      <c r="Z106" s="151"/>
      <c r="AA106" s="151"/>
      <c r="AB106" s="151"/>
      <c r="AC106" s="151"/>
      <c r="AD106" s="151"/>
      <c r="AE106" s="151"/>
      <c r="AF106" s="151"/>
      <c r="AG106" s="151" t="s">
        <v>348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5">
      <c r="A107" s="158"/>
      <c r="B107" s="159"/>
      <c r="C107" s="256"/>
      <c r="D107" s="257"/>
      <c r="E107" s="257"/>
      <c r="F107" s="257"/>
      <c r="G107" s="257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51"/>
      <c r="Z107" s="151"/>
      <c r="AA107" s="151"/>
      <c r="AB107" s="151"/>
      <c r="AC107" s="151"/>
      <c r="AD107" s="151"/>
      <c r="AE107" s="151"/>
      <c r="AF107" s="151"/>
      <c r="AG107" s="151" t="s">
        <v>212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ht="61.2" outlineLevel="1" x14ac:dyDescent="0.25">
      <c r="A108" s="169">
        <v>39</v>
      </c>
      <c r="B108" s="170" t="s">
        <v>1083</v>
      </c>
      <c r="C108" s="182" t="s">
        <v>1084</v>
      </c>
      <c r="D108" s="183" t="s">
        <v>266</v>
      </c>
      <c r="E108" s="172">
        <v>1</v>
      </c>
      <c r="F108" s="171"/>
      <c r="G108" s="172">
        <f>ROUND(E108*F108,2)</f>
        <v>0</v>
      </c>
      <c r="H108" s="171"/>
      <c r="I108" s="172">
        <f>ROUND(E108*H108,2)</f>
        <v>0</v>
      </c>
      <c r="J108" s="171"/>
      <c r="K108" s="172">
        <f>ROUND(E108*J108,2)</f>
        <v>0</v>
      </c>
      <c r="L108" s="172">
        <v>21</v>
      </c>
      <c r="M108" s="172">
        <f>G108*(1+L108/100)</f>
        <v>0</v>
      </c>
      <c r="N108" s="172">
        <v>2.5000000000000001E-3</v>
      </c>
      <c r="O108" s="172">
        <f>ROUND(E108*N108,2)</f>
        <v>0</v>
      </c>
      <c r="P108" s="172">
        <v>0</v>
      </c>
      <c r="Q108" s="172">
        <f>ROUND(E108*P108,2)</f>
        <v>0</v>
      </c>
      <c r="R108" s="172" t="s">
        <v>346</v>
      </c>
      <c r="S108" s="172" t="s">
        <v>206</v>
      </c>
      <c r="T108" s="173" t="s">
        <v>207</v>
      </c>
      <c r="U108" s="160">
        <v>0</v>
      </c>
      <c r="V108" s="160">
        <f>ROUND(E108*U108,2)</f>
        <v>0</v>
      </c>
      <c r="W108" s="160"/>
      <c r="X108" s="160" t="s">
        <v>347</v>
      </c>
      <c r="Y108" s="151"/>
      <c r="Z108" s="151"/>
      <c r="AA108" s="151"/>
      <c r="AB108" s="151"/>
      <c r="AC108" s="151"/>
      <c r="AD108" s="151"/>
      <c r="AE108" s="151"/>
      <c r="AF108" s="151"/>
      <c r="AG108" s="151" t="s">
        <v>348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5">
      <c r="A109" s="158"/>
      <c r="B109" s="159"/>
      <c r="C109" s="256"/>
      <c r="D109" s="257"/>
      <c r="E109" s="257"/>
      <c r="F109" s="257"/>
      <c r="G109" s="257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51"/>
      <c r="Z109" s="151"/>
      <c r="AA109" s="151"/>
      <c r="AB109" s="151"/>
      <c r="AC109" s="151"/>
      <c r="AD109" s="151"/>
      <c r="AE109" s="151"/>
      <c r="AF109" s="151"/>
      <c r="AG109" s="151" t="s">
        <v>212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x14ac:dyDescent="0.25">
      <c r="A110" s="163" t="s">
        <v>201</v>
      </c>
      <c r="B110" s="164" t="s">
        <v>129</v>
      </c>
      <c r="C110" s="180" t="s">
        <v>130</v>
      </c>
      <c r="D110" s="181"/>
      <c r="E110" s="167"/>
      <c r="F110" s="167"/>
      <c r="G110" s="167">
        <f>SUMIF(AG111:AG186,"&lt;&gt;NOR",G111:G186)</f>
        <v>0</v>
      </c>
      <c r="H110" s="167"/>
      <c r="I110" s="167">
        <f>SUM(I111:I186)</f>
        <v>0</v>
      </c>
      <c r="J110" s="167"/>
      <c r="K110" s="167">
        <f>SUM(K111:K186)</f>
        <v>0</v>
      </c>
      <c r="L110" s="167"/>
      <c r="M110" s="167">
        <f>SUM(M111:M186)</f>
        <v>0</v>
      </c>
      <c r="N110" s="167"/>
      <c r="O110" s="167">
        <f>SUM(O111:O186)</f>
        <v>0.34000000000000008</v>
      </c>
      <c r="P110" s="167"/>
      <c r="Q110" s="167">
        <f>SUM(Q111:Q186)</f>
        <v>0.51</v>
      </c>
      <c r="R110" s="167"/>
      <c r="S110" s="167"/>
      <c r="T110" s="168"/>
      <c r="U110" s="162"/>
      <c r="V110" s="162">
        <f>SUM(V111:V186)</f>
        <v>24.22</v>
      </c>
      <c r="W110" s="162"/>
      <c r="X110" s="162"/>
      <c r="AG110" t="s">
        <v>202</v>
      </c>
    </row>
    <row r="111" spans="1:60" outlineLevel="1" x14ac:dyDescent="0.25">
      <c r="A111" s="169">
        <v>40</v>
      </c>
      <c r="B111" s="170" t="s">
        <v>1085</v>
      </c>
      <c r="C111" s="182" t="s">
        <v>1086</v>
      </c>
      <c r="D111" s="183" t="s">
        <v>774</v>
      </c>
      <c r="E111" s="172">
        <v>1</v>
      </c>
      <c r="F111" s="171"/>
      <c r="G111" s="172">
        <f>ROUND(E111*F111,2)</f>
        <v>0</v>
      </c>
      <c r="H111" s="171"/>
      <c r="I111" s="172">
        <f>ROUND(E111*H111,2)</f>
        <v>0</v>
      </c>
      <c r="J111" s="171"/>
      <c r="K111" s="172">
        <f>ROUND(E111*J111,2)</f>
        <v>0</v>
      </c>
      <c r="L111" s="172">
        <v>21</v>
      </c>
      <c r="M111" s="172">
        <f>G111*(1+L111/100)</f>
        <v>0</v>
      </c>
      <c r="N111" s="172">
        <v>1.7000000000000001E-4</v>
      </c>
      <c r="O111" s="172">
        <f>ROUND(E111*N111,2)</f>
        <v>0</v>
      </c>
      <c r="P111" s="172">
        <v>0</v>
      </c>
      <c r="Q111" s="172">
        <f>ROUND(E111*P111,2)</f>
        <v>0</v>
      </c>
      <c r="R111" s="172" t="s">
        <v>1010</v>
      </c>
      <c r="S111" s="172" t="s">
        <v>206</v>
      </c>
      <c r="T111" s="173" t="s">
        <v>240</v>
      </c>
      <c r="U111" s="160">
        <v>2.9</v>
      </c>
      <c r="V111" s="160">
        <f>ROUND(E111*U111,2)</f>
        <v>2.9</v>
      </c>
      <c r="W111" s="160"/>
      <c r="X111" s="160" t="s">
        <v>241</v>
      </c>
      <c r="Y111" s="151"/>
      <c r="Z111" s="151"/>
      <c r="AA111" s="151"/>
      <c r="AB111" s="151"/>
      <c r="AC111" s="151"/>
      <c r="AD111" s="151"/>
      <c r="AE111" s="151"/>
      <c r="AF111" s="151"/>
      <c r="AG111" s="151" t="s">
        <v>242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5">
      <c r="A112" s="158"/>
      <c r="B112" s="159"/>
      <c r="C112" s="245" t="s">
        <v>1139</v>
      </c>
      <c r="D112" s="246"/>
      <c r="E112" s="246"/>
      <c r="F112" s="246"/>
      <c r="G112" s="246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51"/>
      <c r="Z112" s="151"/>
      <c r="AA112" s="151"/>
      <c r="AB112" s="151"/>
      <c r="AC112" s="151"/>
      <c r="AD112" s="151"/>
      <c r="AE112" s="151"/>
      <c r="AF112" s="151"/>
      <c r="AG112" s="151" t="s">
        <v>211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5">
      <c r="A113" s="158"/>
      <c r="B113" s="159"/>
      <c r="C113" s="260" t="s">
        <v>1087</v>
      </c>
      <c r="D113" s="261"/>
      <c r="E113" s="261"/>
      <c r="F113" s="261"/>
      <c r="G113" s="261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51"/>
      <c r="Z113" s="151"/>
      <c r="AA113" s="151"/>
      <c r="AB113" s="151"/>
      <c r="AC113" s="151"/>
      <c r="AD113" s="151"/>
      <c r="AE113" s="151"/>
      <c r="AF113" s="151"/>
      <c r="AG113" s="151" t="s">
        <v>211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5">
      <c r="A114" s="158"/>
      <c r="B114" s="159"/>
      <c r="C114" s="260" t="s">
        <v>1088</v>
      </c>
      <c r="D114" s="261"/>
      <c r="E114" s="261"/>
      <c r="F114" s="261"/>
      <c r="G114" s="261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51"/>
      <c r="Z114" s="151"/>
      <c r="AA114" s="151"/>
      <c r="AB114" s="151"/>
      <c r="AC114" s="151"/>
      <c r="AD114" s="151"/>
      <c r="AE114" s="151"/>
      <c r="AF114" s="151"/>
      <c r="AG114" s="151" t="s">
        <v>211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5">
      <c r="A115" s="158"/>
      <c r="B115" s="159"/>
      <c r="C115" s="247"/>
      <c r="D115" s="248"/>
      <c r="E115" s="248"/>
      <c r="F115" s="248"/>
      <c r="G115" s="248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51"/>
      <c r="Z115" s="151"/>
      <c r="AA115" s="151"/>
      <c r="AB115" s="151"/>
      <c r="AC115" s="151"/>
      <c r="AD115" s="151"/>
      <c r="AE115" s="151"/>
      <c r="AF115" s="151"/>
      <c r="AG115" s="151" t="s">
        <v>212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ht="20.399999999999999" outlineLevel="1" x14ac:dyDescent="0.25">
      <c r="A116" s="169">
        <v>41</v>
      </c>
      <c r="B116" s="170" t="s">
        <v>1089</v>
      </c>
      <c r="C116" s="182" t="s">
        <v>1090</v>
      </c>
      <c r="D116" s="183" t="s">
        <v>774</v>
      </c>
      <c r="E116" s="172">
        <v>2</v>
      </c>
      <c r="F116" s="171"/>
      <c r="G116" s="172">
        <f>ROUND(E116*F116,2)</f>
        <v>0</v>
      </c>
      <c r="H116" s="171"/>
      <c r="I116" s="172">
        <f>ROUND(E116*H116,2)</f>
        <v>0</v>
      </c>
      <c r="J116" s="171"/>
      <c r="K116" s="172">
        <f>ROUND(E116*J116,2)</f>
        <v>0</v>
      </c>
      <c r="L116" s="172">
        <v>21</v>
      </c>
      <c r="M116" s="172">
        <f>G116*(1+L116/100)</f>
        <v>0</v>
      </c>
      <c r="N116" s="172">
        <v>2.4000000000000001E-4</v>
      </c>
      <c r="O116" s="172">
        <f>ROUND(E116*N116,2)</f>
        <v>0</v>
      </c>
      <c r="P116" s="172">
        <v>0</v>
      </c>
      <c r="Q116" s="172">
        <f>ROUND(E116*P116,2)</f>
        <v>0</v>
      </c>
      <c r="R116" s="172" t="s">
        <v>1010</v>
      </c>
      <c r="S116" s="172" t="s">
        <v>206</v>
      </c>
      <c r="T116" s="173" t="s">
        <v>240</v>
      </c>
      <c r="U116" s="160">
        <v>0.12</v>
      </c>
      <c r="V116" s="160">
        <f>ROUND(E116*U116,2)</f>
        <v>0.24</v>
      </c>
      <c r="W116" s="160"/>
      <c r="X116" s="160" t="s">
        <v>241</v>
      </c>
      <c r="Y116" s="151"/>
      <c r="Z116" s="151"/>
      <c r="AA116" s="151"/>
      <c r="AB116" s="151"/>
      <c r="AC116" s="151"/>
      <c r="AD116" s="151"/>
      <c r="AE116" s="151"/>
      <c r="AF116" s="151"/>
      <c r="AG116" s="151" t="s">
        <v>242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5">
      <c r="A117" s="158"/>
      <c r="B117" s="159"/>
      <c r="C117" s="256"/>
      <c r="D117" s="257"/>
      <c r="E117" s="257"/>
      <c r="F117" s="257"/>
      <c r="G117" s="257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51"/>
      <c r="Z117" s="151"/>
      <c r="AA117" s="151"/>
      <c r="AB117" s="151"/>
      <c r="AC117" s="151"/>
      <c r="AD117" s="151"/>
      <c r="AE117" s="151"/>
      <c r="AF117" s="151"/>
      <c r="AG117" s="151" t="s">
        <v>212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ht="40.799999999999997" outlineLevel="1" x14ac:dyDescent="0.25">
      <c r="A118" s="169">
        <v>42</v>
      </c>
      <c r="B118" s="170" t="s">
        <v>1091</v>
      </c>
      <c r="C118" s="182" t="s">
        <v>1092</v>
      </c>
      <c r="D118" s="183" t="s">
        <v>266</v>
      </c>
      <c r="E118" s="172">
        <v>2</v>
      </c>
      <c r="F118" s="171"/>
      <c r="G118" s="172">
        <f>ROUND(E118*F118,2)</f>
        <v>0</v>
      </c>
      <c r="H118" s="171"/>
      <c r="I118" s="172">
        <f>ROUND(E118*H118,2)</f>
        <v>0</v>
      </c>
      <c r="J118" s="171"/>
      <c r="K118" s="172">
        <f>ROUND(E118*J118,2)</f>
        <v>0</v>
      </c>
      <c r="L118" s="172">
        <v>21</v>
      </c>
      <c r="M118" s="172">
        <f>G118*(1+L118/100)</f>
        <v>0</v>
      </c>
      <c r="N118" s="172">
        <v>1.07E-3</v>
      </c>
      <c r="O118" s="172">
        <f>ROUND(E118*N118,2)</f>
        <v>0</v>
      </c>
      <c r="P118" s="172">
        <v>0</v>
      </c>
      <c r="Q118" s="172">
        <f>ROUND(E118*P118,2)</f>
        <v>0</v>
      </c>
      <c r="R118" s="172" t="s">
        <v>1010</v>
      </c>
      <c r="S118" s="172" t="s">
        <v>206</v>
      </c>
      <c r="T118" s="173" t="s">
        <v>240</v>
      </c>
      <c r="U118" s="160">
        <v>0.246</v>
      </c>
      <c r="V118" s="160">
        <f>ROUND(E118*U118,2)</f>
        <v>0.49</v>
      </c>
      <c r="W118" s="160"/>
      <c r="X118" s="160" t="s">
        <v>241</v>
      </c>
      <c r="Y118" s="151"/>
      <c r="Z118" s="151"/>
      <c r="AA118" s="151"/>
      <c r="AB118" s="151"/>
      <c r="AC118" s="151"/>
      <c r="AD118" s="151"/>
      <c r="AE118" s="151"/>
      <c r="AF118" s="151"/>
      <c r="AG118" s="151" t="s">
        <v>242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5">
      <c r="A119" s="158"/>
      <c r="B119" s="159"/>
      <c r="C119" s="256"/>
      <c r="D119" s="257"/>
      <c r="E119" s="257"/>
      <c r="F119" s="257"/>
      <c r="G119" s="257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51"/>
      <c r="Z119" s="151"/>
      <c r="AA119" s="151"/>
      <c r="AB119" s="151"/>
      <c r="AC119" s="151"/>
      <c r="AD119" s="151"/>
      <c r="AE119" s="151"/>
      <c r="AF119" s="151"/>
      <c r="AG119" s="151" t="s">
        <v>212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5">
      <c r="A120" s="169">
        <v>43</v>
      </c>
      <c r="B120" s="170" t="s">
        <v>1093</v>
      </c>
      <c r="C120" s="182" t="s">
        <v>1615</v>
      </c>
      <c r="D120" s="183" t="s">
        <v>774</v>
      </c>
      <c r="E120" s="172">
        <v>1</v>
      </c>
      <c r="F120" s="171"/>
      <c r="G120" s="172">
        <f>ROUND(E120*F120,2)</f>
        <v>0</v>
      </c>
      <c r="H120" s="171"/>
      <c r="I120" s="172">
        <f>ROUND(E120*H120,2)</f>
        <v>0</v>
      </c>
      <c r="J120" s="171"/>
      <c r="K120" s="172">
        <f>ROUND(E120*J120,2)</f>
        <v>0</v>
      </c>
      <c r="L120" s="172">
        <v>21</v>
      </c>
      <c r="M120" s="172">
        <f>G120*(1+L120/100)</f>
        <v>0</v>
      </c>
      <c r="N120" s="172">
        <v>8.9999999999999993E-3</v>
      </c>
      <c r="O120" s="172">
        <f>ROUND(E120*N120,2)</f>
        <v>0.01</v>
      </c>
      <c r="P120" s="172">
        <v>0</v>
      </c>
      <c r="Q120" s="172">
        <f>ROUND(E120*P120,2)</f>
        <v>0</v>
      </c>
      <c r="R120" s="172"/>
      <c r="S120" s="172" t="s">
        <v>299</v>
      </c>
      <c r="T120" s="173" t="s">
        <v>240</v>
      </c>
      <c r="U120" s="160">
        <v>1.19</v>
      </c>
      <c r="V120" s="160">
        <f>ROUND(E120*U120,2)</f>
        <v>1.19</v>
      </c>
      <c r="W120" s="160"/>
      <c r="X120" s="160" t="s">
        <v>241</v>
      </c>
      <c r="Y120" s="151"/>
      <c r="Z120" s="151"/>
      <c r="AA120" s="151"/>
      <c r="AB120" s="151"/>
      <c r="AC120" s="151"/>
      <c r="AD120" s="151"/>
      <c r="AE120" s="151"/>
      <c r="AF120" s="151"/>
      <c r="AG120" s="151" t="s">
        <v>242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5">
      <c r="A121" s="158"/>
      <c r="B121" s="159"/>
      <c r="C121" s="245" t="s">
        <v>1139</v>
      </c>
      <c r="D121" s="246"/>
      <c r="E121" s="246"/>
      <c r="F121" s="246"/>
      <c r="G121" s="246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51"/>
      <c r="Z121" s="151"/>
      <c r="AA121" s="151"/>
      <c r="AB121" s="151"/>
      <c r="AC121" s="151"/>
      <c r="AD121" s="151"/>
      <c r="AE121" s="151"/>
      <c r="AF121" s="151"/>
      <c r="AG121" s="151" t="s">
        <v>211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5">
      <c r="A122" s="158"/>
      <c r="B122" s="159"/>
      <c r="C122" s="260" t="s">
        <v>1087</v>
      </c>
      <c r="D122" s="261"/>
      <c r="E122" s="261"/>
      <c r="F122" s="261"/>
      <c r="G122" s="261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51"/>
      <c r="Z122" s="151"/>
      <c r="AA122" s="151"/>
      <c r="AB122" s="151"/>
      <c r="AC122" s="151"/>
      <c r="AD122" s="151"/>
      <c r="AE122" s="151"/>
      <c r="AF122" s="151"/>
      <c r="AG122" s="151" t="s">
        <v>211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5">
      <c r="A123" s="158"/>
      <c r="B123" s="159"/>
      <c r="C123" s="260" t="s">
        <v>1088</v>
      </c>
      <c r="D123" s="261"/>
      <c r="E123" s="261"/>
      <c r="F123" s="261"/>
      <c r="G123" s="261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51"/>
      <c r="Z123" s="151"/>
      <c r="AA123" s="151"/>
      <c r="AB123" s="151"/>
      <c r="AC123" s="151"/>
      <c r="AD123" s="151"/>
      <c r="AE123" s="151"/>
      <c r="AF123" s="151"/>
      <c r="AG123" s="151" t="s">
        <v>211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5">
      <c r="A124" s="158"/>
      <c r="B124" s="159"/>
      <c r="C124" s="247"/>
      <c r="D124" s="248"/>
      <c r="E124" s="248"/>
      <c r="F124" s="248"/>
      <c r="G124" s="248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51"/>
      <c r="Z124" s="151"/>
      <c r="AA124" s="151"/>
      <c r="AB124" s="151"/>
      <c r="AC124" s="151"/>
      <c r="AD124" s="151"/>
      <c r="AE124" s="151"/>
      <c r="AF124" s="151"/>
      <c r="AG124" s="151" t="s">
        <v>212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5">
      <c r="A125" s="169">
        <v>44</v>
      </c>
      <c r="B125" s="170" t="s">
        <v>1094</v>
      </c>
      <c r="C125" s="182" t="s">
        <v>1616</v>
      </c>
      <c r="D125" s="183" t="s">
        <v>774</v>
      </c>
      <c r="E125" s="172">
        <v>1</v>
      </c>
      <c r="F125" s="171"/>
      <c r="G125" s="172">
        <f>ROUND(E125*F125,2)</f>
        <v>0</v>
      </c>
      <c r="H125" s="171"/>
      <c r="I125" s="172">
        <f>ROUND(E125*H125,2)</f>
        <v>0</v>
      </c>
      <c r="J125" s="171"/>
      <c r="K125" s="172">
        <f>ROUND(E125*J125,2)</f>
        <v>0</v>
      </c>
      <c r="L125" s="172">
        <v>21</v>
      </c>
      <c r="M125" s="172">
        <f>G125*(1+L125/100)</f>
        <v>0</v>
      </c>
      <c r="N125" s="172">
        <v>1.09E-2</v>
      </c>
      <c r="O125" s="172">
        <f>ROUND(E125*N125,2)</f>
        <v>0.01</v>
      </c>
      <c r="P125" s="172">
        <v>0</v>
      </c>
      <c r="Q125" s="172">
        <f>ROUND(E125*P125,2)</f>
        <v>0</v>
      </c>
      <c r="R125" s="172"/>
      <c r="S125" s="172" t="s">
        <v>299</v>
      </c>
      <c r="T125" s="173" t="s">
        <v>240</v>
      </c>
      <c r="U125" s="160">
        <v>1.25</v>
      </c>
      <c r="V125" s="160">
        <f>ROUND(E125*U125,2)</f>
        <v>1.25</v>
      </c>
      <c r="W125" s="160"/>
      <c r="X125" s="160" t="s">
        <v>241</v>
      </c>
      <c r="Y125" s="151"/>
      <c r="Z125" s="151"/>
      <c r="AA125" s="151"/>
      <c r="AB125" s="151"/>
      <c r="AC125" s="151"/>
      <c r="AD125" s="151"/>
      <c r="AE125" s="151"/>
      <c r="AF125" s="151"/>
      <c r="AG125" s="151" t="s">
        <v>242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5">
      <c r="A126" s="158"/>
      <c r="B126" s="159"/>
      <c r="C126" s="245" t="s">
        <v>1139</v>
      </c>
      <c r="D126" s="246"/>
      <c r="E126" s="246"/>
      <c r="F126" s="246"/>
      <c r="G126" s="246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51"/>
      <c r="Z126" s="151"/>
      <c r="AA126" s="151"/>
      <c r="AB126" s="151"/>
      <c r="AC126" s="151"/>
      <c r="AD126" s="151"/>
      <c r="AE126" s="151"/>
      <c r="AF126" s="151"/>
      <c r="AG126" s="151" t="s">
        <v>211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5">
      <c r="A127" s="158"/>
      <c r="B127" s="159"/>
      <c r="C127" s="260" t="s">
        <v>1087</v>
      </c>
      <c r="D127" s="261"/>
      <c r="E127" s="261"/>
      <c r="F127" s="261"/>
      <c r="G127" s="261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51"/>
      <c r="Z127" s="151"/>
      <c r="AA127" s="151"/>
      <c r="AB127" s="151"/>
      <c r="AC127" s="151"/>
      <c r="AD127" s="151"/>
      <c r="AE127" s="151"/>
      <c r="AF127" s="151"/>
      <c r="AG127" s="151" t="s">
        <v>211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5">
      <c r="A128" s="158"/>
      <c r="B128" s="159"/>
      <c r="C128" s="260" t="s">
        <v>1088</v>
      </c>
      <c r="D128" s="261"/>
      <c r="E128" s="261"/>
      <c r="F128" s="261"/>
      <c r="G128" s="261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51"/>
      <c r="Z128" s="151"/>
      <c r="AA128" s="151"/>
      <c r="AB128" s="151"/>
      <c r="AC128" s="151"/>
      <c r="AD128" s="151"/>
      <c r="AE128" s="151"/>
      <c r="AF128" s="151"/>
      <c r="AG128" s="151" t="s">
        <v>211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5">
      <c r="A129" s="158"/>
      <c r="B129" s="159"/>
      <c r="C129" s="247"/>
      <c r="D129" s="248"/>
      <c r="E129" s="248"/>
      <c r="F129" s="248"/>
      <c r="G129" s="248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51"/>
      <c r="Z129" s="151"/>
      <c r="AA129" s="151"/>
      <c r="AB129" s="151"/>
      <c r="AC129" s="151"/>
      <c r="AD129" s="151"/>
      <c r="AE129" s="151"/>
      <c r="AF129" s="151"/>
      <c r="AG129" s="151" t="s">
        <v>212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5">
      <c r="A130" s="169">
        <v>45</v>
      </c>
      <c r="B130" s="170" t="s">
        <v>1095</v>
      </c>
      <c r="C130" s="182" t="s">
        <v>1617</v>
      </c>
      <c r="D130" s="183" t="s">
        <v>774</v>
      </c>
      <c r="E130" s="172">
        <v>8</v>
      </c>
      <c r="F130" s="171"/>
      <c r="G130" s="172">
        <f>ROUND(E130*F130,2)</f>
        <v>0</v>
      </c>
      <c r="H130" s="171"/>
      <c r="I130" s="172">
        <f>ROUND(E130*H130,2)</f>
        <v>0</v>
      </c>
      <c r="J130" s="171"/>
      <c r="K130" s="172">
        <f>ROUND(E130*J130,2)</f>
        <v>0</v>
      </c>
      <c r="L130" s="172">
        <v>21</v>
      </c>
      <c r="M130" s="172">
        <f>G130*(1+L130/100)</f>
        <v>0</v>
      </c>
      <c r="N130" s="172">
        <v>3.3939999999999998E-2</v>
      </c>
      <c r="O130" s="172">
        <f>ROUND(E130*N130,2)</f>
        <v>0.27</v>
      </c>
      <c r="P130" s="172">
        <v>0</v>
      </c>
      <c r="Q130" s="172">
        <f>ROUND(E130*P130,2)</f>
        <v>0</v>
      </c>
      <c r="R130" s="172"/>
      <c r="S130" s="172" t="s">
        <v>299</v>
      </c>
      <c r="T130" s="173" t="s">
        <v>240</v>
      </c>
      <c r="U130" s="160">
        <v>1.5</v>
      </c>
      <c r="V130" s="160">
        <f>ROUND(E130*U130,2)</f>
        <v>12</v>
      </c>
      <c r="W130" s="160"/>
      <c r="X130" s="160" t="s">
        <v>241</v>
      </c>
      <c r="Y130" s="151"/>
      <c r="Z130" s="151"/>
      <c r="AA130" s="151"/>
      <c r="AB130" s="151"/>
      <c r="AC130" s="151"/>
      <c r="AD130" s="151"/>
      <c r="AE130" s="151"/>
      <c r="AF130" s="151"/>
      <c r="AG130" s="151" t="s">
        <v>242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5">
      <c r="A131" s="158"/>
      <c r="B131" s="159"/>
      <c r="C131" s="245" t="s">
        <v>1139</v>
      </c>
      <c r="D131" s="246"/>
      <c r="E131" s="246"/>
      <c r="F131" s="246"/>
      <c r="G131" s="246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51"/>
      <c r="Z131" s="151"/>
      <c r="AA131" s="151"/>
      <c r="AB131" s="151"/>
      <c r="AC131" s="151"/>
      <c r="AD131" s="151"/>
      <c r="AE131" s="151"/>
      <c r="AF131" s="151"/>
      <c r="AG131" s="151" t="s">
        <v>211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5">
      <c r="A132" s="158"/>
      <c r="B132" s="159"/>
      <c r="C132" s="260" t="s">
        <v>1087</v>
      </c>
      <c r="D132" s="261"/>
      <c r="E132" s="261"/>
      <c r="F132" s="261"/>
      <c r="G132" s="261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51"/>
      <c r="Z132" s="151"/>
      <c r="AA132" s="151"/>
      <c r="AB132" s="151"/>
      <c r="AC132" s="151"/>
      <c r="AD132" s="151"/>
      <c r="AE132" s="151"/>
      <c r="AF132" s="151"/>
      <c r="AG132" s="151" t="s">
        <v>211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5">
      <c r="A133" s="158"/>
      <c r="B133" s="159"/>
      <c r="C133" s="260" t="s">
        <v>1088</v>
      </c>
      <c r="D133" s="261"/>
      <c r="E133" s="261"/>
      <c r="F133" s="261"/>
      <c r="G133" s="261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51"/>
      <c r="Z133" s="151"/>
      <c r="AA133" s="151"/>
      <c r="AB133" s="151"/>
      <c r="AC133" s="151"/>
      <c r="AD133" s="151"/>
      <c r="AE133" s="151"/>
      <c r="AF133" s="151"/>
      <c r="AG133" s="151" t="s">
        <v>211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5">
      <c r="A134" s="158"/>
      <c r="B134" s="159"/>
      <c r="C134" s="247"/>
      <c r="D134" s="248"/>
      <c r="E134" s="248"/>
      <c r="F134" s="248"/>
      <c r="G134" s="248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51"/>
      <c r="Z134" s="151"/>
      <c r="AA134" s="151"/>
      <c r="AB134" s="151"/>
      <c r="AC134" s="151"/>
      <c r="AD134" s="151"/>
      <c r="AE134" s="151"/>
      <c r="AF134" s="151"/>
      <c r="AG134" s="151" t="s">
        <v>212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5">
      <c r="A135" s="169">
        <v>46</v>
      </c>
      <c r="B135" s="170" t="s">
        <v>1096</v>
      </c>
      <c r="C135" s="182" t="s">
        <v>1097</v>
      </c>
      <c r="D135" s="183" t="s">
        <v>774</v>
      </c>
      <c r="E135" s="172">
        <v>3</v>
      </c>
      <c r="F135" s="171"/>
      <c r="G135" s="172">
        <f>ROUND(E135*F135,2)</f>
        <v>0</v>
      </c>
      <c r="H135" s="171"/>
      <c r="I135" s="172">
        <f>ROUND(E135*H135,2)</f>
        <v>0</v>
      </c>
      <c r="J135" s="171"/>
      <c r="K135" s="172">
        <f>ROUND(E135*J135,2)</f>
        <v>0</v>
      </c>
      <c r="L135" s="172">
        <v>21</v>
      </c>
      <c r="M135" s="172">
        <f>G135*(1+L135/100)</f>
        <v>0</v>
      </c>
      <c r="N135" s="172">
        <v>0</v>
      </c>
      <c r="O135" s="172">
        <f>ROUND(E135*N135,2)</f>
        <v>0</v>
      </c>
      <c r="P135" s="172">
        <v>9.1999999999999998E-3</v>
      </c>
      <c r="Q135" s="172">
        <f>ROUND(E135*P135,2)</f>
        <v>0.03</v>
      </c>
      <c r="R135" s="172"/>
      <c r="S135" s="172" t="s">
        <v>299</v>
      </c>
      <c r="T135" s="173" t="s">
        <v>240</v>
      </c>
      <c r="U135" s="160">
        <v>0.47</v>
      </c>
      <c r="V135" s="160">
        <f>ROUND(E135*U135,2)</f>
        <v>1.41</v>
      </c>
      <c r="W135" s="160"/>
      <c r="X135" s="160" t="s">
        <v>241</v>
      </c>
      <c r="Y135" s="151"/>
      <c r="Z135" s="151"/>
      <c r="AA135" s="151"/>
      <c r="AB135" s="151"/>
      <c r="AC135" s="151"/>
      <c r="AD135" s="151"/>
      <c r="AE135" s="151"/>
      <c r="AF135" s="151"/>
      <c r="AG135" s="151" t="s">
        <v>242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5">
      <c r="A136" s="158"/>
      <c r="B136" s="159"/>
      <c r="C136" s="184" t="s">
        <v>714</v>
      </c>
      <c r="D136" s="185"/>
      <c r="E136" s="186">
        <v>2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51"/>
      <c r="Z136" s="151"/>
      <c r="AA136" s="151"/>
      <c r="AB136" s="151"/>
      <c r="AC136" s="151"/>
      <c r="AD136" s="151"/>
      <c r="AE136" s="151"/>
      <c r="AF136" s="151"/>
      <c r="AG136" s="151" t="s">
        <v>247</v>
      </c>
      <c r="AH136" s="151">
        <v>0</v>
      </c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5">
      <c r="A137" s="158"/>
      <c r="B137" s="159"/>
      <c r="C137" s="184" t="s">
        <v>715</v>
      </c>
      <c r="D137" s="185"/>
      <c r="E137" s="186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51"/>
      <c r="Z137" s="151"/>
      <c r="AA137" s="151"/>
      <c r="AB137" s="151"/>
      <c r="AC137" s="151"/>
      <c r="AD137" s="151"/>
      <c r="AE137" s="151"/>
      <c r="AF137" s="151"/>
      <c r="AG137" s="151" t="s">
        <v>247</v>
      </c>
      <c r="AH137" s="151">
        <v>0</v>
      </c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5">
      <c r="A138" s="158"/>
      <c r="B138" s="159"/>
      <c r="C138" s="247"/>
      <c r="D138" s="248"/>
      <c r="E138" s="248"/>
      <c r="F138" s="248"/>
      <c r="G138" s="248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51"/>
      <c r="Z138" s="151"/>
      <c r="AA138" s="151"/>
      <c r="AB138" s="151"/>
      <c r="AC138" s="151"/>
      <c r="AD138" s="151"/>
      <c r="AE138" s="151"/>
      <c r="AF138" s="151"/>
      <c r="AG138" s="151" t="s">
        <v>212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5">
      <c r="A139" s="169">
        <v>47</v>
      </c>
      <c r="B139" s="170" t="s">
        <v>1098</v>
      </c>
      <c r="C139" s="182" t="s">
        <v>1099</v>
      </c>
      <c r="D139" s="183" t="s">
        <v>774</v>
      </c>
      <c r="E139" s="172">
        <v>4</v>
      </c>
      <c r="F139" s="171"/>
      <c r="G139" s="172">
        <f>ROUND(E139*F139,2)</f>
        <v>0</v>
      </c>
      <c r="H139" s="171"/>
      <c r="I139" s="172">
        <f>ROUND(E139*H139,2)</f>
        <v>0</v>
      </c>
      <c r="J139" s="171"/>
      <c r="K139" s="172">
        <f>ROUND(E139*J139,2)</f>
        <v>0</v>
      </c>
      <c r="L139" s="172">
        <v>21</v>
      </c>
      <c r="M139" s="172">
        <f>G139*(1+L139/100)</f>
        <v>0</v>
      </c>
      <c r="N139" s="172">
        <v>7.2000000000000005E-4</v>
      </c>
      <c r="O139" s="172">
        <f>ROUND(E139*N139,2)</f>
        <v>0</v>
      </c>
      <c r="P139" s="172">
        <v>0</v>
      </c>
      <c r="Q139" s="172">
        <f>ROUND(E139*P139,2)</f>
        <v>0</v>
      </c>
      <c r="R139" s="172"/>
      <c r="S139" s="172" t="s">
        <v>299</v>
      </c>
      <c r="T139" s="173" t="s">
        <v>240</v>
      </c>
      <c r="U139" s="160">
        <v>0.51</v>
      </c>
      <c r="V139" s="160">
        <f>ROUND(E139*U139,2)</f>
        <v>2.04</v>
      </c>
      <c r="W139" s="160"/>
      <c r="X139" s="160" t="s">
        <v>241</v>
      </c>
      <c r="Y139" s="151"/>
      <c r="Z139" s="151"/>
      <c r="AA139" s="151"/>
      <c r="AB139" s="151"/>
      <c r="AC139" s="151"/>
      <c r="AD139" s="151"/>
      <c r="AE139" s="151"/>
      <c r="AF139" s="151"/>
      <c r="AG139" s="151" t="s">
        <v>242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5">
      <c r="A140" s="158"/>
      <c r="B140" s="159"/>
      <c r="C140" s="245" t="s">
        <v>1139</v>
      </c>
      <c r="D140" s="246"/>
      <c r="E140" s="246"/>
      <c r="F140" s="246"/>
      <c r="G140" s="246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51"/>
      <c r="Z140" s="151"/>
      <c r="AA140" s="151"/>
      <c r="AB140" s="151"/>
      <c r="AC140" s="151"/>
      <c r="AD140" s="151"/>
      <c r="AE140" s="151"/>
      <c r="AF140" s="151"/>
      <c r="AG140" s="151" t="s">
        <v>211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5">
      <c r="A141" s="158"/>
      <c r="B141" s="159"/>
      <c r="C141" s="260" t="s">
        <v>1087</v>
      </c>
      <c r="D141" s="261"/>
      <c r="E141" s="261"/>
      <c r="F141" s="261"/>
      <c r="G141" s="261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51"/>
      <c r="Z141" s="151"/>
      <c r="AA141" s="151"/>
      <c r="AB141" s="151"/>
      <c r="AC141" s="151"/>
      <c r="AD141" s="151"/>
      <c r="AE141" s="151"/>
      <c r="AF141" s="151"/>
      <c r="AG141" s="151" t="s">
        <v>211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5">
      <c r="A142" s="158"/>
      <c r="B142" s="159"/>
      <c r="C142" s="260" t="s">
        <v>1088</v>
      </c>
      <c r="D142" s="261"/>
      <c r="E142" s="261"/>
      <c r="F142" s="261"/>
      <c r="G142" s="261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51"/>
      <c r="Z142" s="151"/>
      <c r="AA142" s="151"/>
      <c r="AB142" s="151"/>
      <c r="AC142" s="151"/>
      <c r="AD142" s="151"/>
      <c r="AE142" s="151"/>
      <c r="AF142" s="151"/>
      <c r="AG142" s="151" t="s">
        <v>211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5">
      <c r="A143" s="158"/>
      <c r="B143" s="159"/>
      <c r="C143" s="247"/>
      <c r="D143" s="248"/>
      <c r="E143" s="248"/>
      <c r="F143" s="248"/>
      <c r="G143" s="248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51"/>
      <c r="Z143" s="151"/>
      <c r="AA143" s="151"/>
      <c r="AB143" s="151"/>
      <c r="AC143" s="151"/>
      <c r="AD143" s="151"/>
      <c r="AE143" s="151"/>
      <c r="AF143" s="151"/>
      <c r="AG143" s="151" t="s">
        <v>212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5">
      <c r="A144" s="169">
        <v>48</v>
      </c>
      <c r="B144" s="170" t="s">
        <v>1100</v>
      </c>
      <c r="C144" s="182" t="s">
        <v>1101</v>
      </c>
      <c r="D144" s="183" t="s">
        <v>266</v>
      </c>
      <c r="E144" s="172">
        <v>6</v>
      </c>
      <c r="F144" s="171"/>
      <c r="G144" s="172">
        <f>ROUND(E144*F144,2)</f>
        <v>0</v>
      </c>
      <c r="H144" s="171"/>
      <c r="I144" s="172">
        <f>ROUND(E144*H144,2)</f>
        <v>0</v>
      </c>
      <c r="J144" s="171"/>
      <c r="K144" s="172">
        <f>ROUND(E144*J144,2)</f>
        <v>0</v>
      </c>
      <c r="L144" s="172">
        <v>21</v>
      </c>
      <c r="M144" s="172">
        <f>G144*(1+L144/100)</f>
        <v>0</v>
      </c>
      <c r="N144" s="172">
        <v>1.64E-3</v>
      </c>
      <c r="O144" s="172">
        <f>ROUND(E144*N144,2)</f>
        <v>0.01</v>
      </c>
      <c r="P144" s="172">
        <v>0</v>
      </c>
      <c r="Q144" s="172">
        <f>ROUND(E144*P144,2)</f>
        <v>0</v>
      </c>
      <c r="R144" s="172"/>
      <c r="S144" s="172" t="s">
        <v>299</v>
      </c>
      <c r="T144" s="173" t="s">
        <v>240</v>
      </c>
      <c r="U144" s="160">
        <v>0.45</v>
      </c>
      <c r="V144" s="160">
        <f>ROUND(E144*U144,2)</f>
        <v>2.7</v>
      </c>
      <c r="W144" s="160"/>
      <c r="X144" s="160" t="s">
        <v>241</v>
      </c>
      <c r="Y144" s="151"/>
      <c r="Z144" s="151"/>
      <c r="AA144" s="151"/>
      <c r="AB144" s="151"/>
      <c r="AC144" s="151"/>
      <c r="AD144" s="151"/>
      <c r="AE144" s="151"/>
      <c r="AF144" s="151"/>
      <c r="AG144" s="151" t="s">
        <v>242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5">
      <c r="A145" s="158"/>
      <c r="B145" s="159"/>
      <c r="C145" s="256"/>
      <c r="D145" s="257"/>
      <c r="E145" s="257"/>
      <c r="F145" s="257"/>
      <c r="G145" s="257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51"/>
      <c r="Z145" s="151"/>
      <c r="AA145" s="151"/>
      <c r="AB145" s="151"/>
      <c r="AC145" s="151"/>
      <c r="AD145" s="151"/>
      <c r="AE145" s="151"/>
      <c r="AF145" s="151"/>
      <c r="AG145" s="151" t="s">
        <v>212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5">
      <c r="A146" s="169">
        <v>49</v>
      </c>
      <c r="B146" s="170" t="s">
        <v>1102</v>
      </c>
      <c r="C146" s="182" t="s">
        <v>1103</v>
      </c>
      <c r="D146" s="183" t="s">
        <v>266</v>
      </c>
      <c r="E146" s="172">
        <v>2</v>
      </c>
      <c r="F146" s="171"/>
      <c r="G146" s="172">
        <f>ROUND(E146*F146,2)</f>
        <v>0</v>
      </c>
      <c r="H146" s="171"/>
      <c r="I146" s="172">
        <f>ROUND(E146*H146,2)</f>
        <v>0</v>
      </c>
      <c r="J146" s="171"/>
      <c r="K146" s="172">
        <f>ROUND(E146*J146,2)</f>
        <v>0</v>
      </c>
      <c r="L146" s="172">
        <v>21</v>
      </c>
      <c r="M146" s="172">
        <f>G146*(1+L146/100)</f>
        <v>0</v>
      </c>
      <c r="N146" s="172">
        <v>0</v>
      </c>
      <c r="O146" s="172">
        <f>ROUND(E146*N146,2)</f>
        <v>0</v>
      </c>
      <c r="P146" s="172">
        <v>0</v>
      </c>
      <c r="Q146" s="172">
        <f>ROUND(E146*P146,2)</f>
        <v>0</v>
      </c>
      <c r="R146" s="172"/>
      <c r="S146" s="172" t="s">
        <v>299</v>
      </c>
      <c r="T146" s="173" t="s">
        <v>207</v>
      </c>
      <c r="U146" s="160">
        <v>0</v>
      </c>
      <c r="V146" s="160">
        <f>ROUND(E146*U146,2)</f>
        <v>0</v>
      </c>
      <c r="W146" s="160"/>
      <c r="X146" s="160" t="s">
        <v>255</v>
      </c>
      <c r="Y146" s="151"/>
      <c r="Z146" s="151"/>
      <c r="AA146" s="151"/>
      <c r="AB146" s="151"/>
      <c r="AC146" s="151"/>
      <c r="AD146" s="151"/>
      <c r="AE146" s="151"/>
      <c r="AF146" s="151"/>
      <c r="AG146" s="151" t="s">
        <v>256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5">
      <c r="A147" s="158"/>
      <c r="B147" s="159"/>
      <c r="C147" s="245" t="s">
        <v>1139</v>
      </c>
      <c r="D147" s="246"/>
      <c r="E147" s="246"/>
      <c r="F147" s="246"/>
      <c r="G147" s="246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51"/>
      <c r="Z147" s="151"/>
      <c r="AA147" s="151"/>
      <c r="AB147" s="151"/>
      <c r="AC147" s="151"/>
      <c r="AD147" s="151"/>
      <c r="AE147" s="151"/>
      <c r="AF147" s="151"/>
      <c r="AG147" s="151" t="s">
        <v>211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5">
      <c r="A148" s="158"/>
      <c r="B148" s="159"/>
      <c r="C148" s="260" t="s">
        <v>1087</v>
      </c>
      <c r="D148" s="261"/>
      <c r="E148" s="261"/>
      <c r="F148" s="261"/>
      <c r="G148" s="261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51"/>
      <c r="Z148" s="151"/>
      <c r="AA148" s="151"/>
      <c r="AB148" s="151"/>
      <c r="AC148" s="151"/>
      <c r="AD148" s="151"/>
      <c r="AE148" s="151"/>
      <c r="AF148" s="151"/>
      <c r="AG148" s="151" t="s">
        <v>211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5">
      <c r="A149" s="158"/>
      <c r="B149" s="159"/>
      <c r="C149" s="260" t="s">
        <v>1088</v>
      </c>
      <c r="D149" s="261"/>
      <c r="E149" s="261"/>
      <c r="F149" s="261"/>
      <c r="G149" s="261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51"/>
      <c r="Z149" s="151"/>
      <c r="AA149" s="151"/>
      <c r="AB149" s="151"/>
      <c r="AC149" s="151"/>
      <c r="AD149" s="151"/>
      <c r="AE149" s="151"/>
      <c r="AF149" s="151"/>
      <c r="AG149" s="151" t="s">
        <v>211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5">
      <c r="A150" s="158"/>
      <c r="B150" s="159"/>
      <c r="C150" s="247"/>
      <c r="D150" s="248"/>
      <c r="E150" s="248"/>
      <c r="F150" s="248"/>
      <c r="G150" s="248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51"/>
      <c r="Z150" s="151"/>
      <c r="AA150" s="151"/>
      <c r="AB150" s="151"/>
      <c r="AC150" s="151"/>
      <c r="AD150" s="151"/>
      <c r="AE150" s="151"/>
      <c r="AF150" s="151"/>
      <c r="AG150" s="151" t="s">
        <v>212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5">
      <c r="A151" s="169">
        <v>50</v>
      </c>
      <c r="B151" s="170" t="s">
        <v>1104</v>
      </c>
      <c r="C151" s="182" t="s">
        <v>1105</v>
      </c>
      <c r="D151" s="183" t="s">
        <v>266</v>
      </c>
      <c r="E151" s="172">
        <v>10</v>
      </c>
      <c r="F151" s="171"/>
      <c r="G151" s="172">
        <f>ROUND(E151*F151,2)</f>
        <v>0</v>
      </c>
      <c r="H151" s="171"/>
      <c r="I151" s="172">
        <f>ROUND(E151*H151,2)</f>
        <v>0</v>
      </c>
      <c r="J151" s="171"/>
      <c r="K151" s="172">
        <f>ROUND(E151*J151,2)</f>
        <v>0</v>
      </c>
      <c r="L151" s="172">
        <v>21</v>
      </c>
      <c r="M151" s="172">
        <f>G151*(1+L151/100)</f>
        <v>0</v>
      </c>
      <c r="N151" s="172">
        <v>0</v>
      </c>
      <c r="O151" s="172">
        <f>ROUND(E151*N151,2)</f>
        <v>0</v>
      </c>
      <c r="P151" s="172">
        <v>1.933E-2</v>
      </c>
      <c r="Q151" s="172">
        <f>ROUND(E151*P151,2)</f>
        <v>0.19</v>
      </c>
      <c r="R151" s="172"/>
      <c r="S151" s="172" t="s">
        <v>299</v>
      </c>
      <c r="T151" s="173" t="s">
        <v>240</v>
      </c>
      <c r="U151" s="160">
        <v>0</v>
      </c>
      <c r="V151" s="160">
        <f>ROUND(E151*U151,2)</f>
        <v>0</v>
      </c>
      <c r="W151" s="160"/>
      <c r="X151" s="160" t="s">
        <v>255</v>
      </c>
      <c r="Y151" s="151"/>
      <c r="Z151" s="151"/>
      <c r="AA151" s="151"/>
      <c r="AB151" s="151"/>
      <c r="AC151" s="151"/>
      <c r="AD151" s="151"/>
      <c r="AE151" s="151"/>
      <c r="AF151" s="151"/>
      <c r="AG151" s="151" t="s">
        <v>256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ht="24" customHeight="1" outlineLevel="1" x14ac:dyDescent="0.25">
      <c r="A152" s="158"/>
      <c r="B152" s="159"/>
      <c r="C152" s="245" t="s">
        <v>608</v>
      </c>
      <c r="D152" s="246"/>
      <c r="E152" s="246"/>
      <c r="F152" s="246"/>
      <c r="G152" s="246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51"/>
      <c r="Z152" s="151"/>
      <c r="AA152" s="151"/>
      <c r="AB152" s="151"/>
      <c r="AC152" s="151"/>
      <c r="AD152" s="151"/>
      <c r="AE152" s="151"/>
      <c r="AF152" s="151"/>
      <c r="AG152" s="151" t="s">
        <v>211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74" t="str">
        <f>C152</f>
        <v>Svislé přemístění ze 2. NP, nebo 1. PP, vodorovné vnitrostaveništní přemístění do 30 m, odvoz na skládku do 10 km. Bez poplatku za skládku.</v>
      </c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5">
      <c r="A153" s="158"/>
      <c r="B153" s="159"/>
      <c r="C153" s="184" t="s">
        <v>1106</v>
      </c>
      <c r="D153" s="185"/>
      <c r="E153" s="186">
        <v>2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51"/>
      <c r="Z153" s="151"/>
      <c r="AA153" s="151"/>
      <c r="AB153" s="151"/>
      <c r="AC153" s="151"/>
      <c r="AD153" s="151"/>
      <c r="AE153" s="151"/>
      <c r="AF153" s="151"/>
      <c r="AG153" s="151" t="s">
        <v>247</v>
      </c>
      <c r="AH153" s="151">
        <v>0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5">
      <c r="A154" s="158"/>
      <c r="B154" s="159"/>
      <c r="C154" s="184" t="s">
        <v>714</v>
      </c>
      <c r="D154" s="185"/>
      <c r="E154" s="186">
        <v>2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51"/>
      <c r="Z154" s="151"/>
      <c r="AA154" s="151"/>
      <c r="AB154" s="151"/>
      <c r="AC154" s="151"/>
      <c r="AD154" s="151"/>
      <c r="AE154" s="151"/>
      <c r="AF154" s="151"/>
      <c r="AG154" s="151" t="s">
        <v>247</v>
      </c>
      <c r="AH154" s="151">
        <v>0</v>
      </c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5">
      <c r="A155" s="158"/>
      <c r="B155" s="159"/>
      <c r="C155" s="184" t="s">
        <v>1107</v>
      </c>
      <c r="D155" s="185"/>
      <c r="E155" s="186">
        <v>2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51"/>
      <c r="Z155" s="151"/>
      <c r="AA155" s="151"/>
      <c r="AB155" s="151"/>
      <c r="AC155" s="151"/>
      <c r="AD155" s="151"/>
      <c r="AE155" s="151"/>
      <c r="AF155" s="151"/>
      <c r="AG155" s="151" t="s">
        <v>247</v>
      </c>
      <c r="AH155" s="151">
        <v>0</v>
      </c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5">
      <c r="A156" s="158"/>
      <c r="B156" s="159"/>
      <c r="C156" s="184" t="s">
        <v>1108</v>
      </c>
      <c r="D156" s="185"/>
      <c r="E156" s="186">
        <v>2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51"/>
      <c r="Z156" s="151"/>
      <c r="AA156" s="151"/>
      <c r="AB156" s="151"/>
      <c r="AC156" s="151"/>
      <c r="AD156" s="151"/>
      <c r="AE156" s="151"/>
      <c r="AF156" s="151"/>
      <c r="AG156" s="151" t="s">
        <v>247</v>
      </c>
      <c r="AH156" s="151">
        <v>0</v>
      </c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5">
      <c r="A157" s="158"/>
      <c r="B157" s="159"/>
      <c r="C157" s="184" t="s">
        <v>1109</v>
      </c>
      <c r="D157" s="185"/>
      <c r="E157" s="186">
        <v>2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51"/>
      <c r="Z157" s="151"/>
      <c r="AA157" s="151"/>
      <c r="AB157" s="151"/>
      <c r="AC157" s="151"/>
      <c r="AD157" s="151"/>
      <c r="AE157" s="151"/>
      <c r="AF157" s="151"/>
      <c r="AG157" s="151" t="s">
        <v>247</v>
      </c>
      <c r="AH157" s="151">
        <v>0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5">
      <c r="A158" s="158"/>
      <c r="B158" s="159"/>
      <c r="C158" s="247"/>
      <c r="D158" s="248"/>
      <c r="E158" s="248"/>
      <c r="F158" s="248"/>
      <c r="G158" s="248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51"/>
      <c r="Z158" s="151"/>
      <c r="AA158" s="151"/>
      <c r="AB158" s="151"/>
      <c r="AC158" s="151"/>
      <c r="AD158" s="151"/>
      <c r="AE158" s="151"/>
      <c r="AF158" s="151"/>
      <c r="AG158" s="151" t="s">
        <v>212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5">
      <c r="A159" s="169">
        <v>51</v>
      </c>
      <c r="B159" s="170" t="s">
        <v>1110</v>
      </c>
      <c r="C159" s="182" t="s">
        <v>1111</v>
      </c>
      <c r="D159" s="183" t="s">
        <v>266</v>
      </c>
      <c r="E159" s="172">
        <v>9</v>
      </c>
      <c r="F159" s="171"/>
      <c r="G159" s="172">
        <f>ROUND(E159*F159,2)</f>
        <v>0</v>
      </c>
      <c r="H159" s="171"/>
      <c r="I159" s="172">
        <f>ROUND(E159*H159,2)</f>
        <v>0</v>
      </c>
      <c r="J159" s="171"/>
      <c r="K159" s="172">
        <f>ROUND(E159*J159,2)</f>
        <v>0</v>
      </c>
      <c r="L159" s="172">
        <v>21</v>
      </c>
      <c r="M159" s="172">
        <f>G159*(1+L159/100)</f>
        <v>0</v>
      </c>
      <c r="N159" s="172">
        <v>0</v>
      </c>
      <c r="O159" s="172">
        <f>ROUND(E159*N159,2)</f>
        <v>0</v>
      </c>
      <c r="P159" s="172">
        <v>3.1870000000000002E-2</v>
      </c>
      <c r="Q159" s="172">
        <f>ROUND(E159*P159,2)</f>
        <v>0.28999999999999998</v>
      </c>
      <c r="R159" s="172"/>
      <c r="S159" s="172" t="s">
        <v>299</v>
      </c>
      <c r="T159" s="173" t="s">
        <v>240</v>
      </c>
      <c r="U159" s="160">
        <v>0</v>
      </c>
      <c r="V159" s="160">
        <f>ROUND(E159*U159,2)</f>
        <v>0</v>
      </c>
      <c r="W159" s="160"/>
      <c r="X159" s="160" t="s">
        <v>255</v>
      </c>
      <c r="Y159" s="151"/>
      <c r="Z159" s="151"/>
      <c r="AA159" s="151"/>
      <c r="AB159" s="151"/>
      <c r="AC159" s="151"/>
      <c r="AD159" s="151"/>
      <c r="AE159" s="151"/>
      <c r="AF159" s="151"/>
      <c r="AG159" s="151" t="s">
        <v>256</v>
      </c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ht="26.4" customHeight="1" outlineLevel="1" x14ac:dyDescent="0.25">
      <c r="A160" s="158"/>
      <c r="B160" s="159"/>
      <c r="C160" s="245" t="s">
        <v>608</v>
      </c>
      <c r="D160" s="246"/>
      <c r="E160" s="246"/>
      <c r="F160" s="246"/>
      <c r="G160" s="246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51"/>
      <c r="Z160" s="151"/>
      <c r="AA160" s="151"/>
      <c r="AB160" s="151"/>
      <c r="AC160" s="151"/>
      <c r="AD160" s="151"/>
      <c r="AE160" s="151"/>
      <c r="AF160" s="151"/>
      <c r="AG160" s="151" t="s">
        <v>211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74" t="str">
        <f>C160</f>
        <v>Svislé přemístění ze 2. NP, nebo 1. PP, vodorovné vnitrostaveništní přemístění do 30 m, odvoz na skládku do 10 km. Bez poplatku za skládku.</v>
      </c>
      <c r="BB160" s="151"/>
      <c r="BC160" s="151"/>
      <c r="BD160" s="151"/>
      <c r="BE160" s="151"/>
      <c r="BF160" s="151"/>
      <c r="BG160" s="151"/>
      <c r="BH160" s="151"/>
    </row>
    <row r="161" spans="1:60" outlineLevel="1" x14ac:dyDescent="0.25">
      <c r="A161" s="158"/>
      <c r="B161" s="159"/>
      <c r="C161" s="184" t="s">
        <v>1112</v>
      </c>
      <c r="D161" s="185"/>
      <c r="E161" s="186">
        <v>1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51"/>
      <c r="Z161" s="151"/>
      <c r="AA161" s="151"/>
      <c r="AB161" s="151"/>
      <c r="AC161" s="151"/>
      <c r="AD161" s="151"/>
      <c r="AE161" s="151"/>
      <c r="AF161" s="151"/>
      <c r="AG161" s="151" t="s">
        <v>247</v>
      </c>
      <c r="AH161" s="151">
        <v>0</v>
      </c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5">
      <c r="A162" s="158"/>
      <c r="B162" s="159"/>
      <c r="C162" s="184" t="s">
        <v>1113</v>
      </c>
      <c r="D162" s="185"/>
      <c r="E162" s="186">
        <v>1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51"/>
      <c r="Z162" s="151"/>
      <c r="AA162" s="151"/>
      <c r="AB162" s="151"/>
      <c r="AC162" s="151"/>
      <c r="AD162" s="151"/>
      <c r="AE162" s="151"/>
      <c r="AF162" s="151"/>
      <c r="AG162" s="151" t="s">
        <v>247</v>
      </c>
      <c r="AH162" s="151">
        <v>0</v>
      </c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5">
      <c r="A163" s="158"/>
      <c r="B163" s="159"/>
      <c r="C163" s="184" t="s">
        <v>1114</v>
      </c>
      <c r="D163" s="185"/>
      <c r="E163" s="186">
        <v>1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51"/>
      <c r="Z163" s="151"/>
      <c r="AA163" s="151"/>
      <c r="AB163" s="151"/>
      <c r="AC163" s="151"/>
      <c r="AD163" s="151"/>
      <c r="AE163" s="151"/>
      <c r="AF163" s="151"/>
      <c r="AG163" s="151" t="s">
        <v>247</v>
      </c>
      <c r="AH163" s="151">
        <v>0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5">
      <c r="A164" s="158"/>
      <c r="B164" s="159"/>
      <c r="C164" s="184" t="s">
        <v>1107</v>
      </c>
      <c r="D164" s="185"/>
      <c r="E164" s="186">
        <v>2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51"/>
      <c r="Z164" s="151"/>
      <c r="AA164" s="151"/>
      <c r="AB164" s="151"/>
      <c r="AC164" s="151"/>
      <c r="AD164" s="151"/>
      <c r="AE164" s="151"/>
      <c r="AF164" s="151"/>
      <c r="AG164" s="151" t="s">
        <v>247</v>
      </c>
      <c r="AH164" s="151">
        <v>0</v>
      </c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5">
      <c r="A165" s="158"/>
      <c r="B165" s="159"/>
      <c r="C165" s="184" t="s">
        <v>1108</v>
      </c>
      <c r="D165" s="185"/>
      <c r="E165" s="186">
        <v>2</v>
      </c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51"/>
      <c r="Z165" s="151"/>
      <c r="AA165" s="151"/>
      <c r="AB165" s="151"/>
      <c r="AC165" s="151"/>
      <c r="AD165" s="151"/>
      <c r="AE165" s="151"/>
      <c r="AF165" s="151"/>
      <c r="AG165" s="151" t="s">
        <v>247</v>
      </c>
      <c r="AH165" s="151">
        <v>0</v>
      </c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 x14ac:dyDescent="0.25">
      <c r="A166" s="158"/>
      <c r="B166" s="159"/>
      <c r="C166" s="184" t="s">
        <v>1109</v>
      </c>
      <c r="D166" s="185"/>
      <c r="E166" s="186">
        <v>2</v>
      </c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51"/>
      <c r="Z166" s="151"/>
      <c r="AA166" s="151"/>
      <c r="AB166" s="151"/>
      <c r="AC166" s="151"/>
      <c r="AD166" s="151"/>
      <c r="AE166" s="151"/>
      <c r="AF166" s="151"/>
      <c r="AG166" s="151" t="s">
        <v>247</v>
      </c>
      <c r="AH166" s="151">
        <v>0</v>
      </c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5">
      <c r="A167" s="158"/>
      <c r="B167" s="159"/>
      <c r="C167" s="247"/>
      <c r="D167" s="248"/>
      <c r="E167" s="248"/>
      <c r="F167" s="248"/>
      <c r="G167" s="248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51"/>
      <c r="Z167" s="151"/>
      <c r="AA167" s="151"/>
      <c r="AB167" s="151"/>
      <c r="AC167" s="151"/>
      <c r="AD167" s="151"/>
      <c r="AE167" s="151"/>
      <c r="AF167" s="151"/>
      <c r="AG167" s="151" t="s">
        <v>212</v>
      </c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5">
      <c r="A168" s="169">
        <v>52</v>
      </c>
      <c r="B168" s="170" t="s">
        <v>1115</v>
      </c>
      <c r="C168" s="182" t="s">
        <v>1116</v>
      </c>
      <c r="D168" s="183" t="s">
        <v>266</v>
      </c>
      <c r="E168" s="172">
        <v>2</v>
      </c>
      <c r="F168" s="171"/>
      <c r="G168" s="172">
        <f>ROUND(E168*F168,2)</f>
        <v>0</v>
      </c>
      <c r="H168" s="171"/>
      <c r="I168" s="172">
        <f>ROUND(E168*H168,2)</f>
        <v>0</v>
      </c>
      <c r="J168" s="171"/>
      <c r="K168" s="172">
        <f>ROUND(E168*J168,2)</f>
        <v>0</v>
      </c>
      <c r="L168" s="172">
        <v>21</v>
      </c>
      <c r="M168" s="172">
        <f>G168*(1+L168/100)</f>
        <v>0</v>
      </c>
      <c r="N168" s="172">
        <v>0</v>
      </c>
      <c r="O168" s="172">
        <f>ROUND(E168*N168,2)</f>
        <v>0</v>
      </c>
      <c r="P168" s="172">
        <v>0</v>
      </c>
      <c r="Q168" s="172">
        <f>ROUND(E168*P168,2)</f>
        <v>0</v>
      </c>
      <c r="R168" s="172"/>
      <c r="S168" s="172" t="s">
        <v>299</v>
      </c>
      <c r="T168" s="173" t="s">
        <v>207</v>
      </c>
      <c r="U168" s="160">
        <v>0</v>
      </c>
      <c r="V168" s="160">
        <f>ROUND(E168*U168,2)</f>
        <v>0</v>
      </c>
      <c r="W168" s="160"/>
      <c r="X168" s="160" t="s">
        <v>255</v>
      </c>
      <c r="Y168" s="151"/>
      <c r="Z168" s="151"/>
      <c r="AA168" s="151"/>
      <c r="AB168" s="151"/>
      <c r="AC168" s="151"/>
      <c r="AD168" s="151"/>
      <c r="AE168" s="151"/>
      <c r="AF168" s="151"/>
      <c r="AG168" s="151" t="s">
        <v>256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5">
      <c r="A169" s="158"/>
      <c r="B169" s="159"/>
      <c r="C169" s="245" t="s">
        <v>1139</v>
      </c>
      <c r="D169" s="246"/>
      <c r="E169" s="246"/>
      <c r="F169" s="246"/>
      <c r="G169" s="246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51"/>
      <c r="Z169" s="151"/>
      <c r="AA169" s="151"/>
      <c r="AB169" s="151"/>
      <c r="AC169" s="151"/>
      <c r="AD169" s="151"/>
      <c r="AE169" s="151"/>
      <c r="AF169" s="151"/>
      <c r="AG169" s="151" t="s">
        <v>211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outlineLevel="1" x14ac:dyDescent="0.25">
      <c r="A170" s="158"/>
      <c r="B170" s="159"/>
      <c r="C170" s="260" t="s">
        <v>1087</v>
      </c>
      <c r="D170" s="261"/>
      <c r="E170" s="261"/>
      <c r="F170" s="261"/>
      <c r="G170" s="261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51"/>
      <c r="Z170" s="151"/>
      <c r="AA170" s="151"/>
      <c r="AB170" s="151"/>
      <c r="AC170" s="151"/>
      <c r="AD170" s="151"/>
      <c r="AE170" s="151"/>
      <c r="AF170" s="151"/>
      <c r="AG170" s="151" t="s">
        <v>211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5">
      <c r="A171" s="158"/>
      <c r="B171" s="159"/>
      <c r="C171" s="260" t="s">
        <v>1088</v>
      </c>
      <c r="D171" s="261"/>
      <c r="E171" s="261"/>
      <c r="F171" s="261"/>
      <c r="G171" s="261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51"/>
      <c r="Z171" s="151"/>
      <c r="AA171" s="151"/>
      <c r="AB171" s="151"/>
      <c r="AC171" s="151"/>
      <c r="AD171" s="151"/>
      <c r="AE171" s="151"/>
      <c r="AF171" s="151"/>
      <c r="AG171" s="151" t="s">
        <v>211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 x14ac:dyDescent="0.25">
      <c r="A172" s="158"/>
      <c r="B172" s="159"/>
      <c r="C172" s="247"/>
      <c r="D172" s="248"/>
      <c r="E172" s="248"/>
      <c r="F172" s="248"/>
      <c r="G172" s="248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51"/>
      <c r="Z172" s="151"/>
      <c r="AA172" s="151"/>
      <c r="AB172" s="151"/>
      <c r="AC172" s="151"/>
      <c r="AD172" s="151"/>
      <c r="AE172" s="151"/>
      <c r="AF172" s="151"/>
      <c r="AG172" s="151" t="s">
        <v>212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ht="20.399999999999999" outlineLevel="1" x14ac:dyDescent="0.25">
      <c r="A173" s="169">
        <v>53</v>
      </c>
      <c r="B173" s="170" t="s">
        <v>1117</v>
      </c>
      <c r="C173" s="182" t="s">
        <v>1118</v>
      </c>
      <c r="D173" s="183" t="s">
        <v>266</v>
      </c>
      <c r="E173" s="172">
        <v>2</v>
      </c>
      <c r="F173" s="171"/>
      <c r="G173" s="172">
        <f>ROUND(E173*F173,2)</f>
        <v>0</v>
      </c>
      <c r="H173" s="171"/>
      <c r="I173" s="172">
        <f>ROUND(E173*H173,2)</f>
        <v>0</v>
      </c>
      <c r="J173" s="171"/>
      <c r="K173" s="172">
        <f>ROUND(E173*J173,2)</f>
        <v>0</v>
      </c>
      <c r="L173" s="172">
        <v>21</v>
      </c>
      <c r="M173" s="172">
        <f>G173*(1+L173/100)</f>
        <v>0</v>
      </c>
      <c r="N173" s="172">
        <v>2.0000000000000001E-4</v>
      </c>
      <c r="O173" s="172">
        <f>ROUND(E173*N173,2)</f>
        <v>0</v>
      </c>
      <c r="P173" s="172">
        <v>0</v>
      </c>
      <c r="Q173" s="172">
        <f>ROUND(E173*P173,2)</f>
        <v>0</v>
      </c>
      <c r="R173" s="172" t="s">
        <v>346</v>
      </c>
      <c r="S173" s="172" t="s">
        <v>206</v>
      </c>
      <c r="T173" s="173" t="s">
        <v>240</v>
      </c>
      <c r="U173" s="160">
        <v>0</v>
      </c>
      <c r="V173" s="160">
        <f>ROUND(E173*U173,2)</f>
        <v>0</v>
      </c>
      <c r="W173" s="160"/>
      <c r="X173" s="160" t="s">
        <v>347</v>
      </c>
      <c r="Y173" s="151"/>
      <c r="Z173" s="151"/>
      <c r="AA173" s="151"/>
      <c r="AB173" s="151"/>
      <c r="AC173" s="151"/>
      <c r="AD173" s="151"/>
      <c r="AE173" s="151"/>
      <c r="AF173" s="151"/>
      <c r="AG173" s="151" t="s">
        <v>348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5">
      <c r="A174" s="158"/>
      <c r="B174" s="159"/>
      <c r="C174" s="256"/>
      <c r="D174" s="257"/>
      <c r="E174" s="257"/>
      <c r="F174" s="257"/>
      <c r="G174" s="257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51"/>
      <c r="Z174" s="151"/>
      <c r="AA174" s="151"/>
      <c r="AB174" s="151"/>
      <c r="AC174" s="151"/>
      <c r="AD174" s="151"/>
      <c r="AE174" s="151"/>
      <c r="AF174" s="151"/>
      <c r="AG174" s="151" t="s">
        <v>212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ht="20.399999999999999" outlineLevel="1" x14ac:dyDescent="0.25">
      <c r="A175" s="169">
        <v>54</v>
      </c>
      <c r="B175" s="170" t="s">
        <v>1119</v>
      </c>
      <c r="C175" s="182" t="s">
        <v>1120</v>
      </c>
      <c r="D175" s="183" t="s">
        <v>266</v>
      </c>
      <c r="E175" s="172">
        <v>4</v>
      </c>
      <c r="F175" s="171"/>
      <c r="G175" s="172">
        <f>ROUND(E175*F175,2)</f>
        <v>0</v>
      </c>
      <c r="H175" s="171"/>
      <c r="I175" s="172">
        <f>ROUND(E175*H175,2)</f>
        <v>0</v>
      </c>
      <c r="J175" s="171"/>
      <c r="K175" s="172">
        <f>ROUND(E175*J175,2)</f>
        <v>0</v>
      </c>
      <c r="L175" s="172">
        <v>21</v>
      </c>
      <c r="M175" s="172">
        <f>G175*(1+L175/100)</f>
        <v>0</v>
      </c>
      <c r="N175" s="172">
        <v>6.4999999999999997E-3</v>
      </c>
      <c r="O175" s="172">
        <f>ROUND(E175*N175,2)</f>
        <v>0.03</v>
      </c>
      <c r="P175" s="172">
        <v>0</v>
      </c>
      <c r="Q175" s="172">
        <f>ROUND(E175*P175,2)</f>
        <v>0</v>
      </c>
      <c r="R175" s="172" t="s">
        <v>346</v>
      </c>
      <c r="S175" s="172" t="s">
        <v>206</v>
      </c>
      <c r="T175" s="173" t="s">
        <v>240</v>
      </c>
      <c r="U175" s="160">
        <v>0</v>
      </c>
      <c r="V175" s="160">
        <f>ROUND(E175*U175,2)</f>
        <v>0</v>
      </c>
      <c r="W175" s="160"/>
      <c r="X175" s="160" t="s">
        <v>347</v>
      </c>
      <c r="Y175" s="151"/>
      <c r="Z175" s="151"/>
      <c r="AA175" s="151"/>
      <c r="AB175" s="151"/>
      <c r="AC175" s="151"/>
      <c r="AD175" s="151"/>
      <c r="AE175" s="151"/>
      <c r="AF175" s="151"/>
      <c r="AG175" s="151" t="s">
        <v>348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 x14ac:dyDescent="0.25">
      <c r="A176" s="158"/>
      <c r="B176" s="159"/>
      <c r="C176" s="245" t="s">
        <v>1139</v>
      </c>
      <c r="D176" s="246"/>
      <c r="E176" s="246"/>
      <c r="F176" s="246"/>
      <c r="G176" s="246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51"/>
      <c r="Z176" s="151"/>
      <c r="AA176" s="151"/>
      <c r="AB176" s="151"/>
      <c r="AC176" s="151"/>
      <c r="AD176" s="151"/>
      <c r="AE176" s="151"/>
      <c r="AF176" s="151"/>
      <c r="AG176" s="151" t="s">
        <v>211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5">
      <c r="A177" s="158"/>
      <c r="B177" s="159"/>
      <c r="C177" s="260" t="s">
        <v>1087</v>
      </c>
      <c r="D177" s="261"/>
      <c r="E177" s="261"/>
      <c r="F177" s="261"/>
      <c r="G177" s="261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51"/>
      <c r="Z177" s="151"/>
      <c r="AA177" s="151"/>
      <c r="AB177" s="151"/>
      <c r="AC177" s="151"/>
      <c r="AD177" s="151"/>
      <c r="AE177" s="151"/>
      <c r="AF177" s="151"/>
      <c r="AG177" s="151" t="s">
        <v>211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1" x14ac:dyDescent="0.25">
      <c r="A178" s="158"/>
      <c r="B178" s="159"/>
      <c r="C178" s="260" t="s">
        <v>1088</v>
      </c>
      <c r="D178" s="261"/>
      <c r="E178" s="261"/>
      <c r="F178" s="261"/>
      <c r="G178" s="261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51"/>
      <c r="Z178" s="151"/>
      <c r="AA178" s="151"/>
      <c r="AB178" s="151"/>
      <c r="AC178" s="151"/>
      <c r="AD178" s="151"/>
      <c r="AE178" s="151"/>
      <c r="AF178" s="151"/>
      <c r="AG178" s="151" t="s">
        <v>211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5">
      <c r="A179" s="158"/>
      <c r="B179" s="159"/>
      <c r="C179" s="247"/>
      <c r="D179" s="248"/>
      <c r="E179" s="248"/>
      <c r="F179" s="248"/>
      <c r="G179" s="248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51"/>
      <c r="Z179" s="151"/>
      <c r="AA179" s="151"/>
      <c r="AB179" s="151"/>
      <c r="AC179" s="151"/>
      <c r="AD179" s="151"/>
      <c r="AE179" s="151"/>
      <c r="AF179" s="151"/>
      <c r="AG179" s="151" t="s">
        <v>212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ht="30.6" outlineLevel="1" x14ac:dyDescent="0.25">
      <c r="A180" s="169">
        <v>55</v>
      </c>
      <c r="B180" s="170" t="s">
        <v>1121</v>
      </c>
      <c r="C180" s="182" t="s">
        <v>1122</v>
      </c>
      <c r="D180" s="183" t="s">
        <v>266</v>
      </c>
      <c r="E180" s="172">
        <v>1</v>
      </c>
      <c r="F180" s="171"/>
      <c r="G180" s="172">
        <f>ROUND(E180*F180,2)</f>
        <v>0</v>
      </c>
      <c r="H180" s="171"/>
      <c r="I180" s="172">
        <f>ROUND(E180*H180,2)</f>
        <v>0</v>
      </c>
      <c r="J180" s="171"/>
      <c r="K180" s="172">
        <f>ROUND(E180*J180,2)</f>
        <v>0</v>
      </c>
      <c r="L180" s="172">
        <v>21</v>
      </c>
      <c r="M180" s="172">
        <f>G180*(1+L180/100)</f>
        <v>0</v>
      </c>
      <c r="N180" s="172">
        <v>0.01</v>
      </c>
      <c r="O180" s="172">
        <f>ROUND(E180*N180,2)</f>
        <v>0.01</v>
      </c>
      <c r="P180" s="172">
        <v>0</v>
      </c>
      <c r="Q180" s="172">
        <f>ROUND(E180*P180,2)</f>
        <v>0</v>
      </c>
      <c r="R180" s="172" t="s">
        <v>346</v>
      </c>
      <c r="S180" s="172" t="s">
        <v>206</v>
      </c>
      <c r="T180" s="173" t="s">
        <v>240</v>
      </c>
      <c r="U180" s="160">
        <v>0</v>
      </c>
      <c r="V180" s="160">
        <f>ROUND(E180*U180,2)</f>
        <v>0</v>
      </c>
      <c r="W180" s="160"/>
      <c r="X180" s="160" t="s">
        <v>347</v>
      </c>
      <c r="Y180" s="151"/>
      <c r="Z180" s="151"/>
      <c r="AA180" s="151"/>
      <c r="AB180" s="151"/>
      <c r="AC180" s="151"/>
      <c r="AD180" s="151"/>
      <c r="AE180" s="151"/>
      <c r="AF180" s="151"/>
      <c r="AG180" s="151" t="s">
        <v>348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5">
      <c r="A181" s="158"/>
      <c r="B181" s="159"/>
      <c r="C181" s="245" t="s">
        <v>1139</v>
      </c>
      <c r="D181" s="246"/>
      <c r="E181" s="246"/>
      <c r="F181" s="246"/>
      <c r="G181" s="246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51"/>
      <c r="Z181" s="151"/>
      <c r="AA181" s="151"/>
      <c r="AB181" s="151"/>
      <c r="AC181" s="151"/>
      <c r="AD181" s="151"/>
      <c r="AE181" s="151"/>
      <c r="AF181" s="151"/>
      <c r="AG181" s="151" t="s">
        <v>211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5">
      <c r="A182" s="158"/>
      <c r="B182" s="159"/>
      <c r="C182" s="260" t="s">
        <v>1087</v>
      </c>
      <c r="D182" s="261"/>
      <c r="E182" s="261"/>
      <c r="F182" s="261"/>
      <c r="G182" s="261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51"/>
      <c r="Z182" s="151"/>
      <c r="AA182" s="151"/>
      <c r="AB182" s="151"/>
      <c r="AC182" s="151"/>
      <c r="AD182" s="151"/>
      <c r="AE182" s="151"/>
      <c r="AF182" s="151"/>
      <c r="AG182" s="151" t="s">
        <v>211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5">
      <c r="A183" s="158"/>
      <c r="B183" s="159"/>
      <c r="C183" s="260" t="s">
        <v>1088</v>
      </c>
      <c r="D183" s="261"/>
      <c r="E183" s="261"/>
      <c r="F183" s="261"/>
      <c r="G183" s="261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51"/>
      <c r="Z183" s="151"/>
      <c r="AA183" s="151"/>
      <c r="AB183" s="151"/>
      <c r="AC183" s="151"/>
      <c r="AD183" s="151"/>
      <c r="AE183" s="151"/>
      <c r="AF183" s="151"/>
      <c r="AG183" s="151" t="s">
        <v>211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5">
      <c r="A184" s="158"/>
      <c r="B184" s="159"/>
      <c r="C184" s="247"/>
      <c r="D184" s="248"/>
      <c r="E184" s="248"/>
      <c r="F184" s="248"/>
      <c r="G184" s="248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51"/>
      <c r="Z184" s="151"/>
      <c r="AA184" s="151"/>
      <c r="AB184" s="151"/>
      <c r="AC184" s="151"/>
      <c r="AD184" s="151"/>
      <c r="AE184" s="151"/>
      <c r="AF184" s="151"/>
      <c r="AG184" s="151" t="s">
        <v>212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5">
      <c r="A185" s="158">
        <v>56</v>
      </c>
      <c r="B185" s="159" t="s">
        <v>1123</v>
      </c>
      <c r="C185" s="187" t="s">
        <v>1124</v>
      </c>
      <c r="D185" s="188" t="s">
        <v>0</v>
      </c>
      <c r="E185" s="161"/>
      <c r="F185" s="161"/>
      <c r="G185" s="160">
        <f>ROUND(E185*F185,2)</f>
        <v>0</v>
      </c>
      <c r="H185" s="161"/>
      <c r="I185" s="160">
        <f>ROUND(E185*H185,2)</f>
        <v>0</v>
      </c>
      <c r="J185" s="161"/>
      <c r="K185" s="160">
        <f>ROUND(E185*J185,2)</f>
        <v>0</v>
      </c>
      <c r="L185" s="160">
        <v>21</v>
      </c>
      <c r="M185" s="160">
        <f>G185*(1+L185/100)</f>
        <v>0</v>
      </c>
      <c r="N185" s="160">
        <v>0</v>
      </c>
      <c r="O185" s="160">
        <f>ROUND(E185*N185,2)</f>
        <v>0</v>
      </c>
      <c r="P185" s="160">
        <v>0</v>
      </c>
      <c r="Q185" s="160">
        <f>ROUND(E185*P185,2)</f>
        <v>0</v>
      </c>
      <c r="R185" s="160"/>
      <c r="S185" s="160" t="s">
        <v>299</v>
      </c>
      <c r="T185" s="160" t="s">
        <v>240</v>
      </c>
      <c r="U185" s="160">
        <v>0</v>
      </c>
      <c r="V185" s="160">
        <f>ROUND(E185*U185,2)</f>
        <v>0</v>
      </c>
      <c r="W185" s="160"/>
      <c r="X185" s="160" t="s">
        <v>626</v>
      </c>
      <c r="Y185" s="151"/>
      <c r="Z185" s="151"/>
      <c r="AA185" s="151"/>
      <c r="AB185" s="151"/>
      <c r="AC185" s="151"/>
      <c r="AD185" s="151"/>
      <c r="AE185" s="151"/>
      <c r="AF185" s="151"/>
      <c r="AG185" s="151" t="s">
        <v>627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outlineLevel="1" x14ac:dyDescent="0.25">
      <c r="A186" s="158"/>
      <c r="B186" s="159"/>
      <c r="C186" s="247"/>
      <c r="D186" s="248"/>
      <c r="E186" s="248"/>
      <c r="F186" s="248"/>
      <c r="G186" s="248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51"/>
      <c r="Z186" s="151"/>
      <c r="AA186" s="151"/>
      <c r="AB186" s="151"/>
      <c r="AC186" s="151"/>
      <c r="AD186" s="151"/>
      <c r="AE186" s="151"/>
      <c r="AF186" s="151"/>
      <c r="AG186" s="151" t="s">
        <v>212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x14ac:dyDescent="0.25">
      <c r="A187" s="163" t="s">
        <v>201</v>
      </c>
      <c r="B187" s="164" t="s">
        <v>131</v>
      </c>
      <c r="C187" s="180" t="s">
        <v>132</v>
      </c>
      <c r="D187" s="181"/>
      <c r="E187" s="167"/>
      <c r="F187" s="167"/>
      <c r="G187" s="167">
        <f>SUMIF(AG188:AG217,"&lt;&gt;NOR",G188:G217)</f>
        <v>0</v>
      </c>
      <c r="H187" s="167"/>
      <c r="I187" s="167">
        <f>SUM(I188:I217)</f>
        <v>0</v>
      </c>
      <c r="J187" s="167"/>
      <c r="K187" s="167">
        <f>SUM(K188:K217)</f>
        <v>0</v>
      </c>
      <c r="L187" s="167"/>
      <c r="M187" s="167">
        <f>SUM(M188:M217)</f>
        <v>0</v>
      </c>
      <c r="N187" s="167"/>
      <c r="O187" s="167">
        <f>SUM(O188:O217)</f>
        <v>0.33</v>
      </c>
      <c r="P187" s="167"/>
      <c r="Q187" s="167">
        <f>SUM(Q188:Q217)</f>
        <v>0</v>
      </c>
      <c r="R187" s="167"/>
      <c r="S187" s="167"/>
      <c r="T187" s="168"/>
      <c r="U187" s="162"/>
      <c r="V187" s="162">
        <f>SUM(V188:V217)</f>
        <v>8.91</v>
      </c>
      <c r="W187" s="162"/>
      <c r="X187" s="162"/>
      <c r="AG187" t="s">
        <v>202</v>
      </c>
    </row>
    <row r="188" spans="1:60" ht="20.399999999999999" outlineLevel="1" x14ac:dyDescent="0.25">
      <c r="A188" s="169">
        <v>57</v>
      </c>
      <c r="B188" s="170" t="s">
        <v>1125</v>
      </c>
      <c r="C188" s="182" t="s">
        <v>1618</v>
      </c>
      <c r="D188" s="183" t="s">
        <v>774</v>
      </c>
      <c r="E188" s="172">
        <v>3</v>
      </c>
      <c r="F188" s="171"/>
      <c r="G188" s="172">
        <f>ROUND(E188*F188,2)</f>
        <v>0</v>
      </c>
      <c r="H188" s="171"/>
      <c r="I188" s="172">
        <f>ROUND(E188*H188,2)</f>
        <v>0</v>
      </c>
      <c r="J188" s="171"/>
      <c r="K188" s="172">
        <f>ROUND(E188*J188,2)</f>
        <v>0</v>
      </c>
      <c r="L188" s="172">
        <v>21</v>
      </c>
      <c r="M188" s="172">
        <f>G188*(1+L188/100)</f>
        <v>0</v>
      </c>
      <c r="N188" s="172">
        <v>3.3939999999999998E-2</v>
      </c>
      <c r="O188" s="172">
        <f>ROUND(E188*N188,2)</f>
        <v>0.1</v>
      </c>
      <c r="P188" s="172">
        <v>0</v>
      </c>
      <c r="Q188" s="172">
        <f>ROUND(E188*P188,2)</f>
        <v>0</v>
      </c>
      <c r="R188" s="172"/>
      <c r="S188" s="172" t="s">
        <v>299</v>
      </c>
      <c r="T188" s="173" t="s">
        <v>240</v>
      </c>
      <c r="U188" s="160">
        <v>1.5</v>
      </c>
      <c r="V188" s="160">
        <f>ROUND(E188*U188,2)</f>
        <v>4.5</v>
      </c>
      <c r="W188" s="160"/>
      <c r="X188" s="160" t="s">
        <v>241</v>
      </c>
      <c r="Y188" s="151"/>
      <c r="Z188" s="151"/>
      <c r="AA188" s="151"/>
      <c r="AB188" s="151"/>
      <c r="AC188" s="151"/>
      <c r="AD188" s="151"/>
      <c r="AE188" s="151"/>
      <c r="AF188" s="151"/>
      <c r="AG188" s="151" t="s">
        <v>242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 x14ac:dyDescent="0.25">
      <c r="A189" s="158"/>
      <c r="B189" s="159"/>
      <c r="C189" s="245" t="s">
        <v>1139</v>
      </c>
      <c r="D189" s="246"/>
      <c r="E189" s="246"/>
      <c r="F189" s="246"/>
      <c r="G189" s="246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51"/>
      <c r="Z189" s="151"/>
      <c r="AA189" s="151"/>
      <c r="AB189" s="151"/>
      <c r="AC189" s="151"/>
      <c r="AD189" s="151"/>
      <c r="AE189" s="151"/>
      <c r="AF189" s="151"/>
      <c r="AG189" s="151" t="s">
        <v>211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5">
      <c r="A190" s="158"/>
      <c r="B190" s="159"/>
      <c r="C190" s="260" t="s">
        <v>1087</v>
      </c>
      <c r="D190" s="261"/>
      <c r="E190" s="261"/>
      <c r="F190" s="261"/>
      <c r="G190" s="261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51"/>
      <c r="Z190" s="151"/>
      <c r="AA190" s="151"/>
      <c r="AB190" s="151"/>
      <c r="AC190" s="151"/>
      <c r="AD190" s="151"/>
      <c r="AE190" s="151"/>
      <c r="AF190" s="151"/>
      <c r="AG190" s="151" t="s">
        <v>211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5">
      <c r="A191" s="158"/>
      <c r="B191" s="159"/>
      <c r="C191" s="260" t="s">
        <v>1088</v>
      </c>
      <c r="D191" s="261"/>
      <c r="E191" s="261"/>
      <c r="F191" s="261"/>
      <c r="G191" s="261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51"/>
      <c r="Z191" s="151"/>
      <c r="AA191" s="151"/>
      <c r="AB191" s="151"/>
      <c r="AC191" s="151"/>
      <c r="AD191" s="151"/>
      <c r="AE191" s="151"/>
      <c r="AF191" s="151"/>
      <c r="AG191" s="151" t="s">
        <v>211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5">
      <c r="A192" s="158"/>
      <c r="B192" s="159"/>
      <c r="C192" s="247"/>
      <c r="D192" s="248"/>
      <c r="E192" s="248"/>
      <c r="F192" s="248"/>
      <c r="G192" s="248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51"/>
      <c r="Z192" s="151"/>
      <c r="AA192" s="151"/>
      <c r="AB192" s="151"/>
      <c r="AC192" s="151"/>
      <c r="AD192" s="151"/>
      <c r="AE192" s="151"/>
      <c r="AF192" s="151"/>
      <c r="AG192" s="151" t="s">
        <v>212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outlineLevel="1" x14ac:dyDescent="0.25">
      <c r="A193" s="169">
        <v>58</v>
      </c>
      <c r="B193" s="170" t="s">
        <v>1126</v>
      </c>
      <c r="C193" s="182" t="s">
        <v>1619</v>
      </c>
      <c r="D193" s="183" t="s">
        <v>774</v>
      </c>
      <c r="E193" s="172">
        <v>3</v>
      </c>
      <c r="F193" s="171"/>
      <c r="G193" s="172">
        <f>ROUND(E193*F193,2)</f>
        <v>0</v>
      </c>
      <c r="H193" s="171"/>
      <c r="I193" s="172">
        <f>ROUND(E193*H193,2)</f>
        <v>0</v>
      </c>
      <c r="J193" s="171"/>
      <c r="K193" s="172">
        <f>ROUND(E193*J193,2)</f>
        <v>0</v>
      </c>
      <c r="L193" s="172">
        <v>21</v>
      </c>
      <c r="M193" s="172">
        <f>G193*(1+L193/100)</f>
        <v>0</v>
      </c>
      <c r="N193" s="172">
        <v>1.2999999999999999E-3</v>
      </c>
      <c r="O193" s="172">
        <f>ROUND(E193*N193,2)</f>
        <v>0</v>
      </c>
      <c r="P193" s="172">
        <v>0</v>
      </c>
      <c r="Q193" s="172">
        <f>ROUND(E193*P193,2)</f>
        <v>0</v>
      </c>
      <c r="R193" s="172"/>
      <c r="S193" s="172" t="s">
        <v>299</v>
      </c>
      <c r="T193" s="173" t="s">
        <v>240</v>
      </c>
      <c r="U193" s="160">
        <v>0.33</v>
      </c>
      <c r="V193" s="160">
        <f>ROUND(E193*U193,2)</f>
        <v>0.99</v>
      </c>
      <c r="W193" s="160"/>
      <c r="X193" s="160" t="s">
        <v>241</v>
      </c>
      <c r="Y193" s="151"/>
      <c r="Z193" s="151"/>
      <c r="AA193" s="151"/>
      <c r="AB193" s="151"/>
      <c r="AC193" s="151"/>
      <c r="AD193" s="151"/>
      <c r="AE193" s="151"/>
      <c r="AF193" s="151"/>
      <c r="AG193" s="151" t="s">
        <v>242</v>
      </c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5">
      <c r="A194" s="158"/>
      <c r="B194" s="159"/>
      <c r="C194" s="256"/>
      <c r="D194" s="257"/>
      <c r="E194" s="257"/>
      <c r="F194" s="257"/>
      <c r="G194" s="257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51"/>
      <c r="Z194" s="151"/>
      <c r="AA194" s="151"/>
      <c r="AB194" s="151"/>
      <c r="AC194" s="151"/>
      <c r="AD194" s="151"/>
      <c r="AE194" s="151"/>
      <c r="AF194" s="151"/>
      <c r="AG194" s="151" t="s">
        <v>212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5">
      <c r="A195" s="169">
        <v>59</v>
      </c>
      <c r="B195" s="170" t="s">
        <v>1127</v>
      </c>
      <c r="C195" s="182" t="s">
        <v>1620</v>
      </c>
      <c r="D195" s="183" t="s">
        <v>774</v>
      </c>
      <c r="E195" s="172">
        <v>6</v>
      </c>
      <c r="F195" s="171"/>
      <c r="G195" s="172">
        <f>ROUND(E195*F195,2)</f>
        <v>0</v>
      </c>
      <c r="H195" s="171"/>
      <c r="I195" s="172">
        <f>ROUND(E195*H195,2)</f>
        <v>0</v>
      </c>
      <c r="J195" s="171"/>
      <c r="K195" s="172">
        <f>ROUND(E195*J195,2)</f>
        <v>0</v>
      </c>
      <c r="L195" s="172">
        <v>21</v>
      </c>
      <c r="M195" s="172">
        <f>G195*(1+L195/100)</f>
        <v>0</v>
      </c>
      <c r="N195" s="172">
        <v>1.8E-3</v>
      </c>
      <c r="O195" s="172">
        <f>ROUND(E195*N195,2)</f>
        <v>0.01</v>
      </c>
      <c r="P195" s="172">
        <v>0</v>
      </c>
      <c r="Q195" s="172">
        <f>ROUND(E195*P195,2)</f>
        <v>0</v>
      </c>
      <c r="R195" s="172"/>
      <c r="S195" s="172" t="s">
        <v>299</v>
      </c>
      <c r="T195" s="173" t="s">
        <v>240</v>
      </c>
      <c r="U195" s="160">
        <v>0.38</v>
      </c>
      <c r="V195" s="160">
        <f>ROUND(E195*U195,2)</f>
        <v>2.2799999999999998</v>
      </c>
      <c r="W195" s="160"/>
      <c r="X195" s="160" t="s">
        <v>241</v>
      </c>
      <c r="Y195" s="151"/>
      <c r="Z195" s="151"/>
      <c r="AA195" s="151"/>
      <c r="AB195" s="151"/>
      <c r="AC195" s="151"/>
      <c r="AD195" s="151"/>
      <c r="AE195" s="151"/>
      <c r="AF195" s="151"/>
      <c r="AG195" s="151" t="s">
        <v>242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 x14ac:dyDescent="0.25">
      <c r="A196" s="158"/>
      <c r="B196" s="159"/>
      <c r="C196" s="256"/>
      <c r="D196" s="257"/>
      <c r="E196" s="257"/>
      <c r="F196" s="257"/>
      <c r="G196" s="257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51"/>
      <c r="Z196" s="151"/>
      <c r="AA196" s="151"/>
      <c r="AB196" s="151"/>
      <c r="AC196" s="151"/>
      <c r="AD196" s="151"/>
      <c r="AE196" s="151"/>
      <c r="AF196" s="151"/>
      <c r="AG196" s="151" t="s">
        <v>212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1" x14ac:dyDescent="0.25">
      <c r="A197" s="169">
        <v>60</v>
      </c>
      <c r="B197" s="170" t="s">
        <v>1128</v>
      </c>
      <c r="C197" s="182" t="s">
        <v>1621</v>
      </c>
      <c r="D197" s="183" t="s">
        <v>774</v>
      </c>
      <c r="E197" s="172">
        <v>3</v>
      </c>
      <c r="F197" s="171"/>
      <c r="G197" s="172">
        <f>ROUND(E197*F197,2)</f>
        <v>0</v>
      </c>
      <c r="H197" s="171"/>
      <c r="I197" s="172">
        <f>ROUND(E197*H197,2)</f>
        <v>0</v>
      </c>
      <c r="J197" s="171"/>
      <c r="K197" s="172">
        <f>ROUND(E197*J197,2)</f>
        <v>0</v>
      </c>
      <c r="L197" s="172">
        <v>21</v>
      </c>
      <c r="M197" s="172">
        <f>G197*(1+L197/100)</f>
        <v>0</v>
      </c>
      <c r="N197" s="172">
        <v>2.2000000000000001E-3</v>
      </c>
      <c r="O197" s="172">
        <f>ROUND(E197*N197,2)</f>
        <v>0.01</v>
      </c>
      <c r="P197" s="172">
        <v>0</v>
      </c>
      <c r="Q197" s="172">
        <f>ROUND(E197*P197,2)</f>
        <v>0</v>
      </c>
      <c r="R197" s="172"/>
      <c r="S197" s="172" t="s">
        <v>299</v>
      </c>
      <c r="T197" s="173" t="s">
        <v>240</v>
      </c>
      <c r="U197" s="160">
        <v>0.38</v>
      </c>
      <c r="V197" s="160">
        <f>ROUND(E197*U197,2)</f>
        <v>1.1399999999999999</v>
      </c>
      <c r="W197" s="160"/>
      <c r="X197" s="160" t="s">
        <v>241</v>
      </c>
      <c r="Y197" s="151"/>
      <c r="Z197" s="151"/>
      <c r="AA197" s="151"/>
      <c r="AB197" s="151"/>
      <c r="AC197" s="151"/>
      <c r="AD197" s="151"/>
      <c r="AE197" s="151"/>
      <c r="AF197" s="151"/>
      <c r="AG197" s="151" t="s">
        <v>242</v>
      </c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5">
      <c r="A198" s="158"/>
      <c r="B198" s="159"/>
      <c r="C198" s="256"/>
      <c r="D198" s="257"/>
      <c r="E198" s="257"/>
      <c r="F198" s="257"/>
      <c r="G198" s="257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51"/>
      <c r="Z198" s="151"/>
      <c r="AA198" s="151"/>
      <c r="AB198" s="151"/>
      <c r="AC198" s="151"/>
      <c r="AD198" s="151"/>
      <c r="AE198" s="151"/>
      <c r="AF198" s="151"/>
      <c r="AG198" s="151" t="s">
        <v>212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 x14ac:dyDescent="0.25">
      <c r="A199" s="169">
        <v>61</v>
      </c>
      <c r="B199" s="170" t="s">
        <v>1129</v>
      </c>
      <c r="C199" s="182" t="s">
        <v>1130</v>
      </c>
      <c r="D199" s="183" t="s">
        <v>266</v>
      </c>
      <c r="E199" s="172">
        <v>6</v>
      </c>
      <c r="F199" s="171"/>
      <c r="G199" s="172">
        <f>ROUND(E199*F199,2)</f>
        <v>0</v>
      </c>
      <c r="H199" s="171"/>
      <c r="I199" s="172">
        <f>ROUND(E199*H199,2)</f>
        <v>0</v>
      </c>
      <c r="J199" s="171"/>
      <c r="K199" s="172">
        <f>ROUND(E199*J199,2)</f>
        <v>0</v>
      </c>
      <c r="L199" s="172">
        <v>21</v>
      </c>
      <c r="M199" s="172">
        <f>G199*(1+L199/100)</f>
        <v>0</v>
      </c>
      <c r="N199" s="172">
        <v>1.7260000000000001E-2</v>
      </c>
      <c r="O199" s="172">
        <f>ROUND(E199*N199,2)</f>
        <v>0.1</v>
      </c>
      <c r="P199" s="172">
        <v>0</v>
      </c>
      <c r="Q199" s="172">
        <f>ROUND(E199*P199,2)</f>
        <v>0</v>
      </c>
      <c r="R199" s="172"/>
      <c r="S199" s="172" t="s">
        <v>299</v>
      </c>
      <c r="T199" s="173" t="s">
        <v>240</v>
      </c>
      <c r="U199" s="160">
        <v>0</v>
      </c>
      <c r="V199" s="160">
        <f>ROUND(E199*U199,2)</f>
        <v>0</v>
      </c>
      <c r="W199" s="160"/>
      <c r="X199" s="160" t="s">
        <v>255</v>
      </c>
      <c r="Y199" s="151"/>
      <c r="Z199" s="151"/>
      <c r="AA199" s="151"/>
      <c r="AB199" s="151"/>
      <c r="AC199" s="151"/>
      <c r="AD199" s="151"/>
      <c r="AE199" s="151"/>
      <c r="AF199" s="151"/>
      <c r="AG199" s="151" t="s">
        <v>256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5">
      <c r="A200" s="158"/>
      <c r="B200" s="159"/>
      <c r="C200" s="245" t="s">
        <v>1139</v>
      </c>
      <c r="D200" s="246"/>
      <c r="E200" s="246"/>
      <c r="F200" s="246"/>
      <c r="G200" s="246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51"/>
      <c r="Z200" s="151"/>
      <c r="AA200" s="151"/>
      <c r="AB200" s="151"/>
      <c r="AC200" s="151"/>
      <c r="AD200" s="151"/>
      <c r="AE200" s="151"/>
      <c r="AF200" s="151"/>
      <c r="AG200" s="151" t="s">
        <v>211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5">
      <c r="A201" s="158"/>
      <c r="B201" s="159"/>
      <c r="C201" s="260" t="s">
        <v>1087</v>
      </c>
      <c r="D201" s="261"/>
      <c r="E201" s="261"/>
      <c r="F201" s="261"/>
      <c r="G201" s="261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51"/>
      <c r="Z201" s="151"/>
      <c r="AA201" s="151"/>
      <c r="AB201" s="151"/>
      <c r="AC201" s="151"/>
      <c r="AD201" s="151"/>
      <c r="AE201" s="151"/>
      <c r="AF201" s="151"/>
      <c r="AG201" s="151" t="s">
        <v>211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 x14ac:dyDescent="0.25">
      <c r="A202" s="158"/>
      <c r="B202" s="159"/>
      <c r="C202" s="260" t="s">
        <v>1088</v>
      </c>
      <c r="D202" s="261"/>
      <c r="E202" s="261"/>
      <c r="F202" s="261"/>
      <c r="G202" s="261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51"/>
      <c r="Z202" s="151"/>
      <c r="AA202" s="151"/>
      <c r="AB202" s="151"/>
      <c r="AC202" s="151"/>
      <c r="AD202" s="151"/>
      <c r="AE202" s="151"/>
      <c r="AF202" s="151"/>
      <c r="AG202" s="151" t="s">
        <v>211</v>
      </c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5">
      <c r="A203" s="158"/>
      <c r="B203" s="159"/>
      <c r="C203" s="260" t="s">
        <v>1131</v>
      </c>
      <c r="D203" s="261"/>
      <c r="E203" s="261"/>
      <c r="F203" s="261"/>
      <c r="G203" s="261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51"/>
      <c r="Z203" s="151"/>
      <c r="AA203" s="151"/>
      <c r="AB203" s="151"/>
      <c r="AC203" s="151"/>
      <c r="AD203" s="151"/>
      <c r="AE203" s="151"/>
      <c r="AF203" s="151"/>
      <c r="AG203" s="151" t="s">
        <v>211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5">
      <c r="A204" s="158"/>
      <c r="B204" s="159"/>
      <c r="C204" s="260" t="s">
        <v>1132</v>
      </c>
      <c r="D204" s="261"/>
      <c r="E204" s="261"/>
      <c r="F204" s="261"/>
      <c r="G204" s="261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51"/>
      <c r="Z204" s="151"/>
      <c r="AA204" s="151"/>
      <c r="AB204" s="151"/>
      <c r="AC204" s="151"/>
      <c r="AD204" s="151"/>
      <c r="AE204" s="151"/>
      <c r="AF204" s="151"/>
      <c r="AG204" s="151" t="s">
        <v>211</v>
      </c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outlineLevel="1" x14ac:dyDescent="0.25">
      <c r="A205" s="158"/>
      <c r="B205" s="159"/>
      <c r="C205" s="247"/>
      <c r="D205" s="248"/>
      <c r="E205" s="248"/>
      <c r="F205" s="248"/>
      <c r="G205" s="248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51"/>
      <c r="Z205" s="151"/>
      <c r="AA205" s="151"/>
      <c r="AB205" s="151"/>
      <c r="AC205" s="151"/>
      <c r="AD205" s="151"/>
      <c r="AE205" s="151"/>
      <c r="AF205" s="151"/>
      <c r="AG205" s="151" t="s">
        <v>212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5">
      <c r="A206" s="169">
        <v>62</v>
      </c>
      <c r="B206" s="170" t="s">
        <v>1133</v>
      </c>
      <c r="C206" s="182" t="s">
        <v>1134</v>
      </c>
      <c r="D206" s="183" t="s">
        <v>266</v>
      </c>
      <c r="E206" s="172">
        <v>3</v>
      </c>
      <c r="F206" s="171"/>
      <c r="G206" s="172">
        <f>ROUND(E206*F206,2)</f>
        <v>0</v>
      </c>
      <c r="H206" s="171"/>
      <c r="I206" s="172">
        <f>ROUND(E206*H206,2)</f>
        <v>0</v>
      </c>
      <c r="J206" s="171"/>
      <c r="K206" s="172">
        <f>ROUND(E206*J206,2)</f>
        <v>0</v>
      </c>
      <c r="L206" s="172">
        <v>21</v>
      </c>
      <c r="M206" s="172">
        <f>G206*(1+L206/100)</f>
        <v>0</v>
      </c>
      <c r="N206" s="172">
        <v>3.7249999999999998E-2</v>
      </c>
      <c r="O206" s="172">
        <f>ROUND(E206*N206,2)</f>
        <v>0.11</v>
      </c>
      <c r="P206" s="172">
        <v>0</v>
      </c>
      <c r="Q206" s="172">
        <f>ROUND(E206*P206,2)</f>
        <v>0</v>
      </c>
      <c r="R206" s="172"/>
      <c r="S206" s="172" t="s">
        <v>299</v>
      </c>
      <c r="T206" s="173" t="s">
        <v>207</v>
      </c>
      <c r="U206" s="160">
        <v>0</v>
      </c>
      <c r="V206" s="160">
        <f>ROUND(E206*U206,2)</f>
        <v>0</v>
      </c>
      <c r="W206" s="160"/>
      <c r="X206" s="160" t="s">
        <v>255</v>
      </c>
      <c r="Y206" s="151"/>
      <c r="Z206" s="151"/>
      <c r="AA206" s="151"/>
      <c r="AB206" s="151"/>
      <c r="AC206" s="151"/>
      <c r="AD206" s="151"/>
      <c r="AE206" s="151"/>
      <c r="AF206" s="151"/>
      <c r="AG206" s="151" t="s">
        <v>256</v>
      </c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5">
      <c r="A207" s="158"/>
      <c r="B207" s="159"/>
      <c r="C207" s="245" t="s">
        <v>1135</v>
      </c>
      <c r="D207" s="246"/>
      <c r="E207" s="246"/>
      <c r="F207" s="246"/>
      <c r="G207" s="246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51"/>
      <c r="Z207" s="151"/>
      <c r="AA207" s="151"/>
      <c r="AB207" s="151"/>
      <c r="AC207" s="151"/>
      <c r="AD207" s="151"/>
      <c r="AE207" s="151"/>
      <c r="AF207" s="151"/>
      <c r="AG207" s="151" t="s">
        <v>211</v>
      </c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74" t="str">
        <f>C207</f>
        <v>Bude použita zástěna ze závěsu, která bude zavěšena na kovovém tyčovém profilu uchyceném do zdi přes chemické kotvy.</v>
      </c>
      <c r="BB207" s="151"/>
      <c r="BC207" s="151"/>
      <c r="BD207" s="151"/>
      <c r="BE207" s="151"/>
      <c r="BF207" s="151"/>
      <c r="BG207" s="151"/>
      <c r="BH207" s="151"/>
    </row>
    <row r="208" spans="1:60" outlineLevel="1" x14ac:dyDescent="0.25">
      <c r="A208" s="158"/>
      <c r="B208" s="159"/>
      <c r="C208" s="260" t="s">
        <v>1140</v>
      </c>
      <c r="D208" s="261"/>
      <c r="E208" s="261"/>
      <c r="F208" s="261"/>
      <c r="G208" s="261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51"/>
      <c r="Z208" s="151"/>
      <c r="AA208" s="151"/>
      <c r="AB208" s="151"/>
      <c r="AC208" s="151"/>
      <c r="AD208" s="151"/>
      <c r="AE208" s="151"/>
      <c r="AF208" s="151"/>
      <c r="AG208" s="151" t="s">
        <v>211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74" t="str">
        <f>C208</f>
        <v xml:space="preserve"> Délka kovové tyče průměru 20 mm o síle stěny 3 mm bude délky 2,0 m. Z důvodu možnosti lepší manipulace s klientem.</v>
      </c>
      <c r="BB208" s="151"/>
      <c r="BC208" s="151"/>
      <c r="BD208" s="151"/>
      <c r="BE208" s="151"/>
      <c r="BF208" s="151"/>
      <c r="BG208" s="151"/>
      <c r="BH208" s="151"/>
    </row>
    <row r="209" spans="1:60" outlineLevel="1" x14ac:dyDescent="0.25">
      <c r="A209" s="158"/>
      <c r="B209" s="159"/>
      <c r="C209" s="260" t="s">
        <v>1141</v>
      </c>
      <c r="D209" s="261"/>
      <c r="E209" s="261"/>
      <c r="F209" s="261"/>
      <c r="G209" s="261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51"/>
      <c r="Z209" s="151"/>
      <c r="AA209" s="151"/>
      <c r="AB209" s="151"/>
      <c r="AC209" s="151"/>
      <c r="AD209" s="151"/>
      <c r="AE209" s="151"/>
      <c r="AF209" s="151"/>
      <c r="AG209" s="151" t="s">
        <v>211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1" x14ac:dyDescent="0.25">
      <c r="A210" s="158"/>
      <c r="B210" s="159"/>
      <c r="C210" s="260" t="s">
        <v>1142</v>
      </c>
      <c r="D210" s="261"/>
      <c r="E210" s="261"/>
      <c r="F210" s="261"/>
      <c r="G210" s="261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51"/>
      <c r="Z210" s="151"/>
      <c r="AA210" s="151"/>
      <c r="AB210" s="151"/>
      <c r="AC210" s="151"/>
      <c r="AD210" s="151"/>
      <c r="AE210" s="151"/>
      <c r="AF210" s="151"/>
      <c r="AG210" s="151" t="s">
        <v>211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outlineLevel="1" x14ac:dyDescent="0.25">
      <c r="A211" s="158"/>
      <c r="B211" s="159"/>
      <c r="C211" s="260" t="s">
        <v>1143</v>
      </c>
      <c r="D211" s="261"/>
      <c r="E211" s="261"/>
      <c r="F211" s="261"/>
      <c r="G211" s="261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51"/>
      <c r="Z211" s="151"/>
      <c r="AA211" s="151"/>
      <c r="AB211" s="151"/>
      <c r="AC211" s="151"/>
      <c r="AD211" s="151"/>
      <c r="AE211" s="151"/>
      <c r="AF211" s="151"/>
      <c r="AG211" s="151" t="s">
        <v>211</v>
      </c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74" t="str">
        <f>C211</f>
        <v>Osazení sprchového boxu, osazení sifonu, vyvedení a upevnění vodovodní a kanalizační výpustky, osazení sprchové baterie.</v>
      </c>
      <c r="BB211" s="151"/>
      <c r="BC211" s="151"/>
      <c r="BD211" s="151"/>
      <c r="BE211" s="151"/>
      <c r="BF211" s="151"/>
      <c r="BG211" s="151"/>
      <c r="BH211" s="151"/>
    </row>
    <row r="212" spans="1:60" outlineLevel="1" x14ac:dyDescent="0.25">
      <c r="A212" s="158"/>
      <c r="B212" s="159"/>
      <c r="C212" s="260" t="s">
        <v>1136</v>
      </c>
      <c r="D212" s="261"/>
      <c r="E212" s="261"/>
      <c r="F212" s="261"/>
      <c r="G212" s="261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51"/>
      <c r="Z212" s="151"/>
      <c r="AA212" s="151"/>
      <c r="AB212" s="151"/>
      <c r="AC212" s="151"/>
      <c r="AD212" s="151"/>
      <c r="AE212" s="151"/>
      <c r="AF212" s="151"/>
      <c r="AG212" s="151" t="s">
        <v>211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outlineLevel="1" x14ac:dyDescent="0.25">
      <c r="A213" s="158"/>
      <c r="B213" s="159"/>
      <c r="C213" s="247"/>
      <c r="D213" s="248"/>
      <c r="E213" s="248"/>
      <c r="F213" s="248"/>
      <c r="G213" s="248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51"/>
      <c r="Z213" s="151"/>
      <c r="AA213" s="151"/>
      <c r="AB213" s="151"/>
      <c r="AC213" s="151"/>
      <c r="AD213" s="151"/>
      <c r="AE213" s="151"/>
      <c r="AF213" s="151"/>
      <c r="AG213" s="151" t="s">
        <v>212</v>
      </c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outlineLevel="1" x14ac:dyDescent="0.25">
      <c r="A214" s="169">
        <v>63</v>
      </c>
      <c r="B214" s="170" t="s">
        <v>1137</v>
      </c>
      <c r="C214" s="182" t="s">
        <v>1138</v>
      </c>
      <c r="D214" s="183" t="s">
        <v>512</v>
      </c>
      <c r="E214" s="172">
        <v>1</v>
      </c>
      <c r="F214" s="171"/>
      <c r="G214" s="172">
        <f>ROUND(E214*F214,2)</f>
        <v>0</v>
      </c>
      <c r="H214" s="171"/>
      <c r="I214" s="172">
        <f>ROUND(E214*H214,2)</f>
        <v>0</v>
      </c>
      <c r="J214" s="171"/>
      <c r="K214" s="172">
        <f>ROUND(E214*J214,2)</f>
        <v>0</v>
      </c>
      <c r="L214" s="172">
        <v>21</v>
      </c>
      <c r="M214" s="172">
        <f>G214*(1+L214/100)</f>
        <v>0</v>
      </c>
      <c r="N214" s="172">
        <v>0</v>
      </c>
      <c r="O214" s="172">
        <f>ROUND(E214*N214,2)</f>
        <v>0</v>
      </c>
      <c r="P214" s="172">
        <v>0</v>
      </c>
      <c r="Q214" s="172">
        <f>ROUND(E214*P214,2)</f>
        <v>0</v>
      </c>
      <c r="R214" s="172"/>
      <c r="S214" s="172" t="s">
        <v>299</v>
      </c>
      <c r="T214" s="173" t="s">
        <v>207</v>
      </c>
      <c r="U214" s="160">
        <v>0</v>
      </c>
      <c r="V214" s="160">
        <f>ROUND(E214*U214,2)</f>
        <v>0</v>
      </c>
      <c r="W214" s="160"/>
      <c r="X214" s="160" t="s">
        <v>255</v>
      </c>
      <c r="Y214" s="151"/>
      <c r="Z214" s="151"/>
      <c r="AA214" s="151"/>
      <c r="AB214" s="151"/>
      <c r="AC214" s="151"/>
      <c r="AD214" s="151"/>
      <c r="AE214" s="151"/>
      <c r="AF214" s="151"/>
      <c r="AG214" s="151" t="s">
        <v>256</v>
      </c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outlineLevel="1" x14ac:dyDescent="0.25">
      <c r="A215" s="158"/>
      <c r="B215" s="159"/>
      <c r="C215" s="256"/>
      <c r="D215" s="257"/>
      <c r="E215" s="257"/>
      <c r="F215" s="257"/>
      <c r="G215" s="257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51"/>
      <c r="Z215" s="151"/>
      <c r="AA215" s="151"/>
      <c r="AB215" s="151"/>
      <c r="AC215" s="151"/>
      <c r="AD215" s="151"/>
      <c r="AE215" s="151"/>
      <c r="AF215" s="151"/>
      <c r="AG215" s="151" t="s">
        <v>212</v>
      </c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outlineLevel="1" x14ac:dyDescent="0.25">
      <c r="A216" s="158">
        <v>64</v>
      </c>
      <c r="B216" s="159" t="s">
        <v>1123</v>
      </c>
      <c r="C216" s="187" t="s">
        <v>1124</v>
      </c>
      <c r="D216" s="188" t="s">
        <v>0</v>
      </c>
      <c r="E216" s="161"/>
      <c r="F216" s="161"/>
      <c r="G216" s="160">
        <f>ROUND(E216*F216,2)</f>
        <v>0</v>
      </c>
      <c r="H216" s="161"/>
      <c r="I216" s="160">
        <f>ROUND(E216*H216,2)</f>
        <v>0</v>
      </c>
      <c r="J216" s="161"/>
      <c r="K216" s="160">
        <f>ROUND(E216*J216,2)</f>
        <v>0</v>
      </c>
      <c r="L216" s="160">
        <v>21</v>
      </c>
      <c r="M216" s="160">
        <f>G216*(1+L216/100)</f>
        <v>0</v>
      </c>
      <c r="N216" s="160">
        <v>0</v>
      </c>
      <c r="O216" s="160">
        <f>ROUND(E216*N216,2)</f>
        <v>0</v>
      </c>
      <c r="P216" s="160">
        <v>0</v>
      </c>
      <c r="Q216" s="160">
        <f>ROUND(E216*P216,2)</f>
        <v>0</v>
      </c>
      <c r="R216" s="160"/>
      <c r="S216" s="160" t="s">
        <v>299</v>
      </c>
      <c r="T216" s="160" t="s">
        <v>240</v>
      </c>
      <c r="U216" s="160">
        <v>0</v>
      </c>
      <c r="V216" s="160">
        <f>ROUND(E216*U216,2)</f>
        <v>0</v>
      </c>
      <c r="W216" s="160"/>
      <c r="X216" s="160" t="s">
        <v>626</v>
      </c>
      <c r="Y216" s="151"/>
      <c r="Z216" s="151"/>
      <c r="AA216" s="151"/>
      <c r="AB216" s="151"/>
      <c r="AC216" s="151"/>
      <c r="AD216" s="151"/>
      <c r="AE216" s="151"/>
      <c r="AF216" s="151"/>
      <c r="AG216" s="151" t="s">
        <v>627</v>
      </c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outlineLevel="1" x14ac:dyDescent="0.25">
      <c r="A217" s="158"/>
      <c r="B217" s="159"/>
      <c r="C217" s="247"/>
      <c r="D217" s="248"/>
      <c r="E217" s="248"/>
      <c r="F217" s="248"/>
      <c r="G217" s="248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51"/>
      <c r="Z217" s="151"/>
      <c r="AA217" s="151"/>
      <c r="AB217" s="151"/>
      <c r="AC217" s="151"/>
      <c r="AD217" s="151"/>
      <c r="AE217" s="151"/>
      <c r="AF217" s="151"/>
      <c r="AG217" s="151" t="s">
        <v>212</v>
      </c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x14ac:dyDescent="0.25">
      <c r="A218" s="5"/>
      <c r="B218" s="6"/>
      <c r="C218" s="189"/>
      <c r="D218" s="190"/>
      <c r="E218" s="153"/>
      <c r="F218" s="153"/>
      <c r="G218" s="15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AE218">
        <v>15</v>
      </c>
      <c r="AF218">
        <v>21</v>
      </c>
    </row>
    <row r="219" spans="1:60" x14ac:dyDescent="0.25">
      <c r="A219" s="154"/>
      <c r="B219" s="155" t="s">
        <v>29</v>
      </c>
      <c r="C219" s="191"/>
      <c r="D219" s="192"/>
      <c r="E219" s="193"/>
      <c r="F219" s="193"/>
      <c r="G219" s="175">
        <f>G8+G16+G19+G66+G110+G187</f>
        <v>0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AE219">
        <f>SUMIF(L7:L217,AE218,G7:G217)</f>
        <v>0</v>
      </c>
      <c r="AF219">
        <f>SUMIF(L7:L217,AF218,G7:G217)</f>
        <v>0</v>
      </c>
      <c r="AG219" t="s">
        <v>233</v>
      </c>
    </row>
    <row r="220" spans="1:60" x14ac:dyDescent="0.25">
      <c r="A220" s="264" t="s">
        <v>971</v>
      </c>
      <c r="B220" s="264"/>
      <c r="C220" s="189"/>
      <c r="D220" s="190"/>
      <c r="E220" s="153"/>
      <c r="F220" s="153"/>
      <c r="G220" s="153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60" x14ac:dyDescent="0.25">
      <c r="A221" s="5"/>
      <c r="B221" s="6" t="s">
        <v>972</v>
      </c>
      <c r="C221" s="189" t="s">
        <v>973</v>
      </c>
      <c r="D221" s="190"/>
      <c r="E221" s="153"/>
      <c r="F221" s="153"/>
      <c r="G221" s="153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AG221" t="s">
        <v>974</v>
      </c>
    </row>
    <row r="222" spans="1:60" x14ac:dyDescent="0.25">
      <c r="A222" s="5"/>
      <c r="B222" s="6" t="s">
        <v>975</v>
      </c>
      <c r="C222" s="189" t="s">
        <v>976</v>
      </c>
      <c r="D222" s="190"/>
      <c r="E222" s="153"/>
      <c r="F222" s="153"/>
      <c r="G222" s="153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AG222" t="s">
        <v>977</v>
      </c>
    </row>
    <row r="223" spans="1:60" x14ac:dyDescent="0.25">
      <c r="A223" s="5"/>
      <c r="B223" s="6"/>
      <c r="C223" s="189" t="s">
        <v>978</v>
      </c>
      <c r="D223" s="190"/>
      <c r="E223" s="153"/>
      <c r="F223" s="153"/>
      <c r="G223" s="15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AG223" t="s">
        <v>979</v>
      </c>
    </row>
    <row r="224" spans="1:60" x14ac:dyDescent="0.25">
      <c r="A224" s="5"/>
      <c r="B224" s="6"/>
      <c r="C224" s="189"/>
      <c r="D224" s="190"/>
      <c r="E224" s="153"/>
      <c r="F224" s="153"/>
      <c r="G224" s="153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33" x14ac:dyDescent="0.25">
      <c r="C225" s="194"/>
      <c r="D225" s="195"/>
      <c r="E225" s="92"/>
      <c r="F225" s="92"/>
      <c r="G225" s="92"/>
      <c r="AG225" t="s">
        <v>234</v>
      </c>
    </row>
    <row r="226" spans="3:33" x14ac:dyDescent="0.25">
      <c r="C226" s="92"/>
      <c r="D226" s="195"/>
      <c r="E226" s="92"/>
      <c r="F226" s="92"/>
      <c r="G226" s="92"/>
    </row>
    <row r="227" spans="3:33" x14ac:dyDescent="0.25">
      <c r="C227" s="92"/>
      <c r="D227" s="195"/>
      <c r="E227" s="92"/>
      <c r="F227" s="92"/>
      <c r="G227" s="92"/>
    </row>
    <row r="228" spans="3:33" x14ac:dyDescent="0.25">
      <c r="C228" s="92"/>
      <c r="D228" s="195"/>
      <c r="E228" s="92"/>
      <c r="F228" s="92"/>
      <c r="G228" s="92"/>
    </row>
    <row r="229" spans="3:33" x14ac:dyDescent="0.25">
      <c r="C229" s="92"/>
      <c r="D229" s="195"/>
      <c r="E229" s="92"/>
      <c r="F229" s="92"/>
      <c r="G229" s="92"/>
    </row>
    <row r="230" spans="3:33" x14ac:dyDescent="0.25">
      <c r="C230" s="92"/>
      <c r="D230" s="195"/>
      <c r="E230" s="92"/>
      <c r="F230" s="92"/>
      <c r="G230" s="92"/>
    </row>
    <row r="231" spans="3:33" x14ac:dyDescent="0.25">
      <c r="C231" s="92"/>
      <c r="D231" s="195"/>
      <c r="E231" s="92"/>
      <c r="F231" s="92"/>
      <c r="G231" s="92"/>
    </row>
    <row r="232" spans="3:33" x14ac:dyDescent="0.25">
      <c r="C232" s="92"/>
      <c r="D232" s="195"/>
      <c r="E232" s="92"/>
      <c r="F232" s="92"/>
      <c r="G232" s="92"/>
    </row>
    <row r="233" spans="3:33" x14ac:dyDescent="0.25">
      <c r="C233" s="92"/>
      <c r="D233" s="195"/>
      <c r="E233" s="92"/>
      <c r="F233" s="92"/>
      <c r="G233" s="92"/>
    </row>
    <row r="234" spans="3:33" x14ac:dyDescent="0.25">
      <c r="C234" s="92"/>
      <c r="D234" s="195"/>
      <c r="E234" s="92"/>
      <c r="F234" s="92"/>
      <c r="G234" s="92"/>
    </row>
    <row r="235" spans="3:33" x14ac:dyDescent="0.25">
      <c r="C235" s="92"/>
      <c r="D235" s="195"/>
      <c r="E235" s="92"/>
      <c r="F235" s="92"/>
      <c r="G235" s="92"/>
    </row>
    <row r="236" spans="3:33" x14ac:dyDescent="0.25">
      <c r="C236" s="92"/>
      <c r="D236" s="195"/>
      <c r="E236" s="92"/>
      <c r="F236" s="92"/>
      <c r="G236" s="92"/>
    </row>
    <row r="237" spans="3:33" x14ac:dyDescent="0.25">
      <c r="C237" s="92"/>
      <c r="D237" s="195"/>
      <c r="E237" s="92"/>
      <c r="F237" s="92"/>
      <c r="G237" s="92"/>
    </row>
    <row r="238" spans="3:33" x14ac:dyDescent="0.25">
      <c r="C238" s="92"/>
      <c r="D238" s="195"/>
      <c r="E238" s="92"/>
      <c r="F238" s="92"/>
      <c r="G238" s="92"/>
    </row>
    <row r="239" spans="3:33" x14ac:dyDescent="0.25">
      <c r="C239" s="92"/>
      <c r="D239" s="195"/>
      <c r="E239" s="92"/>
      <c r="F239" s="92"/>
      <c r="G239" s="92"/>
    </row>
    <row r="240" spans="3:33" x14ac:dyDescent="0.25">
      <c r="C240" s="92"/>
      <c r="D240" s="195"/>
      <c r="E240" s="92"/>
      <c r="F240" s="92"/>
      <c r="G240" s="92"/>
    </row>
    <row r="241" spans="3:7" x14ac:dyDescent="0.25">
      <c r="C241" s="92"/>
      <c r="D241" s="195"/>
      <c r="E241" s="92"/>
      <c r="F241" s="92"/>
      <c r="G241" s="92"/>
    </row>
    <row r="242" spans="3:7" x14ac:dyDescent="0.25">
      <c r="C242" s="92"/>
      <c r="D242" s="195"/>
      <c r="E242" s="92"/>
      <c r="F242" s="92"/>
      <c r="G242" s="92"/>
    </row>
    <row r="243" spans="3:7" x14ac:dyDescent="0.25">
      <c r="C243" s="92"/>
      <c r="D243" s="195"/>
      <c r="E243" s="92"/>
      <c r="F243" s="92"/>
      <c r="G243" s="92"/>
    </row>
    <row r="244" spans="3:7" x14ac:dyDescent="0.25">
      <c r="C244" s="92"/>
      <c r="D244" s="195"/>
      <c r="E244" s="92"/>
      <c r="F244" s="92"/>
      <c r="G244" s="92"/>
    </row>
    <row r="245" spans="3:7" x14ac:dyDescent="0.25">
      <c r="C245" s="92"/>
      <c r="D245" s="195"/>
      <c r="E245" s="92"/>
      <c r="F245" s="92"/>
      <c r="G245" s="92"/>
    </row>
    <row r="246" spans="3:7" x14ac:dyDescent="0.25">
      <c r="C246" s="92"/>
      <c r="D246" s="195"/>
      <c r="E246" s="92"/>
      <c r="F246" s="92"/>
      <c r="G246" s="92"/>
    </row>
    <row r="247" spans="3:7" x14ac:dyDescent="0.25">
      <c r="C247" s="92"/>
      <c r="D247" s="195"/>
      <c r="E247" s="92"/>
      <c r="F247" s="92"/>
      <c r="G247" s="92"/>
    </row>
    <row r="248" spans="3:7" x14ac:dyDescent="0.25">
      <c r="C248" s="92"/>
      <c r="D248" s="195"/>
      <c r="E248" s="92"/>
      <c r="F248" s="92"/>
      <c r="G248" s="92"/>
    </row>
    <row r="249" spans="3:7" x14ac:dyDescent="0.25">
      <c r="C249" s="92"/>
      <c r="D249" s="195"/>
      <c r="E249" s="92"/>
      <c r="F249" s="92"/>
      <c r="G249" s="92"/>
    </row>
    <row r="250" spans="3:7" x14ac:dyDescent="0.25">
      <c r="C250" s="92"/>
      <c r="D250" s="195"/>
      <c r="E250" s="92"/>
      <c r="F250" s="92"/>
      <c r="G250" s="92"/>
    </row>
    <row r="251" spans="3:7" x14ac:dyDescent="0.25">
      <c r="C251" s="92"/>
      <c r="D251" s="195"/>
      <c r="E251" s="92"/>
      <c r="F251" s="92"/>
      <c r="G251" s="92"/>
    </row>
    <row r="252" spans="3:7" x14ac:dyDescent="0.25">
      <c r="C252" s="92"/>
      <c r="D252" s="195"/>
      <c r="E252" s="92"/>
      <c r="F252" s="92"/>
      <c r="G252" s="92"/>
    </row>
    <row r="253" spans="3:7" x14ac:dyDescent="0.25">
      <c r="C253" s="92"/>
      <c r="D253" s="195"/>
      <c r="E253" s="92"/>
      <c r="F253" s="92"/>
      <c r="G253" s="92"/>
    </row>
    <row r="254" spans="3:7" x14ac:dyDescent="0.25">
      <c r="C254" s="92"/>
      <c r="D254" s="195"/>
      <c r="E254" s="92"/>
      <c r="F254" s="92"/>
      <c r="G254" s="92"/>
    </row>
    <row r="255" spans="3:7" x14ac:dyDescent="0.25">
      <c r="C255" s="92"/>
      <c r="D255" s="195"/>
      <c r="E255" s="92"/>
      <c r="F255" s="92"/>
      <c r="G255" s="92"/>
    </row>
    <row r="256" spans="3:7" x14ac:dyDescent="0.25">
      <c r="C256" s="92"/>
      <c r="D256" s="195"/>
      <c r="E256" s="92"/>
      <c r="F256" s="92"/>
      <c r="G256" s="92"/>
    </row>
    <row r="257" spans="3:7" x14ac:dyDescent="0.25">
      <c r="C257" s="92"/>
      <c r="D257" s="195"/>
      <c r="E257" s="92"/>
      <c r="F257" s="92"/>
      <c r="G257" s="92"/>
    </row>
    <row r="258" spans="3:7" x14ac:dyDescent="0.25">
      <c r="C258" s="92"/>
      <c r="D258" s="195"/>
      <c r="E258" s="92"/>
      <c r="F258" s="92"/>
      <c r="G258" s="92"/>
    </row>
    <row r="259" spans="3:7" x14ac:dyDescent="0.25">
      <c r="C259" s="92"/>
      <c r="D259" s="195"/>
      <c r="E259" s="92"/>
      <c r="F259" s="92"/>
      <c r="G259" s="92"/>
    </row>
    <row r="260" spans="3:7" x14ac:dyDescent="0.25">
      <c r="C260" s="92"/>
      <c r="D260" s="195"/>
      <c r="E260" s="92"/>
      <c r="F260" s="92"/>
      <c r="G260" s="92"/>
    </row>
    <row r="261" spans="3:7" x14ac:dyDescent="0.25">
      <c r="C261" s="92"/>
      <c r="D261" s="195"/>
      <c r="E261" s="92"/>
      <c r="F261" s="92"/>
      <c r="G261" s="92"/>
    </row>
    <row r="262" spans="3:7" x14ac:dyDescent="0.25">
      <c r="C262" s="92"/>
      <c r="D262" s="195"/>
      <c r="E262" s="92"/>
      <c r="F262" s="92"/>
      <c r="G262" s="92"/>
    </row>
    <row r="263" spans="3:7" x14ac:dyDescent="0.25">
      <c r="C263" s="92"/>
      <c r="D263" s="195"/>
      <c r="E263" s="92"/>
      <c r="F263" s="92"/>
      <c r="G263" s="92"/>
    </row>
    <row r="264" spans="3:7" x14ac:dyDescent="0.25">
      <c r="C264" s="92"/>
      <c r="D264" s="195"/>
      <c r="E264" s="92"/>
      <c r="F264" s="92"/>
      <c r="G264" s="92"/>
    </row>
    <row r="265" spans="3:7" x14ac:dyDescent="0.25">
      <c r="C265" s="92"/>
      <c r="D265" s="195"/>
      <c r="E265" s="92"/>
      <c r="F265" s="92"/>
      <c r="G265" s="92"/>
    </row>
    <row r="266" spans="3:7" x14ac:dyDescent="0.25">
      <c r="C266" s="92"/>
      <c r="D266" s="195"/>
      <c r="E266" s="92"/>
      <c r="F266" s="92"/>
      <c r="G266" s="92"/>
    </row>
    <row r="267" spans="3:7" x14ac:dyDescent="0.25">
      <c r="C267" s="92"/>
      <c r="D267" s="195"/>
      <c r="E267" s="92"/>
      <c r="F267" s="92"/>
      <c r="G267" s="92"/>
    </row>
    <row r="268" spans="3:7" x14ac:dyDescent="0.25">
      <c r="C268" s="92"/>
      <c r="D268" s="195"/>
      <c r="E268" s="92"/>
      <c r="F268" s="92"/>
      <c r="G268" s="92"/>
    </row>
    <row r="269" spans="3:7" x14ac:dyDescent="0.25">
      <c r="C269" s="92"/>
      <c r="D269" s="195"/>
      <c r="E269" s="92"/>
      <c r="F269" s="92"/>
      <c r="G269" s="92"/>
    </row>
    <row r="270" spans="3:7" x14ac:dyDescent="0.25">
      <c r="C270" s="92"/>
      <c r="D270" s="195"/>
      <c r="E270" s="92"/>
      <c r="F270" s="92"/>
      <c r="G270" s="92"/>
    </row>
    <row r="271" spans="3:7" x14ac:dyDescent="0.25">
      <c r="C271" s="92"/>
      <c r="D271" s="195"/>
      <c r="E271" s="92"/>
      <c r="F271" s="92"/>
      <c r="G271" s="92"/>
    </row>
    <row r="272" spans="3:7" x14ac:dyDescent="0.25">
      <c r="C272" s="92"/>
      <c r="D272" s="195"/>
      <c r="E272" s="92"/>
      <c r="F272" s="92"/>
      <c r="G272" s="92"/>
    </row>
    <row r="273" spans="3:7" x14ac:dyDescent="0.25">
      <c r="C273" s="92"/>
      <c r="D273" s="195"/>
      <c r="E273" s="92"/>
      <c r="F273" s="92"/>
      <c r="G273" s="92"/>
    </row>
    <row r="274" spans="3:7" x14ac:dyDescent="0.25">
      <c r="C274" s="92"/>
      <c r="D274" s="195"/>
      <c r="E274" s="92"/>
      <c r="F274" s="92"/>
      <c r="G274" s="92"/>
    </row>
    <row r="275" spans="3:7" x14ac:dyDescent="0.25">
      <c r="C275" s="92"/>
      <c r="D275" s="195"/>
      <c r="E275" s="92"/>
      <c r="F275" s="92"/>
      <c r="G275" s="92"/>
    </row>
    <row r="276" spans="3:7" x14ac:dyDescent="0.25">
      <c r="C276" s="92"/>
      <c r="D276" s="195"/>
      <c r="E276" s="92"/>
      <c r="F276" s="92"/>
      <c r="G276" s="92"/>
    </row>
    <row r="277" spans="3:7" x14ac:dyDescent="0.25">
      <c r="C277" s="92"/>
      <c r="D277" s="195"/>
      <c r="E277" s="92"/>
      <c r="F277" s="92"/>
      <c r="G277" s="92"/>
    </row>
    <row r="278" spans="3:7" x14ac:dyDescent="0.25">
      <c r="C278" s="92"/>
      <c r="D278" s="195"/>
      <c r="E278" s="92"/>
      <c r="F278" s="92"/>
      <c r="G278" s="92"/>
    </row>
    <row r="279" spans="3:7" x14ac:dyDescent="0.25">
      <c r="C279" s="92"/>
      <c r="D279" s="195"/>
      <c r="E279" s="92"/>
      <c r="F279" s="92"/>
      <c r="G279" s="92"/>
    </row>
    <row r="280" spans="3:7" x14ac:dyDescent="0.25">
      <c r="C280" s="92"/>
      <c r="D280" s="195"/>
      <c r="E280" s="92"/>
      <c r="F280" s="92"/>
      <c r="G280" s="92"/>
    </row>
    <row r="281" spans="3:7" x14ac:dyDescent="0.25">
      <c r="C281" s="92"/>
      <c r="D281" s="195"/>
      <c r="E281" s="92"/>
      <c r="F281" s="92"/>
      <c r="G281" s="92"/>
    </row>
    <row r="282" spans="3:7" x14ac:dyDescent="0.25">
      <c r="C282" s="92"/>
      <c r="D282" s="195"/>
      <c r="E282" s="92"/>
      <c r="F282" s="92"/>
      <c r="G282" s="92"/>
    </row>
    <row r="283" spans="3:7" x14ac:dyDescent="0.25">
      <c r="C283" s="92"/>
      <c r="D283" s="195"/>
      <c r="E283" s="92"/>
      <c r="F283" s="92"/>
      <c r="G283" s="92"/>
    </row>
    <row r="284" spans="3:7" x14ac:dyDescent="0.25">
      <c r="C284" s="92"/>
      <c r="D284" s="195"/>
      <c r="E284" s="92"/>
      <c r="F284" s="92"/>
      <c r="G284" s="92"/>
    </row>
    <row r="285" spans="3:7" x14ac:dyDescent="0.25">
      <c r="C285" s="92"/>
      <c r="D285" s="195"/>
      <c r="E285" s="92"/>
      <c r="F285" s="92"/>
      <c r="G285" s="92"/>
    </row>
    <row r="286" spans="3:7" x14ac:dyDescent="0.25">
      <c r="C286" s="92"/>
      <c r="D286" s="195"/>
      <c r="E286" s="92"/>
      <c r="F286" s="92"/>
      <c r="G286" s="92"/>
    </row>
    <row r="287" spans="3:7" x14ac:dyDescent="0.25">
      <c r="C287" s="92"/>
      <c r="D287" s="195"/>
      <c r="E287" s="92"/>
      <c r="F287" s="92"/>
      <c r="G287" s="92"/>
    </row>
    <row r="288" spans="3:7" x14ac:dyDescent="0.25">
      <c r="C288" s="92"/>
      <c r="D288" s="195"/>
      <c r="E288" s="92"/>
      <c r="F288" s="92"/>
      <c r="G288" s="92"/>
    </row>
    <row r="289" spans="3:7" x14ac:dyDescent="0.25">
      <c r="C289" s="92"/>
      <c r="D289" s="195"/>
      <c r="E289" s="92"/>
      <c r="F289" s="92"/>
      <c r="G289" s="92"/>
    </row>
    <row r="290" spans="3:7" x14ac:dyDescent="0.25">
      <c r="C290" s="92"/>
      <c r="D290" s="195"/>
      <c r="E290" s="92"/>
      <c r="F290" s="92"/>
      <c r="G290" s="92"/>
    </row>
    <row r="291" spans="3:7" x14ac:dyDescent="0.25">
      <c r="C291" s="92"/>
      <c r="D291" s="195"/>
      <c r="E291" s="92"/>
      <c r="F291" s="92"/>
      <c r="G291" s="92"/>
    </row>
    <row r="292" spans="3:7" x14ac:dyDescent="0.25">
      <c r="C292" s="92"/>
      <c r="D292" s="195"/>
      <c r="E292" s="92"/>
      <c r="F292" s="92"/>
      <c r="G292" s="92"/>
    </row>
    <row r="293" spans="3:7" x14ac:dyDescent="0.25">
      <c r="C293" s="92"/>
      <c r="D293" s="195"/>
      <c r="E293" s="92"/>
      <c r="F293" s="92"/>
      <c r="G293" s="92"/>
    </row>
    <row r="294" spans="3:7" x14ac:dyDescent="0.25">
      <c r="C294" s="92"/>
      <c r="D294" s="195"/>
      <c r="E294" s="92"/>
      <c r="F294" s="92"/>
      <c r="G294" s="92"/>
    </row>
    <row r="295" spans="3:7" x14ac:dyDescent="0.25">
      <c r="C295" s="92"/>
      <c r="D295" s="195"/>
      <c r="E295" s="92"/>
      <c r="F295" s="92"/>
      <c r="G295" s="92"/>
    </row>
    <row r="296" spans="3:7" x14ac:dyDescent="0.25">
      <c r="C296" s="92"/>
      <c r="D296" s="195"/>
      <c r="E296" s="92"/>
      <c r="F296" s="92"/>
      <c r="G296" s="92"/>
    </row>
    <row r="297" spans="3:7" x14ac:dyDescent="0.25">
      <c r="C297" s="92"/>
      <c r="D297" s="195"/>
      <c r="E297" s="92"/>
      <c r="F297" s="92"/>
      <c r="G297" s="92"/>
    </row>
    <row r="298" spans="3:7" x14ac:dyDescent="0.25">
      <c r="C298" s="92"/>
      <c r="D298" s="195"/>
      <c r="E298" s="92"/>
      <c r="F298" s="92"/>
      <c r="G298" s="92"/>
    </row>
    <row r="299" spans="3:7" x14ac:dyDescent="0.25">
      <c r="C299" s="92"/>
      <c r="D299" s="195"/>
      <c r="E299" s="92"/>
      <c r="F299" s="92"/>
      <c r="G299" s="92"/>
    </row>
    <row r="300" spans="3:7" x14ac:dyDescent="0.25">
      <c r="C300" s="92"/>
      <c r="D300" s="195"/>
      <c r="E300" s="92"/>
      <c r="F300" s="92"/>
      <c r="G300" s="92"/>
    </row>
    <row r="301" spans="3:7" x14ac:dyDescent="0.25">
      <c r="C301" s="92"/>
      <c r="D301" s="195"/>
      <c r="E301" s="92"/>
      <c r="F301" s="92"/>
      <c r="G301" s="92"/>
    </row>
    <row r="302" spans="3:7" x14ac:dyDescent="0.25">
      <c r="C302" s="92"/>
      <c r="D302" s="195"/>
      <c r="E302" s="92"/>
      <c r="F302" s="92"/>
      <c r="G302" s="92"/>
    </row>
    <row r="303" spans="3:7" x14ac:dyDescent="0.25">
      <c r="C303" s="92"/>
      <c r="D303" s="195"/>
      <c r="E303" s="92"/>
      <c r="F303" s="92"/>
      <c r="G303" s="92"/>
    </row>
    <row r="304" spans="3:7" x14ac:dyDescent="0.25">
      <c r="C304" s="92"/>
      <c r="D304" s="195"/>
      <c r="E304" s="92"/>
      <c r="F304" s="92"/>
      <c r="G304" s="92"/>
    </row>
    <row r="305" spans="3:7" x14ac:dyDescent="0.25">
      <c r="C305" s="92"/>
      <c r="D305" s="195"/>
      <c r="E305" s="92"/>
      <c r="F305" s="92"/>
      <c r="G305" s="92"/>
    </row>
    <row r="306" spans="3:7" x14ac:dyDescent="0.25">
      <c r="C306" s="92"/>
      <c r="D306" s="195"/>
      <c r="E306" s="92"/>
      <c r="F306" s="92"/>
      <c r="G306" s="92"/>
    </row>
    <row r="307" spans="3:7" x14ac:dyDescent="0.25">
      <c r="C307" s="92"/>
      <c r="D307" s="195"/>
      <c r="E307" s="92"/>
      <c r="F307" s="92"/>
      <c r="G307" s="92"/>
    </row>
    <row r="308" spans="3:7" x14ac:dyDescent="0.25">
      <c r="C308" s="92"/>
      <c r="D308" s="195"/>
      <c r="E308" s="92"/>
      <c r="F308" s="92"/>
      <c r="G308" s="92"/>
    </row>
    <row r="309" spans="3:7" x14ac:dyDescent="0.25">
      <c r="C309" s="92"/>
      <c r="D309" s="195"/>
      <c r="E309" s="92"/>
      <c r="F309" s="92"/>
      <c r="G309" s="92"/>
    </row>
    <row r="310" spans="3:7" x14ac:dyDescent="0.25">
      <c r="C310" s="92"/>
      <c r="D310" s="195"/>
      <c r="E310" s="92"/>
      <c r="F310" s="92"/>
      <c r="G310" s="92"/>
    </row>
    <row r="311" spans="3:7" x14ac:dyDescent="0.25">
      <c r="C311" s="92"/>
      <c r="D311" s="195"/>
      <c r="E311" s="92"/>
      <c r="F311" s="92"/>
      <c r="G311" s="92"/>
    </row>
    <row r="312" spans="3:7" x14ac:dyDescent="0.25">
      <c r="C312" s="92"/>
      <c r="D312" s="195"/>
      <c r="E312" s="92"/>
      <c r="F312" s="92"/>
      <c r="G312" s="92"/>
    </row>
    <row r="313" spans="3:7" x14ac:dyDescent="0.25">
      <c r="C313" s="92"/>
      <c r="D313" s="195"/>
      <c r="E313" s="92"/>
      <c r="F313" s="92"/>
      <c r="G313" s="92"/>
    </row>
    <row r="314" spans="3:7" x14ac:dyDescent="0.25">
      <c r="C314" s="92"/>
      <c r="D314" s="195"/>
      <c r="E314" s="92"/>
      <c r="F314" s="92"/>
      <c r="G314" s="92"/>
    </row>
    <row r="315" spans="3:7" x14ac:dyDescent="0.25">
      <c r="C315" s="92"/>
      <c r="D315" s="195"/>
      <c r="E315" s="92"/>
      <c r="F315" s="92"/>
      <c r="G315" s="92"/>
    </row>
    <row r="316" spans="3:7" x14ac:dyDescent="0.25">
      <c r="C316" s="92"/>
      <c r="D316" s="195"/>
      <c r="E316" s="92"/>
      <c r="F316" s="92"/>
      <c r="G316" s="92"/>
    </row>
    <row r="317" spans="3:7" x14ac:dyDescent="0.25">
      <c r="C317" s="92"/>
      <c r="D317" s="195"/>
      <c r="E317" s="92"/>
      <c r="F317" s="92"/>
      <c r="G317" s="92"/>
    </row>
    <row r="318" spans="3:7" x14ac:dyDescent="0.25">
      <c r="C318" s="92"/>
      <c r="D318" s="195"/>
      <c r="E318" s="92"/>
      <c r="F318" s="92"/>
      <c r="G318" s="92"/>
    </row>
    <row r="319" spans="3:7" x14ac:dyDescent="0.25">
      <c r="C319" s="92"/>
      <c r="D319" s="195"/>
      <c r="E319" s="92"/>
      <c r="F319" s="92"/>
      <c r="G319" s="92"/>
    </row>
    <row r="320" spans="3:7" x14ac:dyDescent="0.25">
      <c r="C320" s="92"/>
      <c r="D320" s="195"/>
      <c r="E320" s="92"/>
      <c r="F320" s="92"/>
      <c r="G320" s="92"/>
    </row>
    <row r="321" spans="3:7" x14ac:dyDescent="0.25">
      <c r="C321" s="92"/>
      <c r="D321" s="195"/>
      <c r="E321" s="92"/>
      <c r="F321" s="92"/>
      <c r="G321" s="92"/>
    </row>
    <row r="322" spans="3:7" x14ac:dyDescent="0.25">
      <c r="C322" s="92"/>
      <c r="D322" s="195"/>
      <c r="E322" s="92"/>
      <c r="F322" s="92"/>
      <c r="G322" s="92"/>
    </row>
    <row r="323" spans="3:7" x14ac:dyDescent="0.25">
      <c r="C323" s="92"/>
      <c r="D323" s="195"/>
      <c r="E323" s="92"/>
      <c r="F323" s="92"/>
      <c r="G323" s="92"/>
    </row>
    <row r="324" spans="3:7" x14ac:dyDescent="0.25">
      <c r="C324" s="92"/>
      <c r="D324" s="195"/>
      <c r="E324" s="92"/>
      <c r="F324" s="92"/>
      <c r="G324" s="92"/>
    </row>
    <row r="325" spans="3:7" x14ac:dyDescent="0.25">
      <c r="C325" s="92"/>
      <c r="D325" s="195"/>
      <c r="E325" s="92"/>
      <c r="F325" s="92"/>
      <c r="G325" s="92"/>
    </row>
    <row r="326" spans="3:7" x14ac:dyDescent="0.25">
      <c r="C326" s="92"/>
      <c r="D326" s="195"/>
      <c r="E326" s="92"/>
      <c r="F326" s="92"/>
      <c r="G326" s="92"/>
    </row>
    <row r="327" spans="3:7" x14ac:dyDescent="0.25">
      <c r="C327" s="92"/>
      <c r="D327" s="195"/>
      <c r="E327" s="92"/>
      <c r="F327" s="92"/>
      <c r="G327" s="92"/>
    </row>
    <row r="328" spans="3:7" x14ac:dyDescent="0.25">
      <c r="C328" s="92"/>
      <c r="D328" s="195"/>
      <c r="E328" s="92"/>
      <c r="F328" s="92"/>
      <c r="G328" s="92"/>
    </row>
    <row r="329" spans="3:7" x14ac:dyDescent="0.25">
      <c r="C329" s="92"/>
      <c r="D329" s="195"/>
      <c r="E329" s="92"/>
      <c r="F329" s="92"/>
      <c r="G329" s="92"/>
    </row>
    <row r="330" spans="3:7" x14ac:dyDescent="0.25">
      <c r="C330" s="92"/>
      <c r="D330" s="195"/>
      <c r="E330" s="92"/>
      <c r="F330" s="92"/>
      <c r="G330" s="92"/>
    </row>
    <row r="331" spans="3:7" x14ac:dyDescent="0.25">
      <c r="C331" s="92"/>
      <c r="D331" s="195"/>
      <c r="E331" s="92"/>
      <c r="F331" s="92"/>
      <c r="G331" s="92"/>
    </row>
    <row r="332" spans="3:7" x14ac:dyDescent="0.25">
      <c r="C332" s="92"/>
      <c r="D332" s="195"/>
      <c r="E332" s="92"/>
      <c r="F332" s="92"/>
      <c r="G332" s="92"/>
    </row>
    <row r="333" spans="3:7" x14ac:dyDescent="0.25">
      <c r="C333" s="92"/>
      <c r="D333" s="195"/>
      <c r="E333" s="92"/>
      <c r="F333" s="92"/>
      <c r="G333" s="92"/>
    </row>
    <row r="334" spans="3:7" x14ac:dyDescent="0.25">
      <c r="C334" s="92"/>
      <c r="D334" s="195"/>
      <c r="E334" s="92"/>
      <c r="F334" s="92"/>
      <c r="G334" s="92"/>
    </row>
    <row r="335" spans="3:7" x14ac:dyDescent="0.25">
      <c r="C335" s="92"/>
      <c r="D335" s="195"/>
      <c r="E335" s="92"/>
      <c r="F335" s="92"/>
      <c r="G335" s="92"/>
    </row>
    <row r="336" spans="3:7" x14ac:dyDescent="0.25">
      <c r="C336" s="92"/>
      <c r="D336" s="195"/>
      <c r="E336" s="92"/>
      <c r="F336" s="92"/>
      <c r="G336" s="92"/>
    </row>
    <row r="337" spans="3:7" x14ac:dyDescent="0.25">
      <c r="C337" s="92"/>
      <c r="D337" s="195"/>
      <c r="E337" s="92"/>
      <c r="F337" s="92"/>
      <c r="G337" s="92"/>
    </row>
    <row r="338" spans="3:7" x14ac:dyDescent="0.25">
      <c r="C338" s="92"/>
      <c r="D338" s="195"/>
      <c r="E338" s="92"/>
      <c r="F338" s="92"/>
      <c r="G338" s="92"/>
    </row>
    <row r="339" spans="3:7" x14ac:dyDescent="0.25">
      <c r="C339" s="92"/>
      <c r="D339" s="195"/>
      <c r="E339" s="92"/>
      <c r="F339" s="92"/>
      <c r="G339" s="92"/>
    </row>
    <row r="340" spans="3:7" x14ac:dyDescent="0.25">
      <c r="C340" s="92"/>
      <c r="D340" s="195"/>
      <c r="E340" s="92"/>
      <c r="F340" s="92"/>
      <c r="G340" s="92"/>
    </row>
    <row r="341" spans="3:7" x14ac:dyDescent="0.25">
      <c r="C341" s="92"/>
      <c r="D341" s="195"/>
      <c r="E341" s="92"/>
      <c r="F341" s="92"/>
      <c r="G341" s="92"/>
    </row>
    <row r="342" spans="3:7" x14ac:dyDescent="0.25">
      <c r="C342" s="92"/>
      <c r="D342" s="195"/>
      <c r="E342" s="92"/>
      <c r="F342" s="92"/>
      <c r="G342" s="92"/>
    </row>
    <row r="343" spans="3:7" x14ac:dyDescent="0.25">
      <c r="C343" s="92"/>
      <c r="D343" s="195"/>
      <c r="E343" s="92"/>
      <c r="F343" s="92"/>
      <c r="G343" s="92"/>
    </row>
    <row r="344" spans="3:7" x14ac:dyDescent="0.25">
      <c r="C344" s="92"/>
      <c r="D344" s="195"/>
      <c r="E344" s="92"/>
      <c r="F344" s="92"/>
      <c r="G344" s="92"/>
    </row>
    <row r="345" spans="3:7" x14ac:dyDescent="0.25">
      <c r="C345" s="92"/>
      <c r="D345" s="195"/>
      <c r="E345" s="92"/>
      <c r="F345" s="92"/>
      <c r="G345" s="92"/>
    </row>
    <row r="346" spans="3:7" x14ac:dyDescent="0.25">
      <c r="C346" s="92"/>
      <c r="D346" s="195"/>
      <c r="E346" s="92"/>
      <c r="F346" s="92"/>
      <c r="G346" s="92"/>
    </row>
    <row r="347" spans="3:7" x14ac:dyDescent="0.25">
      <c r="C347" s="92"/>
      <c r="D347" s="195"/>
      <c r="E347" s="92"/>
      <c r="F347" s="92"/>
      <c r="G347" s="92"/>
    </row>
    <row r="348" spans="3:7" x14ac:dyDescent="0.25">
      <c r="C348" s="92"/>
      <c r="D348" s="195"/>
      <c r="E348" s="92"/>
      <c r="F348" s="92"/>
      <c r="G348" s="92"/>
    </row>
    <row r="349" spans="3:7" x14ac:dyDescent="0.25">
      <c r="C349" s="92"/>
      <c r="D349" s="195"/>
      <c r="E349" s="92"/>
      <c r="F349" s="92"/>
      <c r="G349" s="92"/>
    </row>
    <row r="350" spans="3:7" x14ac:dyDescent="0.25">
      <c r="C350" s="92"/>
      <c r="D350" s="195"/>
      <c r="E350" s="92"/>
      <c r="F350" s="92"/>
      <c r="G350" s="92"/>
    </row>
    <row r="351" spans="3:7" x14ac:dyDescent="0.25">
      <c r="C351" s="92"/>
      <c r="D351" s="195"/>
      <c r="E351" s="92"/>
      <c r="F351" s="92"/>
      <c r="G351" s="92"/>
    </row>
    <row r="352" spans="3:7" x14ac:dyDescent="0.25">
      <c r="C352" s="92"/>
      <c r="D352" s="195"/>
      <c r="E352" s="92"/>
      <c r="F352" s="92"/>
      <c r="G352" s="92"/>
    </row>
    <row r="353" spans="3:7" x14ac:dyDescent="0.25">
      <c r="C353" s="92"/>
      <c r="D353" s="195"/>
      <c r="E353" s="92"/>
      <c r="F353" s="92"/>
      <c r="G353" s="92"/>
    </row>
    <row r="354" spans="3:7" x14ac:dyDescent="0.25">
      <c r="D354" s="142"/>
    </row>
    <row r="355" spans="3:7" x14ac:dyDescent="0.25">
      <c r="D355" s="142"/>
    </row>
    <row r="356" spans="3:7" x14ac:dyDescent="0.25">
      <c r="D356" s="142"/>
    </row>
    <row r="357" spans="3:7" x14ac:dyDescent="0.25">
      <c r="D357" s="142"/>
    </row>
    <row r="358" spans="3:7" x14ac:dyDescent="0.25">
      <c r="D358" s="142"/>
    </row>
    <row r="359" spans="3:7" x14ac:dyDescent="0.25">
      <c r="D359" s="142"/>
    </row>
    <row r="360" spans="3:7" x14ac:dyDescent="0.25">
      <c r="D360" s="142"/>
    </row>
    <row r="361" spans="3:7" x14ac:dyDescent="0.25">
      <c r="D361" s="142"/>
    </row>
    <row r="362" spans="3:7" x14ac:dyDescent="0.25">
      <c r="D362" s="142"/>
    </row>
    <row r="363" spans="3:7" x14ac:dyDescent="0.25">
      <c r="D363" s="142"/>
    </row>
    <row r="364" spans="3:7" x14ac:dyDescent="0.25">
      <c r="D364" s="142"/>
    </row>
    <row r="365" spans="3:7" x14ac:dyDescent="0.25">
      <c r="D365" s="142"/>
    </row>
    <row r="366" spans="3:7" x14ac:dyDescent="0.25">
      <c r="D366" s="142"/>
    </row>
    <row r="367" spans="3:7" x14ac:dyDescent="0.25">
      <c r="D367" s="142"/>
    </row>
    <row r="368" spans="3:7" x14ac:dyDescent="0.25">
      <c r="D368" s="142"/>
    </row>
    <row r="369" spans="4:4" x14ac:dyDescent="0.25">
      <c r="D369" s="142"/>
    </row>
    <row r="370" spans="4:4" x14ac:dyDescent="0.25">
      <c r="D370" s="142"/>
    </row>
    <row r="371" spans="4:4" x14ac:dyDescent="0.25">
      <c r="D371" s="142"/>
    </row>
    <row r="372" spans="4:4" x14ac:dyDescent="0.25">
      <c r="D372" s="142"/>
    </row>
    <row r="373" spans="4:4" x14ac:dyDescent="0.25">
      <c r="D373" s="142"/>
    </row>
    <row r="374" spans="4:4" x14ac:dyDescent="0.25">
      <c r="D374" s="142"/>
    </row>
    <row r="375" spans="4:4" x14ac:dyDescent="0.25">
      <c r="D375" s="142"/>
    </row>
    <row r="376" spans="4:4" x14ac:dyDescent="0.25">
      <c r="D376" s="142"/>
    </row>
    <row r="377" spans="4:4" x14ac:dyDescent="0.25">
      <c r="D377" s="142"/>
    </row>
    <row r="378" spans="4:4" x14ac:dyDescent="0.25">
      <c r="D378" s="142"/>
    </row>
    <row r="379" spans="4:4" x14ac:dyDescent="0.25">
      <c r="D379" s="142"/>
    </row>
    <row r="380" spans="4:4" x14ac:dyDescent="0.25">
      <c r="D380" s="142"/>
    </row>
    <row r="381" spans="4:4" x14ac:dyDescent="0.25">
      <c r="D381" s="142"/>
    </row>
    <row r="382" spans="4:4" x14ac:dyDescent="0.25">
      <c r="D382" s="142"/>
    </row>
    <row r="383" spans="4:4" x14ac:dyDescent="0.25">
      <c r="D383" s="142"/>
    </row>
    <row r="384" spans="4:4" x14ac:dyDescent="0.25">
      <c r="D384" s="142"/>
    </row>
    <row r="385" spans="4:4" x14ac:dyDescent="0.25">
      <c r="D385" s="142"/>
    </row>
    <row r="386" spans="4:4" x14ac:dyDescent="0.25">
      <c r="D386" s="142"/>
    </row>
    <row r="387" spans="4:4" x14ac:dyDescent="0.25">
      <c r="D387" s="142"/>
    </row>
    <row r="388" spans="4:4" x14ac:dyDescent="0.25">
      <c r="D388" s="142"/>
    </row>
    <row r="389" spans="4:4" x14ac:dyDescent="0.25">
      <c r="D389" s="142"/>
    </row>
    <row r="390" spans="4:4" x14ac:dyDescent="0.25">
      <c r="D390" s="142"/>
    </row>
    <row r="391" spans="4:4" x14ac:dyDescent="0.25">
      <c r="D391" s="142"/>
    </row>
    <row r="392" spans="4:4" x14ac:dyDescent="0.25">
      <c r="D392" s="142"/>
    </row>
    <row r="393" spans="4:4" x14ac:dyDescent="0.25">
      <c r="D393" s="142"/>
    </row>
    <row r="394" spans="4:4" x14ac:dyDescent="0.25">
      <c r="D394" s="142"/>
    </row>
    <row r="395" spans="4:4" x14ac:dyDescent="0.25">
      <c r="D395" s="142"/>
    </row>
    <row r="396" spans="4:4" x14ac:dyDescent="0.25">
      <c r="D396" s="142"/>
    </row>
    <row r="397" spans="4:4" x14ac:dyDescent="0.25">
      <c r="D397" s="142"/>
    </row>
    <row r="398" spans="4:4" x14ac:dyDescent="0.25">
      <c r="D398" s="142"/>
    </row>
    <row r="399" spans="4:4" x14ac:dyDescent="0.25">
      <c r="D399" s="142"/>
    </row>
    <row r="400" spans="4:4" x14ac:dyDescent="0.25">
      <c r="D400" s="142"/>
    </row>
    <row r="401" spans="4:4" x14ac:dyDescent="0.25">
      <c r="D401" s="142"/>
    </row>
    <row r="402" spans="4:4" x14ac:dyDescent="0.25">
      <c r="D402" s="142"/>
    </row>
    <row r="403" spans="4:4" x14ac:dyDescent="0.25">
      <c r="D403" s="142"/>
    </row>
    <row r="404" spans="4:4" x14ac:dyDescent="0.25">
      <c r="D404" s="142"/>
    </row>
    <row r="405" spans="4:4" x14ac:dyDescent="0.25">
      <c r="D405" s="142"/>
    </row>
    <row r="406" spans="4:4" x14ac:dyDescent="0.25">
      <c r="D406" s="142"/>
    </row>
    <row r="407" spans="4:4" x14ac:dyDescent="0.25">
      <c r="D407" s="142"/>
    </row>
    <row r="408" spans="4:4" x14ac:dyDescent="0.25">
      <c r="D408" s="142"/>
    </row>
    <row r="409" spans="4:4" x14ac:dyDescent="0.25">
      <c r="D409" s="142"/>
    </row>
    <row r="410" spans="4:4" x14ac:dyDescent="0.25">
      <c r="D410" s="142"/>
    </row>
    <row r="411" spans="4:4" x14ac:dyDescent="0.25">
      <c r="D411" s="142"/>
    </row>
    <row r="412" spans="4:4" x14ac:dyDescent="0.25">
      <c r="D412" s="142"/>
    </row>
    <row r="413" spans="4:4" x14ac:dyDescent="0.25">
      <c r="D413" s="142"/>
    </row>
    <row r="414" spans="4:4" x14ac:dyDescent="0.25">
      <c r="D414" s="142"/>
    </row>
    <row r="415" spans="4:4" x14ac:dyDescent="0.25">
      <c r="D415" s="142"/>
    </row>
    <row r="416" spans="4:4" x14ac:dyDescent="0.25">
      <c r="D416" s="142"/>
    </row>
    <row r="417" spans="4:4" x14ac:dyDescent="0.25">
      <c r="D417" s="142"/>
    </row>
    <row r="418" spans="4:4" x14ac:dyDescent="0.25">
      <c r="D418" s="142"/>
    </row>
    <row r="419" spans="4:4" x14ac:dyDescent="0.25">
      <c r="D419" s="142"/>
    </row>
    <row r="420" spans="4:4" x14ac:dyDescent="0.25">
      <c r="D420" s="142"/>
    </row>
    <row r="421" spans="4:4" x14ac:dyDescent="0.25">
      <c r="D421" s="142"/>
    </row>
    <row r="422" spans="4:4" x14ac:dyDescent="0.25">
      <c r="D422" s="142"/>
    </row>
    <row r="423" spans="4:4" x14ac:dyDescent="0.25">
      <c r="D423" s="142"/>
    </row>
    <row r="424" spans="4:4" x14ac:dyDescent="0.25">
      <c r="D424" s="142"/>
    </row>
    <row r="425" spans="4:4" x14ac:dyDescent="0.25">
      <c r="D425" s="142"/>
    </row>
    <row r="426" spans="4:4" x14ac:dyDescent="0.25">
      <c r="D426" s="142"/>
    </row>
    <row r="427" spans="4:4" x14ac:dyDescent="0.25">
      <c r="D427" s="142"/>
    </row>
    <row r="428" spans="4:4" x14ac:dyDescent="0.25">
      <c r="D428" s="142"/>
    </row>
    <row r="429" spans="4:4" x14ac:dyDescent="0.25">
      <c r="D429" s="142"/>
    </row>
    <row r="430" spans="4:4" x14ac:dyDescent="0.25">
      <c r="D430" s="142"/>
    </row>
    <row r="431" spans="4:4" x14ac:dyDescent="0.25">
      <c r="D431" s="142"/>
    </row>
    <row r="432" spans="4:4" x14ac:dyDescent="0.25">
      <c r="D432" s="142"/>
    </row>
    <row r="433" spans="4:4" x14ac:dyDescent="0.25">
      <c r="D433" s="142"/>
    </row>
    <row r="434" spans="4:4" x14ac:dyDescent="0.25">
      <c r="D434" s="142"/>
    </row>
    <row r="435" spans="4:4" x14ac:dyDescent="0.25">
      <c r="D435" s="142"/>
    </row>
    <row r="436" spans="4:4" x14ac:dyDescent="0.25">
      <c r="D436" s="142"/>
    </row>
    <row r="437" spans="4:4" x14ac:dyDescent="0.25">
      <c r="D437" s="142"/>
    </row>
    <row r="438" spans="4:4" x14ac:dyDescent="0.25">
      <c r="D438" s="142"/>
    </row>
    <row r="439" spans="4:4" x14ac:dyDescent="0.25">
      <c r="D439" s="142"/>
    </row>
    <row r="440" spans="4:4" x14ac:dyDescent="0.25">
      <c r="D440" s="142"/>
    </row>
    <row r="441" spans="4:4" x14ac:dyDescent="0.25">
      <c r="D441" s="142"/>
    </row>
    <row r="442" spans="4:4" x14ac:dyDescent="0.25">
      <c r="D442" s="142"/>
    </row>
    <row r="443" spans="4:4" x14ac:dyDescent="0.25">
      <c r="D443" s="142"/>
    </row>
    <row r="444" spans="4:4" x14ac:dyDescent="0.25">
      <c r="D444" s="142"/>
    </row>
    <row r="445" spans="4:4" x14ac:dyDescent="0.25">
      <c r="D445" s="142"/>
    </row>
    <row r="446" spans="4:4" x14ac:dyDescent="0.25">
      <c r="D446" s="142"/>
    </row>
    <row r="447" spans="4:4" x14ac:dyDescent="0.25">
      <c r="D447" s="142"/>
    </row>
    <row r="448" spans="4:4" x14ac:dyDescent="0.25">
      <c r="D448" s="142"/>
    </row>
    <row r="449" spans="4:4" x14ac:dyDescent="0.25">
      <c r="D449" s="142"/>
    </row>
    <row r="450" spans="4:4" x14ac:dyDescent="0.25">
      <c r="D450" s="142"/>
    </row>
    <row r="451" spans="4:4" x14ac:dyDescent="0.25">
      <c r="D451" s="142"/>
    </row>
    <row r="452" spans="4:4" x14ac:dyDescent="0.25">
      <c r="D452" s="142"/>
    </row>
    <row r="453" spans="4:4" x14ac:dyDescent="0.25">
      <c r="D453" s="142"/>
    </row>
    <row r="454" spans="4:4" x14ac:dyDescent="0.25">
      <c r="D454" s="142"/>
    </row>
    <row r="455" spans="4:4" x14ac:dyDescent="0.25">
      <c r="D455" s="142"/>
    </row>
    <row r="456" spans="4:4" x14ac:dyDescent="0.25">
      <c r="D456" s="142"/>
    </row>
    <row r="457" spans="4:4" x14ac:dyDescent="0.25">
      <c r="D457" s="142"/>
    </row>
    <row r="458" spans="4:4" x14ac:dyDescent="0.25">
      <c r="D458" s="142"/>
    </row>
    <row r="459" spans="4:4" x14ac:dyDescent="0.25">
      <c r="D459" s="142"/>
    </row>
    <row r="460" spans="4:4" x14ac:dyDescent="0.25">
      <c r="D460" s="142"/>
    </row>
    <row r="461" spans="4:4" x14ac:dyDescent="0.25">
      <c r="D461" s="142"/>
    </row>
    <row r="462" spans="4:4" x14ac:dyDescent="0.25">
      <c r="D462" s="142"/>
    </row>
    <row r="463" spans="4:4" x14ac:dyDescent="0.25">
      <c r="D463" s="142"/>
    </row>
    <row r="464" spans="4:4" x14ac:dyDescent="0.25">
      <c r="D464" s="142"/>
    </row>
    <row r="465" spans="4:4" x14ac:dyDescent="0.25">
      <c r="D465" s="142"/>
    </row>
    <row r="466" spans="4:4" x14ac:dyDescent="0.25">
      <c r="D466" s="142"/>
    </row>
    <row r="467" spans="4:4" x14ac:dyDescent="0.25">
      <c r="D467" s="142"/>
    </row>
    <row r="468" spans="4:4" x14ac:dyDescent="0.25">
      <c r="D468" s="142"/>
    </row>
    <row r="469" spans="4:4" x14ac:dyDescent="0.25">
      <c r="D469" s="142"/>
    </row>
    <row r="470" spans="4:4" x14ac:dyDescent="0.25">
      <c r="D470" s="142"/>
    </row>
    <row r="471" spans="4:4" x14ac:dyDescent="0.25">
      <c r="D471" s="142"/>
    </row>
    <row r="472" spans="4:4" x14ac:dyDescent="0.25">
      <c r="D472" s="142"/>
    </row>
    <row r="473" spans="4:4" x14ac:dyDescent="0.25">
      <c r="D473" s="142"/>
    </row>
    <row r="474" spans="4:4" x14ac:dyDescent="0.25">
      <c r="D474" s="142"/>
    </row>
    <row r="475" spans="4:4" x14ac:dyDescent="0.25">
      <c r="D475" s="142"/>
    </row>
    <row r="476" spans="4:4" x14ac:dyDescent="0.25">
      <c r="D476" s="142"/>
    </row>
    <row r="477" spans="4:4" x14ac:dyDescent="0.25">
      <c r="D477" s="142"/>
    </row>
    <row r="478" spans="4:4" x14ac:dyDescent="0.25">
      <c r="D478" s="142"/>
    </row>
    <row r="479" spans="4:4" x14ac:dyDescent="0.25">
      <c r="D479" s="142"/>
    </row>
    <row r="480" spans="4:4" x14ac:dyDescent="0.25">
      <c r="D480" s="142"/>
    </row>
    <row r="481" spans="4:4" x14ac:dyDescent="0.25">
      <c r="D481" s="142"/>
    </row>
    <row r="482" spans="4:4" x14ac:dyDescent="0.25">
      <c r="D482" s="142"/>
    </row>
    <row r="483" spans="4:4" x14ac:dyDescent="0.25">
      <c r="D483" s="142"/>
    </row>
    <row r="484" spans="4:4" x14ac:dyDescent="0.25">
      <c r="D484" s="142"/>
    </row>
    <row r="485" spans="4:4" x14ac:dyDescent="0.25">
      <c r="D485" s="142"/>
    </row>
    <row r="486" spans="4:4" x14ac:dyDescent="0.25">
      <c r="D486" s="142"/>
    </row>
    <row r="487" spans="4:4" x14ac:dyDescent="0.25">
      <c r="D487" s="142"/>
    </row>
    <row r="488" spans="4:4" x14ac:dyDescent="0.25">
      <c r="D488" s="142"/>
    </row>
    <row r="489" spans="4:4" x14ac:dyDescent="0.25">
      <c r="D489" s="142"/>
    </row>
    <row r="490" spans="4:4" x14ac:dyDescent="0.25">
      <c r="D490" s="142"/>
    </row>
    <row r="491" spans="4:4" x14ac:dyDescent="0.25">
      <c r="D491" s="142"/>
    </row>
    <row r="492" spans="4:4" x14ac:dyDescent="0.25">
      <c r="D492" s="142"/>
    </row>
    <row r="493" spans="4:4" x14ac:dyDescent="0.25">
      <c r="D493" s="142"/>
    </row>
    <row r="494" spans="4:4" x14ac:dyDescent="0.25">
      <c r="D494" s="142"/>
    </row>
    <row r="495" spans="4:4" x14ac:dyDescent="0.25">
      <c r="D495" s="142"/>
    </row>
    <row r="496" spans="4:4" x14ac:dyDescent="0.25">
      <c r="D496" s="142"/>
    </row>
    <row r="497" spans="4:4" x14ac:dyDescent="0.25">
      <c r="D497" s="142"/>
    </row>
    <row r="498" spans="4:4" x14ac:dyDescent="0.25">
      <c r="D498" s="142"/>
    </row>
    <row r="499" spans="4:4" x14ac:dyDescent="0.25">
      <c r="D499" s="142"/>
    </row>
    <row r="500" spans="4:4" x14ac:dyDescent="0.25">
      <c r="D500" s="142"/>
    </row>
    <row r="501" spans="4:4" x14ac:dyDescent="0.25">
      <c r="D501" s="142"/>
    </row>
    <row r="502" spans="4:4" x14ac:dyDescent="0.25">
      <c r="D502" s="142"/>
    </row>
    <row r="503" spans="4:4" x14ac:dyDescent="0.25">
      <c r="D503" s="142"/>
    </row>
    <row r="504" spans="4:4" x14ac:dyDescent="0.25">
      <c r="D504" s="142"/>
    </row>
    <row r="505" spans="4:4" x14ac:dyDescent="0.25">
      <c r="D505" s="142"/>
    </row>
    <row r="506" spans="4:4" x14ac:dyDescent="0.25">
      <c r="D506" s="142"/>
    </row>
    <row r="507" spans="4:4" x14ac:dyDescent="0.25">
      <c r="D507" s="142"/>
    </row>
    <row r="508" spans="4:4" x14ac:dyDescent="0.25">
      <c r="D508" s="142"/>
    </row>
    <row r="509" spans="4:4" x14ac:dyDescent="0.25">
      <c r="D509" s="142"/>
    </row>
    <row r="510" spans="4:4" x14ac:dyDescent="0.25">
      <c r="D510" s="142"/>
    </row>
    <row r="511" spans="4:4" x14ac:dyDescent="0.25">
      <c r="D511" s="142"/>
    </row>
    <row r="512" spans="4:4" x14ac:dyDescent="0.25">
      <c r="D512" s="142"/>
    </row>
    <row r="513" spans="4:4" x14ac:dyDescent="0.25">
      <c r="D513" s="142"/>
    </row>
    <row r="514" spans="4:4" x14ac:dyDescent="0.25">
      <c r="D514" s="142"/>
    </row>
    <row r="515" spans="4:4" x14ac:dyDescent="0.25">
      <c r="D515" s="142"/>
    </row>
    <row r="516" spans="4:4" x14ac:dyDescent="0.25">
      <c r="D516" s="142"/>
    </row>
    <row r="517" spans="4:4" x14ac:dyDescent="0.25">
      <c r="D517" s="142"/>
    </row>
    <row r="518" spans="4:4" x14ac:dyDescent="0.25">
      <c r="D518" s="142"/>
    </row>
    <row r="519" spans="4:4" x14ac:dyDescent="0.25">
      <c r="D519" s="142"/>
    </row>
    <row r="520" spans="4:4" x14ac:dyDescent="0.25">
      <c r="D520" s="142"/>
    </row>
    <row r="521" spans="4:4" x14ac:dyDescent="0.25">
      <c r="D521" s="142"/>
    </row>
    <row r="522" spans="4:4" x14ac:dyDescent="0.25">
      <c r="D522" s="142"/>
    </row>
    <row r="523" spans="4:4" x14ac:dyDescent="0.25">
      <c r="D523" s="142"/>
    </row>
    <row r="524" spans="4:4" x14ac:dyDescent="0.25">
      <c r="D524" s="142"/>
    </row>
    <row r="525" spans="4:4" x14ac:dyDescent="0.25">
      <c r="D525" s="142"/>
    </row>
    <row r="526" spans="4:4" x14ac:dyDescent="0.25">
      <c r="D526" s="142"/>
    </row>
    <row r="527" spans="4:4" x14ac:dyDescent="0.25">
      <c r="D527" s="142"/>
    </row>
    <row r="528" spans="4:4" x14ac:dyDescent="0.25">
      <c r="D528" s="142"/>
    </row>
    <row r="529" spans="4:4" x14ac:dyDescent="0.25">
      <c r="D529" s="142"/>
    </row>
    <row r="530" spans="4:4" x14ac:dyDescent="0.25">
      <c r="D530" s="142"/>
    </row>
    <row r="531" spans="4:4" x14ac:dyDescent="0.25">
      <c r="D531" s="142"/>
    </row>
    <row r="532" spans="4:4" x14ac:dyDescent="0.25">
      <c r="D532" s="142"/>
    </row>
    <row r="533" spans="4:4" x14ac:dyDescent="0.25">
      <c r="D533" s="142"/>
    </row>
    <row r="534" spans="4:4" x14ac:dyDescent="0.25">
      <c r="D534" s="142"/>
    </row>
    <row r="535" spans="4:4" x14ac:dyDescent="0.25">
      <c r="D535" s="142"/>
    </row>
    <row r="536" spans="4:4" x14ac:dyDescent="0.25">
      <c r="D536" s="142"/>
    </row>
    <row r="537" spans="4:4" x14ac:dyDescent="0.25">
      <c r="D537" s="142"/>
    </row>
    <row r="538" spans="4:4" x14ac:dyDescent="0.25">
      <c r="D538" s="142"/>
    </row>
    <row r="539" spans="4:4" x14ac:dyDescent="0.25">
      <c r="D539" s="142"/>
    </row>
    <row r="540" spans="4:4" x14ac:dyDescent="0.25">
      <c r="D540" s="142"/>
    </row>
    <row r="541" spans="4:4" x14ac:dyDescent="0.25">
      <c r="D541" s="142"/>
    </row>
    <row r="542" spans="4:4" x14ac:dyDescent="0.25">
      <c r="D542" s="142"/>
    </row>
    <row r="543" spans="4:4" x14ac:dyDescent="0.25">
      <c r="D543" s="142"/>
    </row>
    <row r="544" spans="4:4" x14ac:dyDescent="0.25">
      <c r="D544" s="142"/>
    </row>
    <row r="545" spans="4:4" x14ac:dyDescent="0.25">
      <c r="D545" s="142"/>
    </row>
    <row r="546" spans="4:4" x14ac:dyDescent="0.25">
      <c r="D546" s="142"/>
    </row>
    <row r="547" spans="4:4" x14ac:dyDescent="0.25">
      <c r="D547" s="142"/>
    </row>
    <row r="548" spans="4:4" x14ac:dyDescent="0.25">
      <c r="D548" s="142"/>
    </row>
    <row r="549" spans="4:4" x14ac:dyDescent="0.25">
      <c r="D549" s="142"/>
    </row>
    <row r="550" spans="4:4" x14ac:dyDescent="0.25">
      <c r="D550" s="142"/>
    </row>
    <row r="551" spans="4:4" x14ac:dyDescent="0.25">
      <c r="D551" s="142"/>
    </row>
    <row r="552" spans="4:4" x14ac:dyDescent="0.25">
      <c r="D552" s="142"/>
    </row>
    <row r="553" spans="4:4" x14ac:dyDescent="0.25">
      <c r="D553" s="142"/>
    </row>
    <row r="554" spans="4:4" x14ac:dyDescent="0.25">
      <c r="D554" s="142"/>
    </row>
    <row r="555" spans="4:4" x14ac:dyDescent="0.25">
      <c r="D555" s="142"/>
    </row>
    <row r="556" spans="4:4" x14ac:dyDescent="0.25">
      <c r="D556" s="142"/>
    </row>
    <row r="557" spans="4:4" x14ac:dyDescent="0.25">
      <c r="D557" s="142"/>
    </row>
    <row r="558" spans="4:4" x14ac:dyDescent="0.25">
      <c r="D558" s="142"/>
    </row>
    <row r="559" spans="4:4" x14ac:dyDescent="0.25">
      <c r="D559" s="142"/>
    </row>
    <row r="560" spans="4:4" x14ac:dyDescent="0.25">
      <c r="D560" s="142"/>
    </row>
    <row r="561" spans="4:4" x14ac:dyDescent="0.25">
      <c r="D561" s="142"/>
    </row>
    <row r="562" spans="4:4" x14ac:dyDescent="0.25">
      <c r="D562" s="142"/>
    </row>
    <row r="563" spans="4:4" x14ac:dyDescent="0.25">
      <c r="D563" s="142"/>
    </row>
    <row r="564" spans="4:4" x14ac:dyDescent="0.25">
      <c r="D564" s="142"/>
    </row>
    <row r="565" spans="4:4" x14ac:dyDescent="0.25">
      <c r="D565" s="142"/>
    </row>
    <row r="566" spans="4:4" x14ac:dyDescent="0.25">
      <c r="D566" s="142"/>
    </row>
    <row r="567" spans="4:4" x14ac:dyDescent="0.25">
      <c r="D567" s="142"/>
    </row>
    <row r="568" spans="4:4" x14ac:dyDescent="0.25">
      <c r="D568" s="142"/>
    </row>
    <row r="569" spans="4:4" x14ac:dyDescent="0.25">
      <c r="D569" s="142"/>
    </row>
    <row r="570" spans="4:4" x14ac:dyDescent="0.25">
      <c r="D570" s="142"/>
    </row>
    <row r="571" spans="4:4" x14ac:dyDescent="0.25">
      <c r="D571" s="142"/>
    </row>
    <row r="572" spans="4:4" x14ac:dyDescent="0.25">
      <c r="D572" s="142"/>
    </row>
    <row r="573" spans="4:4" x14ac:dyDescent="0.25">
      <c r="D573" s="142"/>
    </row>
    <row r="574" spans="4:4" x14ac:dyDescent="0.25">
      <c r="D574" s="142"/>
    </row>
    <row r="575" spans="4:4" x14ac:dyDescent="0.25">
      <c r="D575" s="142"/>
    </row>
    <row r="576" spans="4:4" x14ac:dyDescent="0.25">
      <c r="D576" s="142"/>
    </row>
    <row r="577" spans="4:4" x14ac:dyDescent="0.25">
      <c r="D577" s="142"/>
    </row>
    <row r="578" spans="4:4" x14ac:dyDescent="0.25">
      <c r="D578" s="142"/>
    </row>
    <row r="579" spans="4:4" x14ac:dyDescent="0.25">
      <c r="D579" s="142"/>
    </row>
    <row r="580" spans="4:4" x14ac:dyDescent="0.25">
      <c r="D580" s="142"/>
    </row>
    <row r="581" spans="4:4" x14ac:dyDescent="0.25">
      <c r="D581" s="142"/>
    </row>
    <row r="582" spans="4:4" x14ac:dyDescent="0.25">
      <c r="D582" s="142"/>
    </row>
    <row r="583" spans="4:4" x14ac:dyDescent="0.25">
      <c r="D583" s="142"/>
    </row>
    <row r="584" spans="4:4" x14ac:dyDescent="0.25">
      <c r="D584" s="142"/>
    </row>
    <row r="585" spans="4:4" x14ac:dyDescent="0.25">
      <c r="D585" s="142"/>
    </row>
    <row r="586" spans="4:4" x14ac:dyDescent="0.25">
      <c r="D586" s="142"/>
    </row>
    <row r="587" spans="4:4" x14ac:dyDescent="0.25">
      <c r="D587" s="142"/>
    </row>
    <row r="588" spans="4:4" x14ac:dyDescent="0.25">
      <c r="D588" s="142"/>
    </row>
    <row r="589" spans="4:4" x14ac:dyDescent="0.25">
      <c r="D589" s="142"/>
    </row>
    <row r="590" spans="4:4" x14ac:dyDescent="0.25">
      <c r="D590" s="142"/>
    </row>
    <row r="591" spans="4:4" x14ac:dyDescent="0.25">
      <c r="D591" s="142"/>
    </row>
    <row r="592" spans="4:4" x14ac:dyDescent="0.25">
      <c r="D592" s="142"/>
    </row>
    <row r="593" spans="4:4" x14ac:dyDescent="0.25">
      <c r="D593" s="142"/>
    </row>
    <row r="594" spans="4:4" x14ac:dyDescent="0.25">
      <c r="D594" s="142"/>
    </row>
    <row r="595" spans="4:4" x14ac:dyDescent="0.25">
      <c r="D595" s="142"/>
    </row>
    <row r="596" spans="4:4" x14ac:dyDescent="0.25">
      <c r="D596" s="142"/>
    </row>
    <row r="597" spans="4:4" x14ac:dyDescent="0.25">
      <c r="D597" s="142"/>
    </row>
    <row r="598" spans="4:4" x14ac:dyDescent="0.25">
      <c r="D598" s="142"/>
    </row>
    <row r="599" spans="4:4" x14ac:dyDescent="0.25">
      <c r="D599" s="142"/>
    </row>
    <row r="600" spans="4:4" x14ac:dyDescent="0.25">
      <c r="D600" s="142"/>
    </row>
    <row r="601" spans="4:4" x14ac:dyDescent="0.25">
      <c r="D601" s="142"/>
    </row>
    <row r="602" spans="4:4" x14ac:dyDescent="0.25">
      <c r="D602" s="142"/>
    </row>
    <row r="603" spans="4:4" x14ac:dyDescent="0.25">
      <c r="D603" s="142"/>
    </row>
    <row r="604" spans="4:4" x14ac:dyDescent="0.25">
      <c r="D604" s="142"/>
    </row>
    <row r="605" spans="4:4" x14ac:dyDescent="0.25">
      <c r="D605" s="142"/>
    </row>
    <row r="606" spans="4:4" x14ac:dyDescent="0.25">
      <c r="D606" s="142"/>
    </row>
    <row r="607" spans="4:4" x14ac:dyDescent="0.25">
      <c r="D607" s="142"/>
    </row>
    <row r="608" spans="4:4" x14ac:dyDescent="0.25">
      <c r="D608" s="142"/>
    </row>
    <row r="609" spans="4:4" x14ac:dyDescent="0.25">
      <c r="D609" s="142"/>
    </row>
    <row r="610" spans="4:4" x14ac:dyDescent="0.25">
      <c r="D610" s="142"/>
    </row>
    <row r="611" spans="4:4" x14ac:dyDescent="0.25">
      <c r="D611" s="142"/>
    </row>
    <row r="612" spans="4:4" x14ac:dyDescent="0.25">
      <c r="D612" s="142"/>
    </row>
    <row r="613" spans="4:4" x14ac:dyDescent="0.25">
      <c r="D613" s="142"/>
    </row>
    <row r="614" spans="4:4" x14ac:dyDescent="0.25">
      <c r="D614" s="142"/>
    </row>
    <row r="615" spans="4:4" x14ac:dyDescent="0.25">
      <c r="D615" s="142"/>
    </row>
    <row r="616" spans="4:4" x14ac:dyDescent="0.25">
      <c r="D616" s="142"/>
    </row>
    <row r="617" spans="4:4" x14ac:dyDescent="0.25">
      <c r="D617" s="142"/>
    </row>
    <row r="618" spans="4:4" x14ac:dyDescent="0.25">
      <c r="D618" s="142"/>
    </row>
    <row r="619" spans="4:4" x14ac:dyDescent="0.25">
      <c r="D619" s="142"/>
    </row>
    <row r="620" spans="4:4" x14ac:dyDescent="0.25">
      <c r="D620" s="142"/>
    </row>
    <row r="621" spans="4:4" x14ac:dyDescent="0.25">
      <c r="D621" s="142"/>
    </row>
    <row r="622" spans="4:4" x14ac:dyDescent="0.25">
      <c r="D622" s="142"/>
    </row>
    <row r="623" spans="4:4" x14ac:dyDescent="0.25">
      <c r="D623" s="142"/>
    </row>
    <row r="624" spans="4:4" x14ac:dyDescent="0.25">
      <c r="D624" s="142"/>
    </row>
    <row r="625" spans="4:4" x14ac:dyDescent="0.25">
      <c r="D625" s="142"/>
    </row>
    <row r="626" spans="4:4" x14ac:dyDescent="0.25">
      <c r="D626" s="142"/>
    </row>
    <row r="627" spans="4:4" x14ac:dyDescent="0.25">
      <c r="D627" s="142"/>
    </row>
    <row r="628" spans="4:4" x14ac:dyDescent="0.25">
      <c r="D628" s="142"/>
    </row>
    <row r="629" spans="4:4" x14ac:dyDescent="0.25">
      <c r="D629" s="142"/>
    </row>
    <row r="630" spans="4:4" x14ac:dyDescent="0.25">
      <c r="D630" s="142"/>
    </row>
    <row r="631" spans="4:4" x14ac:dyDescent="0.25">
      <c r="D631" s="142"/>
    </row>
    <row r="632" spans="4:4" x14ac:dyDescent="0.25">
      <c r="D632" s="142"/>
    </row>
    <row r="633" spans="4:4" x14ac:dyDescent="0.25">
      <c r="D633" s="142"/>
    </row>
    <row r="634" spans="4:4" x14ac:dyDescent="0.25">
      <c r="D634" s="142"/>
    </row>
    <row r="635" spans="4:4" x14ac:dyDescent="0.25">
      <c r="D635" s="142"/>
    </row>
    <row r="636" spans="4:4" x14ac:dyDescent="0.25">
      <c r="D636" s="142"/>
    </row>
    <row r="637" spans="4:4" x14ac:dyDescent="0.25">
      <c r="D637" s="142"/>
    </row>
    <row r="638" spans="4:4" x14ac:dyDescent="0.25">
      <c r="D638" s="142"/>
    </row>
    <row r="639" spans="4:4" x14ac:dyDescent="0.25">
      <c r="D639" s="142"/>
    </row>
    <row r="640" spans="4:4" x14ac:dyDescent="0.25">
      <c r="D640" s="142"/>
    </row>
    <row r="641" spans="4:4" x14ac:dyDescent="0.25">
      <c r="D641" s="142"/>
    </row>
    <row r="642" spans="4:4" x14ac:dyDescent="0.25">
      <c r="D642" s="142"/>
    </row>
    <row r="643" spans="4:4" x14ac:dyDescent="0.25">
      <c r="D643" s="142"/>
    </row>
    <row r="644" spans="4:4" x14ac:dyDescent="0.25">
      <c r="D644" s="142"/>
    </row>
    <row r="645" spans="4:4" x14ac:dyDescent="0.25">
      <c r="D645" s="142"/>
    </row>
    <row r="646" spans="4:4" x14ac:dyDescent="0.25">
      <c r="D646" s="142"/>
    </row>
    <row r="647" spans="4:4" x14ac:dyDescent="0.25">
      <c r="D647" s="142"/>
    </row>
    <row r="648" spans="4:4" x14ac:dyDescent="0.25">
      <c r="D648" s="142"/>
    </row>
    <row r="649" spans="4:4" x14ac:dyDescent="0.25">
      <c r="D649" s="142"/>
    </row>
    <row r="650" spans="4:4" x14ac:dyDescent="0.25">
      <c r="D650" s="142"/>
    </row>
    <row r="651" spans="4:4" x14ac:dyDescent="0.25">
      <c r="D651" s="142"/>
    </row>
    <row r="652" spans="4:4" x14ac:dyDescent="0.25">
      <c r="D652" s="142"/>
    </row>
    <row r="653" spans="4:4" x14ac:dyDescent="0.25">
      <c r="D653" s="142"/>
    </row>
    <row r="654" spans="4:4" x14ac:dyDescent="0.25">
      <c r="D654" s="142"/>
    </row>
    <row r="655" spans="4:4" x14ac:dyDescent="0.25">
      <c r="D655" s="142"/>
    </row>
    <row r="656" spans="4:4" x14ac:dyDescent="0.25">
      <c r="D656" s="142"/>
    </row>
    <row r="657" spans="4:4" x14ac:dyDescent="0.25">
      <c r="D657" s="142"/>
    </row>
    <row r="658" spans="4:4" x14ac:dyDescent="0.25">
      <c r="D658" s="142"/>
    </row>
    <row r="659" spans="4:4" x14ac:dyDescent="0.25">
      <c r="D659" s="142"/>
    </row>
    <row r="660" spans="4:4" x14ac:dyDescent="0.25">
      <c r="D660" s="142"/>
    </row>
    <row r="661" spans="4:4" x14ac:dyDescent="0.25">
      <c r="D661" s="142"/>
    </row>
    <row r="662" spans="4:4" x14ac:dyDescent="0.25">
      <c r="D662" s="142"/>
    </row>
    <row r="663" spans="4:4" x14ac:dyDescent="0.25">
      <c r="D663" s="142"/>
    </row>
    <row r="664" spans="4:4" x14ac:dyDescent="0.25">
      <c r="D664" s="142"/>
    </row>
    <row r="665" spans="4:4" x14ac:dyDescent="0.25">
      <c r="D665" s="142"/>
    </row>
    <row r="666" spans="4:4" x14ac:dyDescent="0.25">
      <c r="D666" s="142"/>
    </row>
    <row r="667" spans="4:4" x14ac:dyDescent="0.25">
      <c r="D667" s="142"/>
    </row>
    <row r="668" spans="4:4" x14ac:dyDescent="0.25">
      <c r="D668" s="142"/>
    </row>
    <row r="669" spans="4:4" x14ac:dyDescent="0.25">
      <c r="D669" s="142"/>
    </row>
    <row r="670" spans="4:4" x14ac:dyDescent="0.25">
      <c r="D670" s="142"/>
    </row>
    <row r="671" spans="4:4" x14ac:dyDescent="0.25">
      <c r="D671" s="142"/>
    </row>
    <row r="672" spans="4:4" x14ac:dyDescent="0.25">
      <c r="D672" s="142"/>
    </row>
    <row r="673" spans="4:4" x14ac:dyDescent="0.25">
      <c r="D673" s="142"/>
    </row>
    <row r="674" spans="4:4" x14ac:dyDescent="0.25">
      <c r="D674" s="142"/>
    </row>
    <row r="675" spans="4:4" x14ac:dyDescent="0.25">
      <c r="D675" s="142"/>
    </row>
    <row r="676" spans="4:4" x14ac:dyDescent="0.25">
      <c r="D676" s="142"/>
    </row>
    <row r="677" spans="4:4" x14ac:dyDescent="0.25">
      <c r="D677" s="142"/>
    </row>
    <row r="678" spans="4:4" x14ac:dyDescent="0.25">
      <c r="D678" s="142"/>
    </row>
    <row r="679" spans="4:4" x14ac:dyDescent="0.25">
      <c r="D679" s="142"/>
    </row>
    <row r="680" spans="4:4" x14ac:dyDescent="0.25">
      <c r="D680" s="142"/>
    </row>
    <row r="681" spans="4:4" x14ac:dyDescent="0.25">
      <c r="D681" s="142"/>
    </row>
    <row r="682" spans="4:4" x14ac:dyDescent="0.25">
      <c r="D682" s="142"/>
    </row>
    <row r="683" spans="4:4" x14ac:dyDescent="0.25">
      <c r="D683" s="142"/>
    </row>
    <row r="684" spans="4:4" x14ac:dyDescent="0.25">
      <c r="D684" s="142"/>
    </row>
    <row r="685" spans="4:4" x14ac:dyDescent="0.25">
      <c r="D685" s="142"/>
    </row>
    <row r="686" spans="4:4" x14ac:dyDescent="0.25">
      <c r="D686" s="142"/>
    </row>
    <row r="687" spans="4:4" x14ac:dyDescent="0.25">
      <c r="D687" s="142"/>
    </row>
    <row r="688" spans="4:4" x14ac:dyDescent="0.25">
      <c r="D688" s="142"/>
    </row>
    <row r="689" spans="4:4" x14ac:dyDescent="0.25">
      <c r="D689" s="142"/>
    </row>
    <row r="690" spans="4:4" x14ac:dyDescent="0.25">
      <c r="D690" s="142"/>
    </row>
    <row r="691" spans="4:4" x14ac:dyDescent="0.25">
      <c r="D691" s="142"/>
    </row>
    <row r="692" spans="4:4" x14ac:dyDescent="0.25">
      <c r="D692" s="142"/>
    </row>
    <row r="693" spans="4:4" x14ac:dyDescent="0.25">
      <c r="D693" s="142"/>
    </row>
    <row r="694" spans="4:4" x14ac:dyDescent="0.25">
      <c r="D694" s="142"/>
    </row>
    <row r="695" spans="4:4" x14ac:dyDescent="0.25">
      <c r="D695" s="142"/>
    </row>
    <row r="696" spans="4:4" x14ac:dyDescent="0.25">
      <c r="D696" s="142"/>
    </row>
    <row r="697" spans="4:4" x14ac:dyDescent="0.25">
      <c r="D697" s="142"/>
    </row>
    <row r="698" spans="4:4" x14ac:dyDescent="0.25">
      <c r="D698" s="142"/>
    </row>
    <row r="699" spans="4:4" x14ac:dyDescent="0.25">
      <c r="D699" s="142"/>
    </row>
    <row r="700" spans="4:4" x14ac:dyDescent="0.25">
      <c r="D700" s="142"/>
    </row>
    <row r="701" spans="4:4" x14ac:dyDescent="0.25">
      <c r="D701" s="142"/>
    </row>
    <row r="702" spans="4:4" x14ac:dyDescent="0.25">
      <c r="D702" s="142"/>
    </row>
    <row r="703" spans="4:4" x14ac:dyDescent="0.25">
      <c r="D703" s="142"/>
    </row>
    <row r="704" spans="4:4" x14ac:dyDescent="0.25">
      <c r="D704" s="142"/>
    </row>
    <row r="705" spans="4:4" x14ac:dyDescent="0.25">
      <c r="D705" s="142"/>
    </row>
    <row r="706" spans="4:4" x14ac:dyDescent="0.25">
      <c r="D706" s="142"/>
    </row>
    <row r="707" spans="4:4" x14ac:dyDescent="0.25">
      <c r="D707" s="142"/>
    </row>
    <row r="708" spans="4:4" x14ac:dyDescent="0.25">
      <c r="D708" s="142"/>
    </row>
    <row r="709" spans="4:4" x14ac:dyDescent="0.25">
      <c r="D709" s="142"/>
    </row>
    <row r="710" spans="4:4" x14ac:dyDescent="0.25">
      <c r="D710" s="142"/>
    </row>
    <row r="711" spans="4:4" x14ac:dyDescent="0.25">
      <c r="D711" s="142"/>
    </row>
    <row r="712" spans="4:4" x14ac:dyDescent="0.25">
      <c r="D712" s="142"/>
    </row>
    <row r="713" spans="4:4" x14ac:dyDescent="0.25">
      <c r="D713" s="142"/>
    </row>
    <row r="714" spans="4:4" x14ac:dyDescent="0.25">
      <c r="D714" s="142"/>
    </row>
    <row r="715" spans="4:4" x14ac:dyDescent="0.25">
      <c r="D715" s="142"/>
    </row>
    <row r="716" spans="4:4" x14ac:dyDescent="0.25">
      <c r="D716" s="142"/>
    </row>
    <row r="717" spans="4:4" x14ac:dyDescent="0.25">
      <c r="D717" s="142"/>
    </row>
    <row r="718" spans="4:4" x14ac:dyDescent="0.25">
      <c r="D718" s="142"/>
    </row>
    <row r="719" spans="4:4" x14ac:dyDescent="0.25">
      <c r="D719" s="142"/>
    </row>
    <row r="720" spans="4:4" x14ac:dyDescent="0.25">
      <c r="D720" s="142"/>
    </row>
    <row r="721" spans="4:4" x14ac:dyDescent="0.25">
      <c r="D721" s="142"/>
    </row>
    <row r="722" spans="4:4" x14ac:dyDescent="0.25">
      <c r="D722" s="142"/>
    </row>
    <row r="723" spans="4:4" x14ac:dyDescent="0.25">
      <c r="D723" s="142"/>
    </row>
    <row r="724" spans="4:4" x14ac:dyDescent="0.25">
      <c r="D724" s="142"/>
    </row>
    <row r="725" spans="4:4" x14ac:dyDescent="0.25">
      <c r="D725" s="142"/>
    </row>
    <row r="726" spans="4:4" x14ac:dyDescent="0.25">
      <c r="D726" s="142"/>
    </row>
    <row r="727" spans="4:4" x14ac:dyDescent="0.25">
      <c r="D727" s="142"/>
    </row>
    <row r="728" spans="4:4" x14ac:dyDescent="0.25">
      <c r="D728" s="142"/>
    </row>
    <row r="729" spans="4:4" x14ac:dyDescent="0.25">
      <c r="D729" s="142"/>
    </row>
    <row r="730" spans="4:4" x14ac:dyDescent="0.25">
      <c r="D730" s="142"/>
    </row>
    <row r="731" spans="4:4" x14ac:dyDescent="0.25">
      <c r="D731" s="142"/>
    </row>
    <row r="732" spans="4:4" x14ac:dyDescent="0.25">
      <c r="D732" s="142"/>
    </row>
    <row r="733" spans="4:4" x14ac:dyDescent="0.25">
      <c r="D733" s="142"/>
    </row>
    <row r="734" spans="4:4" x14ac:dyDescent="0.25">
      <c r="D734" s="142"/>
    </row>
    <row r="735" spans="4:4" x14ac:dyDescent="0.25">
      <c r="D735" s="142"/>
    </row>
    <row r="736" spans="4:4" x14ac:dyDescent="0.25">
      <c r="D736" s="142"/>
    </row>
    <row r="737" spans="4:4" x14ac:dyDescent="0.25">
      <c r="D737" s="142"/>
    </row>
    <row r="738" spans="4:4" x14ac:dyDescent="0.25">
      <c r="D738" s="142"/>
    </row>
    <row r="739" spans="4:4" x14ac:dyDescent="0.25">
      <c r="D739" s="142"/>
    </row>
    <row r="740" spans="4:4" x14ac:dyDescent="0.25">
      <c r="D740" s="142"/>
    </row>
    <row r="741" spans="4:4" x14ac:dyDescent="0.25">
      <c r="D741" s="142"/>
    </row>
    <row r="742" spans="4:4" x14ac:dyDescent="0.25">
      <c r="D742" s="142"/>
    </row>
    <row r="743" spans="4:4" x14ac:dyDescent="0.25">
      <c r="D743" s="142"/>
    </row>
    <row r="744" spans="4:4" x14ac:dyDescent="0.25">
      <c r="D744" s="142"/>
    </row>
    <row r="745" spans="4:4" x14ac:dyDescent="0.25">
      <c r="D745" s="142"/>
    </row>
    <row r="746" spans="4:4" x14ac:dyDescent="0.25">
      <c r="D746" s="142"/>
    </row>
    <row r="747" spans="4:4" x14ac:dyDescent="0.25">
      <c r="D747" s="142"/>
    </row>
    <row r="748" spans="4:4" x14ac:dyDescent="0.25">
      <c r="D748" s="142"/>
    </row>
    <row r="749" spans="4:4" x14ac:dyDescent="0.25">
      <c r="D749" s="142"/>
    </row>
    <row r="750" spans="4:4" x14ac:dyDescent="0.25">
      <c r="D750" s="142"/>
    </row>
    <row r="751" spans="4:4" x14ac:dyDescent="0.25">
      <c r="D751" s="142"/>
    </row>
    <row r="752" spans="4:4" x14ac:dyDescent="0.25">
      <c r="D752" s="142"/>
    </row>
    <row r="753" spans="4:4" x14ac:dyDescent="0.25">
      <c r="D753" s="142"/>
    </row>
    <row r="754" spans="4:4" x14ac:dyDescent="0.25">
      <c r="D754" s="142"/>
    </row>
    <row r="755" spans="4:4" x14ac:dyDescent="0.25">
      <c r="D755" s="142"/>
    </row>
    <row r="756" spans="4:4" x14ac:dyDescent="0.25">
      <c r="D756" s="142"/>
    </row>
    <row r="757" spans="4:4" x14ac:dyDescent="0.25">
      <c r="D757" s="142"/>
    </row>
    <row r="758" spans="4:4" x14ac:dyDescent="0.25">
      <c r="D758" s="142"/>
    </row>
    <row r="759" spans="4:4" x14ac:dyDescent="0.25">
      <c r="D759" s="142"/>
    </row>
    <row r="760" spans="4:4" x14ac:dyDescent="0.25">
      <c r="D760" s="142"/>
    </row>
    <row r="761" spans="4:4" x14ac:dyDescent="0.25">
      <c r="D761" s="142"/>
    </row>
    <row r="762" spans="4:4" x14ac:dyDescent="0.25">
      <c r="D762" s="142"/>
    </row>
    <row r="763" spans="4:4" x14ac:dyDescent="0.25">
      <c r="D763" s="142"/>
    </row>
    <row r="764" spans="4:4" x14ac:dyDescent="0.25">
      <c r="D764" s="142"/>
    </row>
    <row r="765" spans="4:4" x14ac:dyDescent="0.25">
      <c r="D765" s="142"/>
    </row>
    <row r="766" spans="4:4" x14ac:dyDescent="0.25">
      <c r="D766" s="142"/>
    </row>
    <row r="767" spans="4:4" x14ac:dyDescent="0.25">
      <c r="D767" s="142"/>
    </row>
    <row r="768" spans="4:4" x14ac:dyDescent="0.25">
      <c r="D768" s="142"/>
    </row>
    <row r="769" spans="4:4" x14ac:dyDescent="0.25">
      <c r="D769" s="142"/>
    </row>
    <row r="770" spans="4:4" x14ac:dyDescent="0.25">
      <c r="D770" s="142"/>
    </row>
    <row r="771" spans="4:4" x14ac:dyDescent="0.25">
      <c r="D771" s="142"/>
    </row>
    <row r="772" spans="4:4" x14ac:dyDescent="0.25">
      <c r="D772" s="142"/>
    </row>
    <row r="773" spans="4:4" x14ac:dyDescent="0.25">
      <c r="D773" s="142"/>
    </row>
    <row r="774" spans="4:4" x14ac:dyDescent="0.25">
      <c r="D774" s="142"/>
    </row>
    <row r="775" spans="4:4" x14ac:dyDescent="0.25">
      <c r="D775" s="142"/>
    </row>
    <row r="776" spans="4:4" x14ac:dyDescent="0.25">
      <c r="D776" s="142"/>
    </row>
    <row r="777" spans="4:4" x14ac:dyDescent="0.25">
      <c r="D777" s="142"/>
    </row>
    <row r="778" spans="4:4" x14ac:dyDescent="0.25">
      <c r="D778" s="142"/>
    </row>
    <row r="779" spans="4:4" x14ac:dyDescent="0.25">
      <c r="D779" s="142"/>
    </row>
    <row r="780" spans="4:4" x14ac:dyDescent="0.25">
      <c r="D780" s="142"/>
    </row>
    <row r="781" spans="4:4" x14ac:dyDescent="0.25">
      <c r="D781" s="142"/>
    </row>
    <row r="782" spans="4:4" x14ac:dyDescent="0.25">
      <c r="D782" s="142"/>
    </row>
    <row r="783" spans="4:4" x14ac:dyDescent="0.25">
      <c r="D783" s="142"/>
    </row>
    <row r="784" spans="4:4" x14ac:dyDescent="0.25">
      <c r="D784" s="142"/>
    </row>
    <row r="785" spans="4:4" x14ac:dyDescent="0.25">
      <c r="D785" s="142"/>
    </row>
    <row r="786" spans="4:4" x14ac:dyDescent="0.25">
      <c r="D786" s="142"/>
    </row>
    <row r="787" spans="4:4" x14ac:dyDescent="0.25">
      <c r="D787" s="142"/>
    </row>
    <row r="788" spans="4:4" x14ac:dyDescent="0.25">
      <c r="D788" s="142"/>
    </row>
    <row r="789" spans="4:4" x14ac:dyDescent="0.25">
      <c r="D789" s="142"/>
    </row>
    <row r="790" spans="4:4" x14ac:dyDescent="0.25">
      <c r="D790" s="142"/>
    </row>
    <row r="791" spans="4:4" x14ac:dyDescent="0.25">
      <c r="D791" s="142"/>
    </row>
    <row r="792" spans="4:4" x14ac:dyDescent="0.25">
      <c r="D792" s="142"/>
    </row>
    <row r="793" spans="4:4" x14ac:dyDescent="0.25">
      <c r="D793" s="142"/>
    </row>
    <row r="794" spans="4:4" x14ac:dyDescent="0.25">
      <c r="D794" s="142"/>
    </row>
    <row r="795" spans="4:4" x14ac:dyDescent="0.25">
      <c r="D795" s="142"/>
    </row>
    <row r="796" spans="4:4" x14ac:dyDescent="0.25">
      <c r="D796" s="142"/>
    </row>
    <row r="797" spans="4:4" x14ac:dyDescent="0.25">
      <c r="D797" s="142"/>
    </row>
    <row r="798" spans="4:4" x14ac:dyDescent="0.25">
      <c r="D798" s="142"/>
    </row>
    <row r="799" spans="4:4" x14ac:dyDescent="0.25">
      <c r="D799" s="142"/>
    </row>
    <row r="800" spans="4:4" x14ac:dyDescent="0.25">
      <c r="D800" s="142"/>
    </row>
    <row r="801" spans="4:4" x14ac:dyDescent="0.25">
      <c r="D801" s="142"/>
    </row>
    <row r="802" spans="4:4" x14ac:dyDescent="0.25">
      <c r="D802" s="142"/>
    </row>
    <row r="803" spans="4:4" x14ac:dyDescent="0.25">
      <c r="D803" s="142"/>
    </row>
    <row r="804" spans="4:4" x14ac:dyDescent="0.25">
      <c r="D804" s="142"/>
    </row>
    <row r="805" spans="4:4" x14ac:dyDescent="0.25">
      <c r="D805" s="142"/>
    </row>
    <row r="806" spans="4:4" x14ac:dyDescent="0.25">
      <c r="D806" s="142"/>
    </row>
    <row r="807" spans="4:4" x14ac:dyDescent="0.25">
      <c r="D807" s="142"/>
    </row>
    <row r="808" spans="4:4" x14ac:dyDescent="0.25">
      <c r="D808" s="142"/>
    </row>
    <row r="809" spans="4:4" x14ac:dyDescent="0.25">
      <c r="D809" s="142"/>
    </row>
    <row r="810" spans="4:4" x14ac:dyDescent="0.25">
      <c r="D810" s="142"/>
    </row>
    <row r="811" spans="4:4" x14ac:dyDescent="0.25">
      <c r="D811" s="142"/>
    </row>
    <row r="812" spans="4:4" x14ac:dyDescent="0.25">
      <c r="D812" s="142"/>
    </row>
    <row r="813" spans="4:4" x14ac:dyDescent="0.25">
      <c r="D813" s="142"/>
    </row>
    <row r="814" spans="4:4" x14ac:dyDescent="0.25">
      <c r="D814" s="142"/>
    </row>
    <row r="815" spans="4:4" x14ac:dyDescent="0.25">
      <c r="D815" s="142"/>
    </row>
    <row r="816" spans="4:4" x14ac:dyDescent="0.25">
      <c r="D816" s="142"/>
    </row>
    <row r="817" spans="4:4" x14ac:dyDescent="0.25">
      <c r="D817" s="142"/>
    </row>
    <row r="818" spans="4:4" x14ac:dyDescent="0.25">
      <c r="D818" s="142"/>
    </row>
    <row r="819" spans="4:4" x14ac:dyDescent="0.25">
      <c r="D819" s="142"/>
    </row>
    <row r="820" spans="4:4" x14ac:dyDescent="0.25">
      <c r="D820" s="142"/>
    </row>
    <row r="821" spans="4:4" x14ac:dyDescent="0.25">
      <c r="D821" s="142"/>
    </row>
    <row r="822" spans="4:4" x14ac:dyDescent="0.25">
      <c r="D822" s="142"/>
    </row>
    <row r="823" spans="4:4" x14ac:dyDescent="0.25">
      <c r="D823" s="142"/>
    </row>
    <row r="824" spans="4:4" x14ac:dyDescent="0.25">
      <c r="D824" s="142"/>
    </row>
    <row r="825" spans="4:4" x14ac:dyDescent="0.25">
      <c r="D825" s="142"/>
    </row>
    <row r="826" spans="4:4" x14ac:dyDescent="0.25">
      <c r="D826" s="142"/>
    </row>
    <row r="827" spans="4:4" x14ac:dyDescent="0.25">
      <c r="D827" s="142"/>
    </row>
    <row r="828" spans="4:4" x14ac:dyDescent="0.25">
      <c r="D828" s="142"/>
    </row>
    <row r="829" spans="4:4" x14ac:dyDescent="0.25">
      <c r="D829" s="142"/>
    </row>
    <row r="830" spans="4:4" x14ac:dyDescent="0.25">
      <c r="D830" s="142"/>
    </row>
    <row r="831" spans="4:4" x14ac:dyDescent="0.25">
      <c r="D831" s="142"/>
    </row>
    <row r="832" spans="4:4" x14ac:dyDescent="0.25">
      <c r="D832" s="142"/>
    </row>
    <row r="833" spans="4:4" x14ac:dyDescent="0.25">
      <c r="D833" s="142"/>
    </row>
    <row r="834" spans="4:4" x14ac:dyDescent="0.25">
      <c r="D834" s="142"/>
    </row>
    <row r="835" spans="4:4" x14ac:dyDescent="0.25">
      <c r="D835" s="142"/>
    </row>
    <row r="836" spans="4:4" x14ac:dyDescent="0.25">
      <c r="D836" s="142"/>
    </row>
    <row r="837" spans="4:4" x14ac:dyDescent="0.25">
      <c r="D837" s="142"/>
    </row>
    <row r="838" spans="4:4" x14ac:dyDescent="0.25">
      <c r="D838" s="142"/>
    </row>
    <row r="839" spans="4:4" x14ac:dyDescent="0.25">
      <c r="D839" s="142"/>
    </row>
    <row r="840" spans="4:4" x14ac:dyDescent="0.25">
      <c r="D840" s="142"/>
    </row>
    <row r="841" spans="4:4" x14ac:dyDescent="0.25">
      <c r="D841" s="142"/>
    </row>
    <row r="842" spans="4:4" x14ac:dyDescent="0.25">
      <c r="D842" s="142"/>
    </row>
    <row r="843" spans="4:4" x14ac:dyDescent="0.25">
      <c r="D843" s="142"/>
    </row>
    <row r="844" spans="4:4" x14ac:dyDescent="0.25">
      <c r="D844" s="142"/>
    </row>
    <row r="845" spans="4:4" x14ac:dyDescent="0.25">
      <c r="D845" s="142"/>
    </row>
    <row r="846" spans="4:4" x14ac:dyDescent="0.25">
      <c r="D846" s="142"/>
    </row>
    <row r="847" spans="4:4" x14ac:dyDescent="0.25">
      <c r="D847" s="142"/>
    </row>
    <row r="848" spans="4:4" x14ac:dyDescent="0.25">
      <c r="D848" s="142"/>
    </row>
    <row r="849" spans="4:4" x14ac:dyDescent="0.25">
      <c r="D849" s="142"/>
    </row>
    <row r="850" spans="4:4" x14ac:dyDescent="0.25">
      <c r="D850" s="142"/>
    </row>
    <row r="851" spans="4:4" x14ac:dyDescent="0.25">
      <c r="D851" s="142"/>
    </row>
    <row r="852" spans="4:4" x14ac:dyDescent="0.25">
      <c r="D852" s="142"/>
    </row>
    <row r="853" spans="4:4" x14ac:dyDescent="0.25">
      <c r="D853" s="142"/>
    </row>
    <row r="854" spans="4:4" x14ac:dyDescent="0.25">
      <c r="D854" s="142"/>
    </row>
    <row r="855" spans="4:4" x14ac:dyDescent="0.25">
      <c r="D855" s="142"/>
    </row>
    <row r="856" spans="4:4" x14ac:dyDescent="0.25">
      <c r="D856" s="142"/>
    </row>
    <row r="857" spans="4:4" x14ac:dyDescent="0.25">
      <c r="D857" s="142"/>
    </row>
    <row r="858" spans="4:4" x14ac:dyDescent="0.25">
      <c r="D858" s="142"/>
    </row>
    <row r="859" spans="4:4" x14ac:dyDescent="0.25">
      <c r="D859" s="142"/>
    </row>
    <row r="860" spans="4:4" x14ac:dyDescent="0.25">
      <c r="D860" s="142"/>
    </row>
    <row r="861" spans="4:4" x14ac:dyDescent="0.25">
      <c r="D861" s="142"/>
    </row>
    <row r="862" spans="4:4" x14ac:dyDescent="0.25">
      <c r="D862" s="142"/>
    </row>
    <row r="863" spans="4:4" x14ac:dyDescent="0.25">
      <c r="D863" s="142"/>
    </row>
    <row r="864" spans="4:4" x14ac:dyDescent="0.25">
      <c r="D864" s="142"/>
    </row>
    <row r="865" spans="4:4" x14ac:dyDescent="0.25">
      <c r="D865" s="142"/>
    </row>
    <row r="866" spans="4:4" x14ac:dyDescent="0.25">
      <c r="D866" s="142"/>
    </row>
    <row r="867" spans="4:4" x14ac:dyDescent="0.25">
      <c r="D867" s="142"/>
    </row>
    <row r="868" spans="4:4" x14ac:dyDescent="0.25">
      <c r="D868" s="142"/>
    </row>
    <row r="869" spans="4:4" x14ac:dyDescent="0.25">
      <c r="D869" s="142"/>
    </row>
    <row r="870" spans="4:4" x14ac:dyDescent="0.25">
      <c r="D870" s="142"/>
    </row>
    <row r="871" spans="4:4" x14ac:dyDescent="0.25">
      <c r="D871" s="142"/>
    </row>
    <row r="872" spans="4:4" x14ac:dyDescent="0.25">
      <c r="D872" s="142"/>
    </row>
    <row r="873" spans="4:4" x14ac:dyDescent="0.25">
      <c r="D873" s="142"/>
    </row>
    <row r="874" spans="4:4" x14ac:dyDescent="0.25">
      <c r="D874" s="142"/>
    </row>
    <row r="875" spans="4:4" x14ac:dyDescent="0.25">
      <c r="D875" s="142"/>
    </row>
    <row r="876" spans="4:4" x14ac:dyDescent="0.25">
      <c r="D876" s="142"/>
    </row>
    <row r="877" spans="4:4" x14ac:dyDescent="0.25">
      <c r="D877" s="142"/>
    </row>
    <row r="878" spans="4:4" x14ac:dyDescent="0.25">
      <c r="D878" s="142"/>
    </row>
    <row r="879" spans="4:4" x14ac:dyDescent="0.25">
      <c r="D879" s="142"/>
    </row>
    <row r="880" spans="4:4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2"/>
    </row>
    <row r="1548" spans="4:4" x14ac:dyDescent="0.25">
      <c r="D1548" s="142"/>
    </row>
    <row r="1549" spans="4:4" x14ac:dyDescent="0.25">
      <c r="D1549" s="142"/>
    </row>
    <row r="1550" spans="4:4" x14ac:dyDescent="0.25">
      <c r="D1550" s="142"/>
    </row>
    <row r="1551" spans="4:4" x14ac:dyDescent="0.25">
      <c r="D1551" s="142"/>
    </row>
    <row r="1552" spans="4:4" x14ac:dyDescent="0.25">
      <c r="D1552" s="142"/>
    </row>
    <row r="1553" spans="4:4" x14ac:dyDescent="0.25">
      <c r="D1553" s="142"/>
    </row>
    <row r="1554" spans="4:4" x14ac:dyDescent="0.25">
      <c r="D1554" s="142"/>
    </row>
    <row r="1555" spans="4:4" x14ac:dyDescent="0.25">
      <c r="D1555" s="142"/>
    </row>
    <row r="1556" spans="4:4" x14ac:dyDescent="0.25">
      <c r="D1556" s="142"/>
    </row>
    <row r="1557" spans="4:4" x14ac:dyDescent="0.25">
      <c r="D1557" s="142"/>
    </row>
    <row r="1558" spans="4:4" x14ac:dyDescent="0.25">
      <c r="D1558" s="142"/>
    </row>
    <row r="1559" spans="4:4" x14ac:dyDescent="0.25">
      <c r="D1559" s="142"/>
    </row>
    <row r="1560" spans="4:4" x14ac:dyDescent="0.25">
      <c r="D1560" s="142"/>
    </row>
    <row r="1561" spans="4:4" x14ac:dyDescent="0.25">
      <c r="D1561" s="142"/>
    </row>
    <row r="1562" spans="4:4" x14ac:dyDescent="0.25">
      <c r="D1562" s="142"/>
    </row>
    <row r="1563" spans="4:4" x14ac:dyDescent="0.25">
      <c r="D1563" s="142"/>
    </row>
    <row r="1564" spans="4:4" x14ac:dyDescent="0.25">
      <c r="D1564" s="142"/>
    </row>
    <row r="1565" spans="4:4" x14ac:dyDescent="0.25">
      <c r="D1565" s="142"/>
    </row>
    <row r="1566" spans="4:4" x14ac:dyDescent="0.25">
      <c r="D1566" s="142"/>
    </row>
    <row r="1567" spans="4:4" x14ac:dyDescent="0.25">
      <c r="D1567" s="142"/>
    </row>
    <row r="1568" spans="4:4" x14ac:dyDescent="0.25">
      <c r="D1568" s="142"/>
    </row>
    <row r="1569" spans="4:4" x14ac:dyDescent="0.25">
      <c r="D1569" s="142"/>
    </row>
    <row r="1570" spans="4:4" x14ac:dyDescent="0.25">
      <c r="D1570" s="142"/>
    </row>
    <row r="1571" spans="4:4" x14ac:dyDescent="0.25">
      <c r="D1571" s="142"/>
    </row>
    <row r="1572" spans="4:4" x14ac:dyDescent="0.25">
      <c r="D1572" s="142"/>
    </row>
    <row r="1573" spans="4:4" x14ac:dyDescent="0.25">
      <c r="D1573" s="142"/>
    </row>
    <row r="1574" spans="4:4" x14ac:dyDescent="0.25">
      <c r="D1574" s="142"/>
    </row>
    <row r="1575" spans="4:4" x14ac:dyDescent="0.25">
      <c r="D1575" s="142"/>
    </row>
    <row r="1576" spans="4:4" x14ac:dyDescent="0.25">
      <c r="D1576" s="142"/>
    </row>
    <row r="1577" spans="4:4" x14ac:dyDescent="0.25">
      <c r="D1577" s="142"/>
    </row>
    <row r="1578" spans="4:4" x14ac:dyDescent="0.25">
      <c r="D1578" s="142"/>
    </row>
    <row r="1579" spans="4:4" x14ac:dyDescent="0.25">
      <c r="D1579" s="142"/>
    </row>
    <row r="1580" spans="4:4" x14ac:dyDescent="0.25">
      <c r="D1580" s="142"/>
    </row>
    <row r="1581" spans="4:4" x14ac:dyDescent="0.25">
      <c r="D1581" s="142"/>
    </row>
    <row r="1582" spans="4:4" x14ac:dyDescent="0.25">
      <c r="D1582" s="142"/>
    </row>
    <row r="1583" spans="4:4" x14ac:dyDescent="0.25">
      <c r="D1583" s="142"/>
    </row>
    <row r="1584" spans="4:4" x14ac:dyDescent="0.25">
      <c r="D1584" s="142"/>
    </row>
    <row r="1585" spans="4:4" x14ac:dyDescent="0.25">
      <c r="D1585" s="142"/>
    </row>
    <row r="1586" spans="4:4" x14ac:dyDescent="0.25">
      <c r="D1586" s="142"/>
    </row>
    <row r="1587" spans="4:4" x14ac:dyDescent="0.25">
      <c r="D1587" s="142"/>
    </row>
    <row r="1588" spans="4:4" x14ac:dyDescent="0.25">
      <c r="D1588" s="142"/>
    </row>
    <row r="1589" spans="4:4" x14ac:dyDescent="0.25">
      <c r="D1589" s="142"/>
    </row>
    <row r="1590" spans="4:4" x14ac:dyDescent="0.25">
      <c r="D1590" s="142"/>
    </row>
    <row r="1591" spans="4:4" x14ac:dyDescent="0.25">
      <c r="D1591" s="142"/>
    </row>
    <row r="1592" spans="4:4" x14ac:dyDescent="0.25">
      <c r="D1592" s="142"/>
    </row>
    <row r="1593" spans="4:4" x14ac:dyDescent="0.25">
      <c r="D1593" s="142"/>
    </row>
    <row r="1594" spans="4:4" x14ac:dyDescent="0.25">
      <c r="D1594" s="142"/>
    </row>
    <row r="1595" spans="4:4" x14ac:dyDescent="0.25">
      <c r="D1595" s="142"/>
    </row>
    <row r="1596" spans="4:4" x14ac:dyDescent="0.25">
      <c r="D1596" s="142"/>
    </row>
    <row r="1597" spans="4:4" x14ac:dyDescent="0.25">
      <c r="D1597" s="142"/>
    </row>
    <row r="1598" spans="4:4" x14ac:dyDescent="0.25">
      <c r="D1598" s="142"/>
    </row>
    <row r="1599" spans="4:4" x14ac:dyDescent="0.25">
      <c r="D1599" s="142"/>
    </row>
    <row r="1600" spans="4:4" x14ac:dyDescent="0.25">
      <c r="D1600" s="142"/>
    </row>
    <row r="1601" spans="4:4" x14ac:dyDescent="0.25">
      <c r="D1601" s="142"/>
    </row>
    <row r="1602" spans="4:4" x14ac:dyDescent="0.25">
      <c r="D1602" s="142"/>
    </row>
    <row r="1603" spans="4:4" x14ac:dyDescent="0.25">
      <c r="D1603" s="142"/>
    </row>
    <row r="1604" spans="4:4" x14ac:dyDescent="0.25">
      <c r="D1604" s="142"/>
    </row>
    <row r="1605" spans="4:4" x14ac:dyDescent="0.25">
      <c r="D1605" s="142"/>
    </row>
    <row r="1606" spans="4:4" x14ac:dyDescent="0.25">
      <c r="D1606" s="142"/>
    </row>
    <row r="1607" spans="4:4" x14ac:dyDescent="0.25">
      <c r="D1607" s="142"/>
    </row>
    <row r="1608" spans="4:4" x14ac:dyDescent="0.25">
      <c r="D1608" s="142"/>
    </row>
    <row r="1609" spans="4:4" x14ac:dyDescent="0.25">
      <c r="D1609" s="142"/>
    </row>
    <row r="1610" spans="4:4" x14ac:dyDescent="0.25">
      <c r="D1610" s="142"/>
    </row>
    <row r="1611" spans="4:4" x14ac:dyDescent="0.25">
      <c r="D1611" s="142"/>
    </row>
    <row r="1612" spans="4:4" x14ac:dyDescent="0.25">
      <c r="D1612" s="142"/>
    </row>
    <row r="1613" spans="4:4" x14ac:dyDescent="0.25">
      <c r="D1613" s="142"/>
    </row>
    <row r="1614" spans="4:4" x14ac:dyDescent="0.25">
      <c r="D1614" s="142"/>
    </row>
    <row r="1615" spans="4:4" x14ac:dyDescent="0.25">
      <c r="D1615" s="142"/>
    </row>
    <row r="1616" spans="4:4" x14ac:dyDescent="0.25">
      <c r="D1616" s="142"/>
    </row>
    <row r="1617" spans="4:4" x14ac:dyDescent="0.25">
      <c r="D1617" s="142"/>
    </row>
    <row r="1618" spans="4:4" x14ac:dyDescent="0.25">
      <c r="D1618" s="142"/>
    </row>
    <row r="1619" spans="4:4" x14ac:dyDescent="0.25">
      <c r="D1619" s="142"/>
    </row>
    <row r="1620" spans="4:4" x14ac:dyDescent="0.25">
      <c r="D1620" s="142"/>
    </row>
    <row r="1621" spans="4:4" x14ac:dyDescent="0.25">
      <c r="D1621" s="142"/>
    </row>
    <row r="1622" spans="4:4" x14ac:dyDescent="0.25">
      <c r="D1622" s="142"/>
    </row>
    <row r="1623" spans="4:4" x14ac:dyDescent="0.25">
      <c r="D1623" s="142"/>
    </row>
    <row r="1624" spans="4:4" x14ac:dyDescent="0.25">
      <c r="D1624" s="142"/>
    </row>
    <row r="1625" spans="4:4" x14ac:dyDescent="0.25">
      <c r="D1625" s="142"/>
    </row>
    <row r="1626" spans="4:4" x14ac:dyDescent="0.25">
      <c r="D1626" s="142"/>
    </row>
    <row r="1627" spans="4:4" x14ac:dyDescent="0.25">
      <c r="D1627" s="142"/>
    </row>
    <row r="1628" spans="4:4" x14ac:dyDescent="0.25">
      <c r="D1628" s="142"/>
    </row>
    <row r="1629" spans="4:4" x14ac:dyDescent="0.25">
      <c r="D1629" s="142"/>
    </row>
    <row r="1630" spans="4:4" x14ac:dyDescent="0.25">
      <c r="D1630" s="142"/>
    </row>
    <row r="1631" spans="4:4" x14ac:dyDescent="0.25">
      <c r="D1631" s="142"/>
    </row>
    <row r="1632" spans="4:4" x14ac:dyDescent="0.25">
      <c r="D1632" s="142"/>
    </row>
    <row r="1633" spans="4:4" x14ac:dyDescent="0.25">
      <c r="D1633" s="142"/>
    </row>
    <row r="1634" spans="4:4" x14ac:dyDescent="0.25">
      <c r="D1634" s="142"/>
    </row>
    <row r="1635" spans="4:4" x14ac:dyDescent="0.25">
      <c r="D1635" s="142"/>
    </row>
    <row r="1636" spans="4:4" x14ac:dyDescent="0.25">
      <c r="D1636" s="142"/>
    </row>
    <row r="1637" spans="4:4" x14ac:dyDescent="0.25">
      <c r="D1637" s="142"/>
    </row>
    <row r="1638" spans="4:4" x14ac:dyDescent="0.25">
      <c r="D1638" s="142"/>
    </row>
    <row r="1639" spans="4:4" x14ac:dyDescent="0.25">
      <c r="D1639" s="142"/>
    </row>
    <row r="1640" spans="4:4" x14ac:dyDescent="0.25">
      <c r="D1640" s="142"/>
    </row>
    <row r="1641" spans="4:4" x14ac:dyDescent="0.25">
      <c r="D1641" s="142"/>
    </row>
    <row r="1642" spans="4:4" x14ac:dyDescent="0.25">
      <c r="D1642" s="142"/>
    </row>
    <row r="1643" spans="4:4" x14ac:dyDescent="0.25">
      <c r="D1643" s="142"/>
    </row>
    <row r="1644" spans="4:4" x14ac:dyDescent="0.25">
      <c r="D1644" s="142"/>
    </row>
    <row r="1645" spans="4:4" x14ac:dyDescent="0.25">
      <c r="D1645" s="142"/>
    </row>
    <row r="1646" spans="4:4" x14ac:dyDescent="0.25">
      <c r="D1646" s="142"/>
    </row>
    <row r="1647" spans="4:4" x14ac:dyDescent="0.25">
      <c r="D1647" s="142"/>
    </row>
    <row r="1648" spans="4:4" x14ac:dyDescent="0.25">
      <c r="D1648" s="142"/>
    </row>
    <row r="1649" spans="4:4" x14ac:dyDescent="0.25">
      <c r="D1649" s="142"/>
    </row>
    <row r="1650" spans="4:4" x14ac:dyDescent="0.25">
      <c r="D1650" s="142"/>
    </row>
    <row r="1651" spans="4:4" x14ac:dyDescent="0.25">
      <c r="D1651" s="142"/>
    </row>
    <row r="1652" spans="4:4" x14ac:dyDescent="0.25">
      <c r="D1652" s="142"/>
    </row>
    <row r="1653" spans="4:4" x14ac:dyDescent="0.25">
      <c r="D1653" s="142"/>
    </row>
    <row r="1654" spans="4:4" x14ac:dyDescent="0.25">
      <c r="D1654" s="142"/>
    </row>
    <row r="1655" spans="4:4" x14ac:dyDescent="0.25">
      <c r="D1655" s="142"/>
    </row>
    <row r="1656" spans="4:4" x14ac:dyDescent="0.25">
      <c r="D1656" s="142"/>
    </row>
    <row r="1657" spans="4:4" x14ac:dyDescent="0.25">
      <c r="D1657" s="142"/>
    </row>
    <row r="1658" spans="4:4" x14ac:dyDescent="0.25">
      <c r="D1658" s="142"/>
    </row>
    <row r="1659" spans="4:4" x14ac:dyDescent="0.25">
      <c r="D1659" s="142"/>
    </row>
    <row r="1660" spans="4:4" x14ac:dyDescent="0.25">
      <c r="D1660" s="142"/>
    </row>
    <row r="1661" spans="4:4" x14ac:dyDescent="0.25">
      <c r="D1661" s="142"/>
    </row>
    <row r="1662" spans="4:4" x14ac:dyDescent="0.25">
      <c r="D1662" s="142"/>
    </row>
    <row r="1663" spans="4:4" x14ac:dyDescent="0.25">
      <c r="D1663" s="142"/>
    </row>
    <row r="1664" spans="4:4" x14ac:dyDescent="0.25">
      <c r="D1664" s="142"/>
    </row>
    <row r="1665" spans="4:4" x14ac:dyDescent="0.25">
      <c r="D1665" s="142"/>
    </row>
    <row r="1666" spans="4:4" x14ac:dyDescent="0.25">
      <c r="D1666" s="142"/>
    </row>
    <row r="1667" spans="4:4" x14ac:dyDescent="0.25">
      <c r="D1667" s="142"/>
    </row>
    <row r="1668" spans="4:4" x14ac:dyDescent="0.25">
      <c r="D1668" s="142"/>
    </row>
    <row r="1669" spans="4:4" x14ac:dyDescent="0.25">
      <c r="D1669" s="142"/>
    </row>
    <row r="1670" spans="4:4" x14ac:dyDescent="0.25">
      <c r="D1670" s="142"/>
    </row>
    <row r="1671" spans="4:4" x14ac:dyDescent="0.25">
      <c r="D1671" s="142"/>
    </row>
    <row r="1672" spans="4:4" x14ac:dyDescent="0.25">
      <c r="D1672" s="142"/>
    </row>
    <row r="1673" spans="4:4" x14ac:dyDescent="0.25">
      <c r="D1673" s="142"/>
    </row>
    <row r="1674" spans="4:4" x14ac:dyDescent="0.25">
      <c r="D1674" s="142"/>
    </row>
    <row r="1675" spans="4:4" x14ac:dyDescent="0.25">
      <c r="D1675" s="142"/>
    </row>
    <row r="1676" spans="4:4" x14ac:dyDescent="0.25">
      <c r="D1676" s="142"/>
    </row>
    <row r="1677" spans="4:4" x14ac:dyDescent="0.25">
      <c r="D1677" s="142"/>
    </row>
    <row r="1678" spans="4:4" x14ac:dyDescent="0.25">
      <c r="D1678" s="142"/>
    </row>
    <row r="1679" spans="4:4" x14ac:dyDescent="0.25">
      <c r="D1679" s="142"/>
    </row>
    <row r="1680" spans="4:4" x14ac:dyDescent="0.25">
      <c r="D1680" s="142"/>
    </row>
    <row r="1681" spans="4:4" x14ac:dyDescent="0.25">
      <c r="D1681" s="142"/>
    </row>
    <row r="1682" spans="4:4" x14ac:dyDescent="0.25">
      <c r="D1682" s="142"/>
    </row>
    <row r="1683" spans="4:4" x14ac:dyDescent="0.25">
      <c r="D1683" s="142"/>
    </row>
    <row r="1684" spans="4:4" x14ac:dyDescent="0.25">
      <c r="D1684" s="142"/>
    </row>
    <row r="1685" spans="4:4" x14ac:dyDescent="0.25">
      <c r="D1685" s="142"/>
    </row>
    <row r="1686" spans="4:4" x14ac:dyDescent="0.25">
      <c r="D1686" s="142"/>
    </row>
    <row r="1687" spans="4:4" x14ac:dyDescent="0.25">
      <c r="D1687" s="142"/>
    </row>
    <row r="1688" spans="4:4" x14ac:dyDescent="0.25">
      <c r="D1688" s="142"/>
    </row>
    <row r="1689" spans="4:4" x14ac:dyDescent="0.25">
      <c r="D1689" s="142"/>
    </row>
    <row r="1690" spans="4:4" x14ac:dyDescent="0.25">
      <c r="D1690" s="142"/>
    </row>
    <row r="1691" spans="4:4" x14ac:dyDescent="0.25">
      <c r="D1691" s="142"/>
    </row>
    <row r="1692" spans="4:4" x14ac:dyDescent="0.25">
      <c r="D1692" s="142"/>
    </row>
    <row r="1693" spans="4:4" x14ac:dyDescent="0.25">
      <c r="D1693" s="142"/>
    </row>
    <row r="1694" spans="4:4" x14ac:dyDescent="0.25">
      <c r="D1694" s="142"/>
    </row>
    <row r="1695" spans="4:4" x14ac:dyDescent="0.25">
      <c r="D1695" s="142"/>
    </row>
    <row r="1696" spans="4:4" x14ac:dyDescent="0.25">
      <c r="D1696" s="142"/>
    </row>
    <row r="1697" spans="4:4" x14ac:dyDescent="0.25">
      <c r="D1697" s="142"/>
    </row>
    <row r="1698" spans="4:4" x14ac:dyDescent="0.25">
      <c r="D1698" s="142"/>
    </row>
    <row r="1699" spans="4:4" x14ac:dyDescent="0.25">
      <c r="D1699" s="142"/>
    </row>
    <row r="1700" spans="4:4" x14ac:dyDescent="0.25">
      <c r="D1700" s="142"/>
    </row>
    <row r="1701" spans="4:4" x14ac:dyDescent="0.25">
      <c r="D1701" s="142"/>
    </row>
    <row r="1702" spans="4:4" x14ac:dyDescent="0.25">
      <c r="D1702" s="142"/>
    </row>
    <row r="1703" spans="4:4" x14ac:dyDescent="0.25">
      <c r="D1703" s="142"/>
    </row>
    <row r="1704" spans="4:4" x14ac:dyDescent="0.25">
      <c r="D1704" s="142"/>
    </row>
    <row r="1705" spans="4:4" x14ac:dyDescent="0.25">
      <c r="D1705" s="142"/>
    </row>
    <row r="1706" spans="4:4" x14ac:dyDescent="0.25">
      <c r="D1706" s="142"/>
    </row>
    <row r="1707" spans="4:4" x14ac:dyDescent="0.25">
      <c r="D1707" s="142"/>
    </row>
    <row r="1708" spans="4:4" x14ac:dyDescent="0.25">
      <c r="D1708" s="142"/>
    </row>
    <row r="1709" spans="4:4" x14ac:dyDescent="0.25">
      <c r="D1709" s="142"/>
    </row>
    <row r="1710" spans="4:4" x14ac:dyDescent="0.25">
      <c r="D1710" s="142"/>
    </row>
    <row r="1711" spans="4:4" x14ac:dyDescent="0.25">
      <c r="D1711" s="142"/>
    </row>
    <row r="1712" spans="4:4" x14ac:dyDescent="0.25">
      <c r="D1712" s="142"/>
    </row>
    <row r="1713" spans="4:4" x14ac:dyDescent="0.25">
      <c r="D1713" s="142"/>
    </row>
    <row r="1714" spans="4:4" x14ac:dyDescent="0.25">
      <c r="D1714" s="142"/>
    </row>
    <row r="1715" spans="4:4" x14ac:dyDescent="0.25">
      <c r="D1715" s="142"/>
    </row>
    <row r="1716" spans="4:4" x14ac:dyDescent="0.25">
      <c r="D1716" s="142"/>
    </row>
    <row r="1717" spans="4:4" x14ac:dyDescent="0.25">
      <c r="D1717" s="142"/>
    </row>
    <row r="1718" spans="4:4" x14ac:dyDescent="0.25">
      <c r="D1718" s="142"/>
    </row>
    <row r="1719" spans="4:4" x14ac:dyDescent="0.25">
      <c r="D1719" s="142"/>
    </row>
    <row r="1720" spans="4:4" x14ac:dyDescent="0.25">
      <c r="D1720" s="142"/>
    </row>
    <row r="1721" spans="4:4" x14ac:dyDescent="0.25">
      <c r="D1721" s="142"/>
    </row>
    <row r="1722" spans="4:4" x14ac:dyDescent="0.25">
      <c r="D1722" s="142"/>
    </row>
    <row r="1723" spans="4:4" x14ac:dyDescent="0.25">
      <c r="D1723" s="142"/>
    </row>
    <row r="1724" spans="4:4" x14ac:dyDescent="0.25">
      <c r="D1724" s="142"/>
    </row>
    <row r="1725" spans="4:4" x14ac:dyDescent="0.25">
      <c r="D1725" s="142"/>
    </row>
    <row r="1726" spans="4:4" x14ac:dyDescent="0.25">
      <c r="D1726" s="142"/>
    </row>
    <row r="1727" spans="4:4" x14ac:dyDescent="0.25">
      <c r="D1727" s="142"/>
    </row>
    <row r="1728" spans="4:4" x14ac:dyDescent="0.25">
      <c r="D1728" s="142"/>
    </row>
    <row r="1729" spans="4:4" x14ac:dyDescent="0.25">
      <c r="D1729" s="142"/>
    </row>
    <row r="1730" spans="4:4" x14ac:dyDescent="0.25">
      <c r="D1730" s="142"/>
    </row>
    <row r="1731" spans="4:4" x14ac:dyDescent="0.25">
      <c r="D1731" s="142"/>
    </row>
    <row r="1732" spans="4:4" x14ac:dyDescent="0.25">
      <c r="D1732" s="142"/>
    </row>
    <row r="1733" spans="4:4" x14ac:dyDescent="0.25">
      <c r="D1733" s="142"/>
    </row>
    <row r="1734" spans="4:4" x14ac:dyDescent="0.25">
      <c r="D1734" s="142"/>
    </row>
    <row r="1735" spans="4:4" x14ac:dyDescent="0.25">
      <c r="D1735" s="142"/>
    </row>
    <row r="1736" spans="4:4" x14ac:dyDescent="0.25">
      <c r="D1736" s="142"/>
    </row>
    <row r="1737" spans="4:4" x14ac:dyDescent="0.25">
      <c r="D1737" s="142"/>
    </row>
    <row r="1738" spans="4:4" x14ac:dyDescent="0.25">
      <c r="D1738" s="142"/>
    </row>
    <row r="1739" spans="4:4" x14ac:dyDescent="0.25">
      <c r="D1739" s="142"/>
    </row>
    <row r="1740" spans="4:4" x14ac:dyDescent="0.25">
      <c r="D1740" s="142"/>
    </row>
    <row r="1741" spans="4:4" x14ac:dyDescent="0.25">
      <c r="D1741" s="142"/>
    </row>
    <row r="1742" spans="4:4" x14ac:dyDescent="0.25">
      <c r="D1742" s="142"/>
    </row>
    <row r="1743" spans="4:4" x14ac:dyDescent="0.25">
      <c r="D1743" s="142"/>
    </row>
    <row r="1744" spans="4:4" x14ac:dyDescent="0.25">
      <c r="D1744" s="142"/>
    </row>
    <row r="1745" spans="4:4" x14ac:dyDescent="0.25">
      <c r="D1745" s="142"/>
    </row>
    <row r="1746" spans="4:4" x14ac:dyDescent="0.25">
      <c r="D1746" s="142"/>
    </row>
    <row r="1747" spans="4:4" x14ac:dyDescent="0.25">
      <c r="D1747" s="142"/>
    </row>
    <row r="1748" spans="4:4" x14ac:dyDescent="0.25">
      <c r="D1748" s="142"/>
    </row>
    <row r="1749" spans="4:4" x14ac:dyDescent="0.25">
      <c r="D1749" s="142"/>
    </row>
    <row r="1750" spans="4:4" x14ac:dyDescent="0.25">
      <c r="D1750" s="142"/>
    </row>
    <row r="1751" spans="4:4" x14ac:dyDescent="0.25">
      <c r="D1751" s="142"/>
    </row>
    <row r="1752" spans="4:4" x14ac:dyDescent="0.25">
      <c r="D1752" s="142"/>
    </row>
    <row r="1753" spans="4:4" x14ac:dyDescent="0.25">
      <c r="D1753" s="142"/>
    </row>
    <row r="1754" spans="4:4" x14ac:dyDescent="0.25">
      <c r="D1754" s="142"/>
    </row>
    <row r="1755" spans="4:4" x14ac:dyDescent="0.25">
      <c r="D1755" s="142"/>
    </row>
    <row r="1756" spans="4:4" x14ac:dyDescent="0.25">
      <c r="D1756" s="142"/>
    </row>
    <row r="1757" spans="4:4" x14ac:dyDescent="0.25">
      <c r="D1757" s="142"/>
    </row>
    <row r="1758" spans="4:4" x14ac:dyDescent="0.25">
      <c r="D1758" s="142"/>
    </row>
    <row r="1759" spans="4:4" x14ac:dyDescent="0.25">
      <c r="D1759" s="142"/>
    </row>
    <row r="1760" spans="4:4" x14ac:dyDescent="0.25">
      <c r="D1760" s="142"/>
    </row>
    <row r="1761" spans="4:4" x14ac:dyDescent="0.25">
      <c r="D1761" s="142"/>
    </row>
    <row r="1762" spans="4:4" x14ac:dyDescent="0.25">
      <c r="D1762" s="142"/>
    </row>
    <row r="1763" spans="4:4" x14ac:dyDescent="0.25">
      <c r="D1763" s="142"/>
    </row>
    <row r="1764" spans="4:4" x14ac:dyDescent="0.25">
      <c r="D1764" s="142"/>
    </row>
    <row r="1765" spans="4:4" x14ac:dyDescent="0.25">
      <c r="D1765" s="142"/>
    </row>
    <row r="1766" spans="4:4" x14ac:dyDescent="0.25">
      <c r="D1766" s="142"/>
    </row>
    <row r="1767" spans="4:4" x14ac:dyDescent="0.25">
      <c r="D1767" s="142"/>
    </row>
    <row r="1768" spans="4:4" x14ac:dyDescent="0.25">
      <c r="D1768" s="142"/>
    </row>
    <row r="1769" spans="4:4" x14ac:dyDescent="0.25">
      <c r="D1769" s="142"/>
    </row>
    <row r="1770" spans="4:4" x14ac:dyDescent="0.25">
      <c r="D1770" s="142"/>
    </row>
    <row r="1771" spans="4:4" x14ac:dyDescent="0.25">
      <c r="D1771" s="142"/>
    </row>
    <row r="1772" spans="4:4" x14ac:dyDescent="0.25">
      <c r="D1772" s="142"/>
    </row>
    <row r="1773" spans="4:4" x14ac:dyDescent="0.25">
      <c r="D1773" s="142"/>
    </row>
    <row r="1774" spans="4:4" x14ac:dyDescent="0.25">
      <c r="D1774" s="142"/>
    </row>
    <row r="1775" spans="4:4" x14ac:dyDescent="0.25">
      <c r="D1775" s="142"/>
    </row>
    <row r="1776" spans="4:4" x14ac:dyDescent="0.25">
      <c r="D1776" s="142"/>
    </row>
    <row r="1777" spans="4:4" x14ac:dyDescent="0.25">
      <c r="D1777" s="142"/>
    </row>
    <row r="1778" spans="4:4" x14ac:dyDescent="0.25">
      <c r="D1778" s="142"/>
    </row>
    <row r="1779" spans="4:4" x14ac:dyDescent="0.25">
      <c r="D1779" s="142"/>
    </row>
    <row r="1780" spans="4:4" x14ac:dyDescent="0.25">
      <c r="D1780" s="142"/>
    </row>
    <row r="1781" spans="4:4" x14ac:dyDescent="0.25">
      <c r="D1781" s="142"/>
    </row>
    <row r="1782" spans="4:4" x14ac:dyDescent="0.25">
      <c r="D1782" s="142"/>
    </row>
    <row r="1783" spans="4:4" x14ac:dyDescent="0.25">
      <c r="D1783" s="142"/>
    </row>
    <row r="1784" spans="4:4" x14ac:dyDescent="0.25">
      <c r="D1784" s="142"/>
    </row>
    <row r="1785" spans="4:4" x14ac:dyDescent="0.25">
      <c r="D1785" s="142"/>
    </row>
    <row r="1786" spans="4:4" x14ac:dyDescent="0.25">
      <c r="D1786" s="142"/>
    </row>
    <row r="1787" spans="4:4" x14ac:dyDescent="0.25">
      <c r="D1787" s="142"/>
    </row>
    <row r="1788" spans="4:4" x14ac:dyDescent="0.25">
      <c r="D1788" s="142"/>
    </row>
    <row r="1789" spans="4:4" x14ac:dyDescent="0.25">
      <c r="D1789" s="142"/>
    </row>
    <row r="1790" spans="4:4" x14ac:dyDescent="0.25">
      <c r="D1790" s="142"/>
    </row>
    <row r="1791" spans="4:4" x14ac:dyDescent="0.25">
      <c r="D1791" s="142"/>
    </row>
    <row r="1792" spans="4:4" x14ac:dyDescent="0.25">
      <c r="D1792" s="142"/>
    </row>
    <row r="1793" spans="4:4" x14ac:dyDescent="0.25">
      <c r="D1793" s="142"/>
    </row>
    <row r="1794" spans="4:4" x14ac:dyDescent="0.25">
      <c r="D1794" s="142"/>
    </row>
    <row r="1795" spans="4:4" x14ac:dyDescent="0.25">
      <c r="D1795" s="142"/>
    </row>
    <row r="1796" spans="4:4" x14ac:dyDescent="0.25">
      <c r="D1796" s="142"/>
    </row>
    <row r="1797" spans="4:4" x14ac:dyDescent="0.25">
      <c r="D1797" s="142"/>
    </row>
    <row r="1798" spans="4:4" x14ac:dyDescent="0.25">
      <c r="D1798" s="142"/>
    </row>
    <row r="1799" spans="4:4" x14ac:dyDescent="0.25">
      <c r="D1799" s="142"/>
    </row>
    <row r="1800" spans="4:4" x14ac:dyDescent="0.25">
      <c r="D1800" s="142"/>
    </row>
    <row r="1801" spans="4:4" x14ac:dyDescent="0.25">
      <c r="D1801" s="142"/>
    </row>
    <row r="1802" spans="4:4" x14ac:dyDescent="0.25">
      <c r="D1802" s="142"/>
    </row>
    <row r="1803" spans="4:4" x14ac:dyDescent="0.25">
      <c r="D1803" s="142"/>
    </row>
    <row r="1804" spans="4:4" x14ac:dyDescent="0.25">
      <c r="D1804" s="142"/>
    </row>
    <row r="1805" spans="4:4" x14ac:dyDescent="0.25">
      <c r="D1805" s="142"/>
    </row>
    <row r="1806" spans="4:4" x14ac:dyDescent="0.25">
      <c r="D1806" s="142"/>
    </row>
    <row r="1807" spans="4:4" x14ac:dyDescent="0.25">
      <c r="D1807" s="142"/>
    </row>
    <row r="1808" spans="4:4" x14ac:dyDescent="0.25">
      <c r="D1808" s="142"/>
    </row>
    <row r="1809" spans="4:4" x14ac:dyDescent="0.25">
      <c r="D1809" s="142"/>
    </row>
    <row r="1810" spans="4:4" x14ac:dyDescent="0.25">
      <c r="D1810" s="142"/>
    </row>
    <row r="1811" spans="4:4" x14ac:dyDescent="0.25">
      <c r="D1811" s="142"/>
    </row>
    <row r="1812" spans="4:4" x14ac:dyDescent="0.25">
      <c r="D1812" s="142"/>
    </row>
    <row r="1813" spans="4:4" x14ac:dyDescent="0.25">
      <c r="D1813" s="142"/>
    </row>
    <row r="1814" spans="4:4" x14ac:dyDescent="0.25">
      <c r="D1814" s="142"/>
    </row>
    <row r="1815" spans="4:4" x14ac:dyDescent="0.25">
      <c r="D1815" s="142"/>
    </row>
    <row r="1816" spans="4:4" x14ac:dyDescent="0.25">
      <c r="D1816" s="142"/>
    </row>
    <row r="1817" spans="4:4" x14ac:dyDescent="0.25">
      <c r="D1817" s="142"/>
    </row>
    <row r="1818" spans="4:4" x14ac:dyDescent="0.25">
      <c r="D1818" s="142"/>
    </row>
    <row r="1819" spans="4:4" x14ac:dyDescent="0.25">
      <c r="D1819" s="142"/>
    </row>
    <row r="1820" spans="4:4" x14ac:dyDescent="0.25">
      <c r="D1820" s="142"/>
    </row>
    <row r="1821" spans="4:4" x14ac:dyDescent="0.25">
      <c r="D1821" s="142"/>
    </row>
    <row r="1822" spans="4:4" x14ac:dyDescent="0.25">
      <c r="D1822" s="142"/>
    </row>
    <row r="1823" spans="4:4" x14ac:dyDescent="0.25">
      <c r="D1823" s="142"/>
    </row>
    <row r="1824" spans="4:4" x14ac:dyDescent="0.25">
      <c r="D1824" s="142"/>
    </row>
    <row r="1825" spans="4:4" x14ac:dyDescent="0.25">
      <c r="D1825" s="142"/>
    </row>
    <row r="1826" spans="4:4" x14ac:dyDescent="0.25">
      <c r="D1826" s="142"/>
    </row>
    <row r="1827" spans="4:4" x14ac:dyDescent="0.25">
      <c r="D1827" s="142"/>
    </row>
    <row r="1828" spans="4:4" x14ac:dyDescent="0.25">
      <c r="D1828" s="142"/>
    </row>
    <row r="1829" spans="4:4" x14ac:dyDescent="0.25">
      <c r="D1829" s="142"/>
    </row>
    <row r="1830" spans="4:4" x14ac:dyDescent="0.25">
      <c r="D1830" s="142"/>
    </row>
    <row r="1831" spans="4:4" x14ac:dyDescent="0.25">
      <c r="D1831" s="142"/>
    </row>
    <row r="1832" spans="4:4" x14ac:dyDescent="0.25">
      <c r="D1832" s="142"/>
    </row>
    <row r="1833" spans="4:4" x14ac:dyDescent="0.25">
      <c r="D1833" s="142"/>
    </row>
    <row r="1834" spans="4:4" x14ac:dyDescent="0.25">
      <c r="D1834" s="142"/>
    </row>
    <row r="1835" spans="4:4" x14ac:dyDescent="0.25">
      <c r="D1835" s="142"/>
    </row>
    <row r="1836" spans="4:4" x14ac:dyDescent="0.25">
      <c r="D1836" s="142"/>
    </row>
    <row r="1837" spans="4:4" x14ac:dyDescent="0.25">
      <c r="D1837" s="142"/>
    </row>
    <row r="1838" spans="4:4" x14ac:dyDescent="0.25">
      <c r="D1838" s="142"/>
    </row>
    <row r="1839" spans="4:4" x14ac:dyDescent="0.25">
      <c r="D1839" s="142"/>
    </row>
    <row r="1840" spans="4:4" x14ac:dyDescent="0.25">
      <c r="D1840" s="142"/>
    </row>
    <row r="1841" spans="4:4" x14ac:dyDescent="0.25">
      <c r="D1841" s="142"/>
    </row>
    <row r="1842" spans="4:4" x14ac:dyDescent="0.25">
      <c r="D1842" s="142"/>
    </row>
    <row r="1843" spans="4:4" x14ac:dyDescent="0.25">
      <c r="D1843" s="142"/>
    </row>
    <row r="1844" spans="4:4" x14ac:dyDescent="0.25">
      <c r="D1844" s="142"/>
    </row>
    <row r="1845" spans="4:4" x14ac:dyDescent="0.25">
      <c r="D1845" s="142"/>
    </row>
    <row r="1846" spans="4:4" x14ac:dyDescent="0.25">
      <c r="D1846" s="142"/>
    </row>
    <row r="1847" spans="4:4" x14ac:dyDescent="0.25">
      <c r="D1847" s="142"/>
    </row>
    <row r="1848" spans="4:4" x14ac:dyDescent="0.25">
      <c r="D1848" s="142"/>
    </row>
    <row r="1849" spans="4:4" x14ac:dyDescent="0.25">
      <c r="D1849" s="142"/>
    </row>
    <row r="1850" spans="4:4" x14ac:dyDescent="0.25">
      <c r="D1850" s="142"/>
    </row>
    <row r="1851" spans="4:4" x14ac:dyDescent="0.25">
      <c r="D1851" s="142"/>
    </row>
    <row r="1852" spans="4:4" x14ac:dyDescent="0.25">
      <c r="D1852" s="142"/>
    </row>
    <row r="1853" spans="4:4" x14ac:dyDescent="0.25">
      <c r="D1853" s="142"/>
    </row>
    <row r="1854" spans="4:4" x14ac:dyDescent="0.25">
      <c r="D1854" s="142"/>
    </row>
    <row r="1855" spans="4:4" x14ac:dyDescent="0.25">
      <c r="D1855" s="142"/>
    </row>
    <row r="1856" spans="4:4" x14ac:dyDescent="0.25">
      <c r="D1856" s="142"/>
    </row>
    <row r="1857" spans="4:4" x14ac:dyDescent="0.25">
      <c r="D1857" s="142"/>
    </row>
    <row r="1858" spans="4:4" x14ac:dyDescent="0.25">
      <c r="D1858" s="142"/>
    </row>
    <row r="1859" spans="4:4" x14ac:dyDescent="0.25">
      <c r="D1859" s="142"/>
    </row>
    <row r="1860" spans="4:4" x14ac:dyDescent="0.25">
      <c r="D1860" s="142"/>
    </row>
    <row r="1861" spans="4:4" x14ac:dyDescent="0.25">
      <c r="D1861" s="142"/>
    </row>
    <row r="1862" spans="4:4" x14ac:dyDescent="0.25">
      <c r="D1862" s="142"/>
    </row>
    <row r="1863" spans="4:4" x14ac:dyDescent="0.25">
      <c r="D1863" s="142"/>
    </row>
    <row r="1864" spans="4:4" x14ac:dyDescent="0.25">
      <c r="D1864" s="142"/>
    </row>
    <row r="1865" spans="4:4" x14ac:dyDescent="0.25">
      <c r="D1865" s="142"/>
    </row>
    <row r="1866" spans="4:4" x14ac:dyDescent="0.25">
      <c r="D1866" s="142"/>
    </row>
    <row r="1867" spans="4:4" x14ac:dyDescent="0.25">
      <c r="D1867" s="142"/>
    </row>
    <row r="1868" spans="4:4" x14ac:dyDescent="0.25">
      <c r="D1868" s="142"/>
    </row>
    <row r="1869" spans="4:4" x14ac:dyDescent="0.25">
      <c r="D1869" s="142"/>
    </row>
    <row r="1870" spans="4:4" x14ac:dyDescent="0.25">
      <c r="D1870" s="142"/>
    </row>
    <row r="1871" spans="4:4" x14ac:dyDescent="0.25">
      <c r="D1871" s="142"/>
    </row>
    <row r="1872" spans="4:4" x14ac:dyDescent="0.25">
      <c r="D1872" s="142"/>
    </row>
    <row r="1873" spans="4:4" x14ac:dyDescent="0.25">
      <c r="D1873" s="142"/>
    </row>
    <row r="1874" spans="4:4" x14ac:dyDescent="0.25">
      <c r="D1874" s="142"/>
    </row>
    <row r="1875" spans="4:4" x14ac:dyDescent="0.25">
      <c r="D1875" s="142"/>
    </row>
    <row r="1876" spans="4:4" x14ac:dyDescent="0.25">
      <c r="D1876" s="142"/>
    </row>
    <row r="1877" spans="4:4" x14ac:dyDescent="0.25">
      <c r="D1877" s="142"/>
    </row>
    <row r="1878" spans="4:4" x14ac:dyDescent="0.25">
      <c r="D1878" s="142"/>
    </row>
    <row r="1879" spans="4:4" x14ac:dyDescent="0.25">
      <c r="D1879" s="142"/>
    </row>
    <row r="1880" spans="4:4" x14ac:dyDescent="0.25">
      <c r="D1880" s="142"/>
    </row>
    <row r="1881" spans="4:4" x14ac:dyDescent="0.25">
      <c r="D1881" s="142"/>
    </row>
    <row r="1882" spans="4:4" x14ac:dyDescent="0.25">
      <c r="D1882" s="142"/>
    </row>
    <row r="1883" spans="4:4" x14ac:dyDescent="0.25">
      <c r="D1883" s="142"/>
    </row>
    <row r="1884" spans="4:4" x14ac:dyDescent="0.25">
      <c r="D1884" s="142"/>
    </row>
    <row r="1885" spans="4:4" x14ac:dyDescent="0.25">
      <c r="D1885" s="142"/>
    </row>
    <row r="1886" spans="4:4" x14ac:dyDescent="0.25">
      <c r="D1886" s="142"/>
    </row>
    <row r="1887" spans="4:4" x14ac:dyDescent="0.25">
      <c r="D1887" s="142"/>
    </row>
    <row r="1888" spans="4:4" x14ac:dyDescent="0.25">
      <c r="D1888" s="142"/>
    </row>
    <row r="1889" spans="4:4" x14ac:dyDescent="0.25">
      <c r="D1889" s="142"/>
    </row>
    <row r="1890" spans="4:4" x14ac:dyDescent="0.25">
      <c r="D1890" s="142"/>
    </row>
    <row r="1891" spans="4:4" x14ac:dyDescent="0.25">
      <c r="D1891" s="142"/>
    </row>
    <row r="1892" spans="4:4" x14ac:dyDescent="0.25">
      <c r="D1892" s="142"/>
    </row>
    <row r="1893" spans="4:4" x14ac:dyDescent="0.25">
      <c r="D1893" s="142"/>
    </row>
    <row r="1894" spans="4:4" x14ac:dyDescent="0.25">
      <c r="D1894" s="142"/>
    </row>
    <row r="1895" spans="4:4" x14ac:dyDescent="0.25">
      <c r="D1895" s="142"/>
    </row>
    <row r="1896" spans="4:4" x14ac:dyDescent="0.25">
      <c r="D1896" s="142"/>
    </row>
    <row r="1897" spans="4:4" x14ac:dyDescent="0.25">
      <c r="D1897" s="142"/>
    </row>
    <row r="1898" spans="4:4" x14ac:dyDescent="0.25">
      <c r="D1898" s="142"/>
    </row>
    <row r="1899" spans="4:4" x14ac:dyDescent="0.25">
      <c r="D1899" s="142"/>
    </row>
    <row r="1900" spans="4:4" x14ac:dyDescent="0.25">
      <c r="D1900" s="142"/>
    </row>
    <row r="1901" spans="4:4" x14ac:dyDescent="0.25">
      <c r="D1901" s="142"/>
    </row>
    <row r="1902" spans="4:4" x14ac:dyDescent="0.25">
      <c r="D1902" s="142"/>
    </row>
    <row r="1903" spans="4:4" x14ac:dyDescent="0.25">
      <c r="D1903" s="142"/>
    </row>
    <row r="1904" spans="4:4" x14ac:dyDescent="0.25">
      <c r="D1904" s="142"/>
    </row>
    <row r="1905" spans="4:4" x14ac:dyDescent="0.25">
      <c r="D1905" s="142"/>
    </row>
    <row r="1906" spans="4:4" x14ac:dyDescent="0.25">
      <c r="D1906" s="142"/>
    </row>
    <row r="1907" spans="4:4" x14ac:dyDescent="0.25">
      <c r="D1907" s="142"/>
    </row>
    <row r="1908" spans="4:4" x14ac:dyDescent="0.25">
      <c r="D1908" s="142"/>
    </row>
    <row r="1909" spans="4:4" x14ac:dyDescent="0.25">
      <c r="D1909" s="142"/>
    </row>
    <row r="1910" spans="4:4" x14ac:dyDescent="0.25">
      <c r="D1910" s="142"/>
    </row>
    <row r="1911" spans="4:4" x14ac:dyDescent="0.25">
      <c r="D1911" s="142"/>
    </row>
    <row r="1912" spans="4:4" x14ac:dyDescent="0.25">
      <c r="D1912" s="142"/>
    </row>
    <row r="1913" spans="4:4" x14ac:dyDescent="0.25">
      <c r="D1913" s="142"/>
    </row>
    <row r="1914" spans="4:4" x14ac:dyDescent="0.25">
      <c r="D1914" s="142"/>
    </row>
    <row r="1915" spans="4:4" x14ac:dyDescent="0.25">
      <c r="D1915" s="142"/>
    </row>
    <row r="1916" spans="4:4" x14ac:dyDescent="0.25">
      <c r="D1916" s="142"/>
    </row>
    <row r="1917" spans="4:4" x14ac:dyDescent="0.25">
      <c r="D1917" s="142"/>
    </row>
    <row r="1918" spans="4:4" x14ac:dyDescent="0.25">
      <c r="D1918" s="142"/>
    </row>
    <row r="1919" spans="4:4" x14ac:dyDescent="0.25">
      <c r="D1919" s="142"/>
    </row>
    <row r="1920" spans="4:4" x14ac:dyDescent="0.25">
      <c r="D1920" s="142"/>
    </row>
    <row r="1921" spans="4:4" x14ac:dyDescent="0.25">
      <c r="D1921" s="142"/>
    </row>
    <row r="1922" spans="4:4" x14ac:dyDescent="0.25">
      <c r="D1922" s="142"/>
    </row>
    <row r="1923" spans="4:4" x14ac:dyDescent="0.25">
      <c r="D1923" s="142"/>
    </row>
    <row r="1924" spans="4:4" x14ac:dyDescent="0.25">
      <c r="D1924" s="142"/>
    </row>
    <row r="1925" spans="4:4" x14ac:dyDescent="0.25">
      <c r="D1925" s="142"/>
    </row>
    <row r="1926" spans="4:4" x14ac:dyDescent="0.25">
      <c r="D1926" s="142"/>
    </row>
    <row r="1927" spans="4:4" x14ac:dyDescent="0.25">
      <c r="D1927" s="142"/>
    </row>
    <row r="1928" spans="4:4" x14ac:dyDescent="0.25">
      <c r="D1928" s="142"/>
    </row>
    <row r="1929" spans="4:4" x14ac:dyDescent="0.25">
      <c r="D1929" s="142"/>
    </row>
    <row r="1930" spans="4:4" x14ac:dyDescent="0.25">
      <c r="D1930" s="142"/>
    </row>
    <row r="1931" spans="4:4" x14ac:dyDescent="0.25">
      <c r="D1931" s="142"/>
    </row>
    <row r="1932" spans="4:4" x14ac:dyDescent="0.25">
      <c r="D1932" s="142"/>
    </row>
    <row r="1933" spans="4:4" x14ac:dyDescent="0.25">
      <c r="D1933" s="142"/>
    </row>
    <row r="1934" spans="4:4" x14ac:dyDescent="0.25">
      <c r="D1934" s="142"/>
    </row>
    <row r="1935" spans="4:4" x14ac:dyDescent="0.25">
      <c r="D1935" s="142"/>
    </row>
    <row r="1936" spans="4:4" x14ac:dyDescent="0.25">
      <c r="D1936" s="142"/>
    </row>
    <row r="1937" spans="4:4" x14ac:dyDescent="0.25">
      <c r="D1937" s="142"/>
    </row>
    <row r="1938" spans="4:4" x14ac:dyDescent="0.25">
      <c r="D1938" s="142"/>
    </row>
    <row r="1939" spans="4:4" x14ac:dyDescent="0.25">
      <c r="D1939" s="142"/>
    </row>
    <row r="1940" spans="4:4" x14ac:dyDescent="0.25">
      <c r="D1940" s="142"/>
    </row>
    <row r="1941" spans="4:4" x14ac:dyDescent="0.25">
      <c r="D1941" s="142"/>
    </row>
    <row r="1942" spans="4:4" x14ac:dyDescent="0.25">
      <c r="D1942" s="142"/>
    </row>
    <row r="1943" spans="4:4" x14ac:dyDescent="0.25">
      <c r="D1943" s="142"/>
    </row>
    <row r="1944" spans="4:4" x14ac:dyDescent="0.25">
      <c r="D1944" s="142"/>
    </row>
    <row r="1945" spans="4:4" x14ac:dyDescent="0.25">
      <c r="D1945" s="142"/>
    </row>
    <row r="1946" spans="4:4" x14ac:dyDescent="0.25">
      <c r="D1946" s="142"/>
    </row>
    <row r="1947" spans="4:4" x14ac:dyDescent="0.25">
      <c r="D1947" s="142"/>
    </row>
    <row r="1948" spans="4:4" x14ac:dyDescent="0.25">
      <c r="D1948" s="142"/>
    </row>
    <row r="1949" spans="4:4" x14ac:dyDescent="0.25">
      <c r="D1949" s="142"/>
    </row>
    <row r="1950" spans="4:4" x14ac:dyDescent="0.25">
      <c r="D1950" s="142"/>
    </row>
    <row r="1951" spans="4:4" x14ac:dyDescent="0.25">
      <c r="D1951" s="142"/>
    </row>
    <row r="1952" spans="4:4" x14ac:dyDescent="0.25">
      <c r="D1952" s="142"/>
    </row>
    <row r="1953" spans="4:4" x14ac:dyDescent="0.25">
      <c r="D1953" s="142"/>
    </row>
    <row r="1954" spans="4:4" x14ac:dyDescent="0.25">
      <c r="D1954" s="142"/>
    </row>
    <row r="1955" spans="4:4" x14ac:dyDescent="0.25">
      <c r="D1955" s="142"/>
    </row>
    <row r="1956" spans="4:4" x14ac:dyDescent="0.25">
      <c r="D1956" s="142"/>
    </row>
    <row r="1957" spans="4:4" x14ac:dyDescent="0.25">
      <c r="D1957" s="142"/>
    </row>
    <row r="1958" spans="4:4" x14ac:dyDescent="0.25">
      <c r="D1958" s="142"/>
    </row>
    <row r="1959" spans="4:4" x14ac:dyDescent="0.25">
      <c r="D1959" s="142"/>
    </row>
    <row r="1960" spans="4:4" x14ac:dyDescent="0.25">
      <c r="D1960" s="142"/>
    </row>
    <row r="1961" spans="4:4" x14ac:dyDescent="0.25">
      <c r="D1961" s="142"/>
    </row>
    <row r="1962" spans="4:4" x14ac:dyDescent="0.25">
      <c r="D1962" s="142"/>
    </row>
    <row r="1963" spans="4:4" x14ac:dyDescent="0.25">
      <c r="D1963" s="142"/>
    </row>
    <row r="1964" spans="4:4" x14ac:dyDescent="0.25">
      <c r="D1964" s="142"/>
    </row>
    <row r="1965" spans="4:4" x14ac:dyDescent="0.25">
      <c r="D1965" s="142"/>
    </row>
    <row r="1966" spans="4:4" x14ac:dyDescent="0.25">
      <c r="D1966" s="142"/>
    </row>
    <row r="1967" spans="4:4" x14ac:dyDescent="0.25">
      <c r="D1967" s="142"/>
    </row>
    <row r="1968" spans="4:4" x14ac:dyDescent="0.25">
      <c r="D1968" s="142"/>
    </row>
    <row r="1969" spans="4:4" x14ac:dyDescent="0.25">
      <c r="D1969" s="142"/>
    </row>
    <row r="1970" spans="4:4" x14ac:dyDescent="0.25">
      <c r="D1970" s="142"/>
    </row>
    <row r="1971" spans="4:4" x14ac:dyDescent="0.25">
      <c r="D1971" s="142"/>
    </row>
    <row r="1972" spans="4:4" x14ac:dyDescent="0.25">
      <c r="D1972" s="142"/>
    </row>
    <row r="1973" spans="4:4" x14ac:dyDescent="0.25">
      <c r="D1973" s="142"/>
    </row>
    <row r="1974" spans="4:4" x14ac:dyDescent="0.25">
      <c r="D1974" s="142"/>
    </row>
    <row r="1975" spans="4:4" x14ac:dyDescent="0.25">
      <c r="D1975" s="142"/>
    </row>
    <row r="1976" spans="4:4" x14ac:dyDescent="0.25">
      <c r="D1976" s="142"/>
    </row>
    <row r="1977" spans="4:4" x14ac:dyDescent="0.25">
      <c r="D1977" s="142"/>
    </row>
    <row r="1978" spans="4:4" x14ac:dyDescent="0.25">
      <c r="D1978" s="142"/>
    </row>
    <row r="1979" spans="4:4" x14ac:dyDescent="0.25">
      <c r="D1979" s="142"/>
    </row>
    <row r="1980" spans="4:4" x14ac:dyDescent="0.25">
      <c r="D1980" s="142"/>
    </row>
    <row r="1981" spans="4:4" x14ac:dyDescent="0.25">
      <c r="D1981" s="142"/>
    </row>
    <row r="1982" spans="4:4" x14ac:dyDescent="0.25">
      <c r="D1982" s="142"/>
    </row>
    <row r="1983" spans="4:4" x14ac:dyDescent="0.25">
      <c r="D1983" s="142"/>
    </row>
    <row r="1984" spans="4:4" x14ac:dyDescent="0.25">
      <c r="D1984" s="142"/>
    </row>
    <row r="1985" spans="4:4" x14ac:dyDescent="0.25">
      <c r="D1985" s="142"/>
    </row>
    <row r="1986" spans="4:4" x14ac:dyDescent="0.25">
      <c r="D1986" s="142"/>
    </row>
    <row r="1987" spans="4:4" x14ac:dyDescent="0.25">
      <c r="D1987" s="142"/>
    </row>
    <row r="1988" spans="4:4" x14ac:dyDescent="0.25">
      <c r="D1988" s="142"/>
    </row>
    <row r="1989" spans="4:4" x14ac:dyDescent="0.25">
      <c r="D1989" s="142"/>
    </row>
    <row r="1990" spans="4:4" x14ac:dyDescent="0.25">
      <c r="D1990" s="142"/>
    </row>
    <row r="1991" spans="4:4" x14ac:dyDescent="0.25">
      <c r="D1991" s="142"/>
    </row>
    <row r="1992" spans="4:4" x14ac:dyDescent="0.25">
      <c r="D1992" s="142"/>
    </row>
    <row r="1993" spans="4:4" x14ac:dyDescent="0.25">
      <c r="D1993" s="142"/>
    </row>
    <row r="1994" spans="4:4" x14ac:dyDescent="0.25">
      <c r="D1994" s="142"/>
    </row>
    <row r="1995" spans="4:4" x14ac:dyDescent="0.25">
      <c r="D1995" s="142"/>
    </row>
    <row r="1996" spans="4:4" x14ac:dyDescent="0.25">
      <c r="D1996" s="142"/>
    </row>
    <row r="1997" spans="4:4" x14ac:dyDescent="0.25">
      <c r="D1997" s="142"/>
    </row>
    <row r="1998" spans="4:4" x14ac:dyDescent="0.25">
      <c r="D1998" s="142"/>
    </row>
    <row r="1999" spans="4:4" x14ac:dyDescent="0.25">
      <c r="D1999" s="142"/>
    </row>
    <row r="2000" spans="4:4" x14ac:dyDescent="0.25">
      <c r="D2000" s="142"/>
    </row>
    <row r="2001" spans="4:4" x14ac:dyDescent="0.25">
      <c r="D2001" s="142"/>
    </row>
    <row r="2002" spans="4:4" x14ac:dyDescent="0.25">
      <c r="D2002" s="142"/>
    </row>
    <row r="2003" spans="4:4" x14ac:dyDescent="0.25">
      <c r="D2003" s="142"/>
    </row>
    <row r="2004" spans="4:4" x14ac:dyDescent="0.25">
      <c r="D2004" s="142"/>
    </row>
    <row r="2005" spans="4:4" x14ac:dyDescent="0.25">
      <c r="D2005" s="142"/>
    </row>
    <row r="2006" spans="4:4" x14ac:dyDescent="0.25">
      <c r="D2006" s="142"/>
    </row>
    <row r="2007" spans="4:4" x14ac:dyDescent="0.25">
      <c r="D2007" s="142"/>
    </row>
    <row r="2008" spans="4:4" x14ac:dyDescent="0.25">
      <c r="D2008" s="142"/>
    </row>
    <row r="2009" spans="4:4" x14ac:dyDescent="0.25">
      <c r="D2009" s="142"/>
    </row>
    <row r="2010" spans="4:4" x14ac:dyDescent="0.25">
      <c r="D2010" s="142"/>
    </row>
    <row r="2011" spans="4:4" x14ac:dyDescent="0.25">
      <c r="D2011" s="142"/>
    </row>
    <row r="2012" spans="4:4" x14ac:dyDescent="0.25">
      <c r="D2012" s="142"/>
    </row>
    <row r="2013" spans="4:4" x14ac:dyDescent="0.25">
      <c r="D2013" s="142"/>
    </row>
    <row r="2014" spans="4:4" x14ac:dyDescent="0.25">
      <c r="D2014" s="142"/>
    </row>
    <row r="2015" spans="4:4" x14ac:dyDescent="0.25">
      <c r="D2015" s="142"/>
    </row>
    <row r="2016" spans="4:4" x14ac:dyDescent="0.25">
      <c r="D2016" s="142"/>
    </row>
    <row r="2017" spans="4:4" x14ac:dyDescent="0.25">
      <c r="D2017" s="142"/>
    </row>
    <row r="2018" spans="4:4" x14ac:dyDescent="0.25">
      <c r="D2018" s="142"/>
    </row>
    <row r="2019" spans="4:4" x14ac:dyDescent="0.25">
      <c r="D2019" s="142"/>
    </row>
    <row r="2020" spans="4:4" x14ac:dyDescent="0.25">
      <c r="D2020" s="142"/>
    </row>
    <row r="2021" spans="4:4" x14ac:dyDescent="0.25">
      <c r="D2021" s="142"/>
    </row>
    <row r="2022" spans="4:4" x14ac:dyDescent="0.25">
      <c r="D2022" s="142"/>
    </row>
    <row r="2023" spans="4:4" x14ac:dyDescent="0.25">
      <c r="D2023" s="142"/>
    </row>
    <row r="2024" spans="4:4" x14ac:dyDescent="0.25">
      <c r="D2024" s="142"/>
    </row>
    <row r="2025" spans="4:4" x14ac:dyDescent="0.25">
      <c r="D2025" s="142"/>
    </row>
    <row r="2026" spans="4:4" x14ac:dyDescent="0.25">
      <c r="D2026" s="142"/>
    </row>
    <row r="2027" spans="4:4" x14ac:dyDescent="0.25">
      <c r="D2027" s="142"/>
    </row>
    <row r="2028" spans="4:4" x14ac:dyDescent="0.25">
      <c r="D2028" s="142"/>
    </row>
    <row r="2029" spans="4:4" x14ac:dyDescent="0.25">
      <c r="D2029" s="142"/>
    </row>
    <row r="2030" spans="4:4" x14ac:dyDescent="0.25">
      <c r="D2030" s="142"/>
    </row>
    <row r="2031" spans="4:4" x14ac:dyDescent="0.25">
      <c r="D2031" s="142"/>
    </row>
    <row r="2032" spans="4:4" x14ac:dyDescent="0.25">
      <c r="D2032" s="142"/>
    </row>
    <row r="2033" spans="4:4" x14ac:dyDescent="0.25">
      <c r="D2033" s="142"/>
    </row>
    <row r="2034" spans="4:4" x14ac:dyDescent="0.25">
      <c r="D2034" s="142"/>
    </row>
    <row r="2035" spans="4:4" x14ac:dyDescent="0.25">
      <c r="D2035" s="142"/>
    </row>
    <row r="2036" spans="4:4" x14ac:dyDescent="0.25">
      <c r="D2036" s="142"/>
    </row>
    <row r="2037" spans="4:4" x14ac:dyDescent="0.25">
      <c r="D2037" s="142"/>
    </row>
    <row r="2038" spans="4:4" x14ac:dyDescent="0.25">
      <c r="D2038" s="142"/>
    </row>
    <row r="2039" spans="4:4" x14ac:dyDescent="0.25">
      <c r="D2039" s="142"/>
    </row>
    <row r="2040" spans="4:4" x14ac:dyDescent="0.25">
      <c r="D2040" s="142"/>
    </row>
    <row r="2041" spans="4:4" x14ac:dyDescent="0.25">
      <c r="D2041" s="142"/>
    </row>
    <row r="2042" spans="4:4" x14ac:dyDescent="0.25">
      <c r="D2042" s="142"/>
    </row>
    <row r="2043" spans="4:4" x14ac:dyDescent="0.25">
      <c r="D2043" s="142"/>
    </row>
    <row r="2044" spans="4:4" x14ac:dyDescent="0.25">
      <c r="D2044" s="142"/>
    </row>
    <row r="2045" spans="4:4" x14ac:dyDescent="0.25">
      <c r="D2045" s="142"/>
    </row>
    <row r="2046" spans="4:4" x14ac:dyDescent="0.25">
      <c r="D2046" s="142"/>
    </row>
    <row r="2047" spans="4:4" x14ac:dyDescent="0.25">
      <c r="D2047" s="142"/>
    </row>
    <row r="2048" spans="4:4" x14ac:dyDescent="0.25">
      <c r="D2048" s="142"/>
    </row>
    <row r="2049" spans="4:4" x14ac:dyDescent="0.25">
      <c r="D2049" s="142"/>
    </row>
    <row r="2050" spans="4:4" x14ac:dyDescent="0.25">
      <c r="D2050" s="142"/>
    </row>
    <row r="2051" spans="4:4" x14ac:dyDescent="0.25">
      <c r="D2051" s="142"/>
    </row>
    <row r="2052" spans="4:4" x14ac:dyDescent="0.25">
      <c r="D2052" s="142"/>
    </row>
    <row r="2053" spans="4:4" x14ac:dyDescent="0.25">
      <c r="D2053" s="142"/>
    </row>
    <row r="2054" spans="4:4" x14ac:dyDescent="0.25">
      <c r="D2054" s="142"/>
    </row>
    <row r="2055" spans="4:4" x14ac:dyDescent="0.25">
      <c r="D2055" s="142"/>
    </row>
    <row r="2056" spans="4:4" x14ac:dyDescent="0.25">
      <c r="D2056" s="142"/>
    </row>
    <row r="2057" spans="4:4" x14ac:dyDescent="0.25">
      <c r="D2057" s="142"/>
    </row>
    <row r="2058" spans="4:4" x14ac:dyDescent="0.25">
      <c r="D2058" s="142"/>
    </row>
    <row r="2059" spans="4:4" x14ac:dyDescent="0.25">
      <c r="D2059" s="142"/>
    </row>
    <row r="2060" spans="4:4" x14ac:dyDescent="0.25">
      <c r="D2060" s="142"/>
    </row>
    <row r="2061" spans="4:4" x14ac:dyDescent="0.25">
      <c r="D2061" s="142"/>
    </row>
    <row r="2062" spans="4:4" x14ac:dyDescent="0.25">
      <c r="D2062" s="142"/>
    </row>
    <row r="2063" spans="4:4" x14ac:dyDescent="0.25">
      <c r="D2063" s="142"/>
    </row>
    <row r="2064" spans="4:4" x14ac:dyDescent="0.25">
      <c r="D2064" s="142"/>
    </row>
    <row r="2065" spans="4:4" x14ac:dyDescent="0.25">
      <c r="D2065" s="142"/>
    </row>
    <row r="2066" spans="4:4" x14ac:dyDescent="0.25">
      <c r="D2066" s="142"/>
    </row>
    <row r="2067" spans="4:4" x14ac:dyDescent="0.25">
      <c r="D2067" s="142"/>
    </row>
    <row r="2068" spans="4:4" x14ac:dyDescent="0.25">
      <c r="D2068" s="142"/>
    </row>
    <row r="2069" spans="4:4" x14ac:dyDescent="0.25">
      <c r="D2069" s="142"/>
    </row>
    <row r="2070" spans="4:4" x14ac:dyDescent="0.25">
      <c r="D2070" s="142"/>
    </row>
    <row r="2071" spans="4:4" x14ac:dyDescent="0.25">
      <c r="D2071" s="142"/>
    </row>
    <row r="2072" spans="4:4" x14ac:dyDescent="0.25">
      <c r="D2072" s="142"/>
    </row>
    <row r="2073" spans="4:4" x14ac:dyDescent="0.25">
      <c r="D2073" s="142"/>
    </row>
    <row r="2074" spans="4:4" x14ac:dyDescent="0.25">
      <c r="D2074" s="142"/>
    </row>
    <row r="2075" spans="4:4" x14ac:dyDescent="0.25">
      <c r="D2075" s="142"/>
    </row>
    <row r="2076" spans="4:4" x14ac:dyDescent="0.25">
      <c r="D2076" s="142"/>
    </row>
    <row r="2077" spans="4:4" x14ac:dyDescent="0.25">
      <c r="D2077" s="142"/>
    </row>
    <row r="2078" spans="4:4" x14ac:dyDescent="0.25">
      <c r="D2078" s="142"/>
    </row>
    <row r="2079" spans="4:4" x14ac:dyDescent="0.25">
      <c r="D2079" s="142"/>
    </row>
    <row r="2080" spans="4:4" x14ac:dyDescent="0.25">
      <c r="D2080" s="142"/>
    </row>
    <row r="2081" spans="4:4" x14ac:dyDescent="0.25">
      <c r="D2081" s="142"/>
    </row>
    <row r="2082" spans="4:4" x14ac:dyDescent="0.25">
      <c r="D2082" s="142"/>
    </row>
    <row r="2083" spans="4:4" x14ac:dyDescent="0.25">
      <c r="D2083" s="142"/>
    </row>
    <row r="2084" spans="4:4" x14ac:dyDescent="0.25">
      <c r="D2084" s="142"/>
    </row>
    <row r="2085" spans="4:4" x14ac:dyDescent="0.25">
      <c r="D2085" s="142"/>
    </row>
    <row r="2086" spans="4:4" x14ac:dyDescent="0.25">
      <c r="D2086" s="142"/>
    </row>
    <row r="2087" spans="4:4" x14ac:dyDescent="0.25">
      <c r="D2087" s="142"/>
    </row>
    <row r="2088" spans="4:4" x14ac:dyDescent="0.25">
      <c r="D2088" s="142"/>
    </row>
    <row r="2089" spans="4:4" x14ac:dyDescent="0.25">
      <c r="D2089" s="142"/>
    </row>
    <row r="2090" spans="4:4" x14ac:dyDescent="0.25">
      <c r="D2090" s="142"/>
    </row>
    <row r="2091" spans="4:4" x14ac:dyDescent="0.25">
      <c r="D2091" s="142"/>
    </row>
    <row r="2092" spans="4:4" x14ac:dyDescent="0.25">
      <c r="D2092" s="142"/>
    </row>
    <row r="2093" spans="4:4" x14ac:dyDescent="0.25">
      <c r="D2093" s="142"/>
    </row>
    <row r="2094" spans="4:4" x14ac:dyDescent="0.25">
      <c r="D2094" s="142"/>
    </row>
    <row r="2095" spans="4:4" x14ac:dyDescent="0.25">
      <c r="D2095" s="142"/>
    </row>
    <row r="2096" spans="4:4" x14ac:dyDescent="0.25">
      <c r="D2096" s="142"/>
    </row>
    <row r="2097" spans="4:4" x14ac:dyDescent="0.25">
      <c r="D2097" s="142"/>
    </row>
    <row r="2098" spans="4:4" x14ac:dyDescent="0.25">
      <c r="D2098" s="142"/>
    </row>
    <row r="2099" spans="4:4" x14ac:dyDescent="0.25">
      <c r="D2099" s="142"/>
    </row>
    <row r="2100" spans="4:4" x14ac:dyDescent="0.25">
      <c r="D2100" s="142"/>
    </row>
    <row r="2101" spans="4:4" x14ac:dyDescent="0.25">
      <c r="D2101" s="142"/>
    </row>
    <row r="2102" spans="4:4" x14ac:dyDescent="0.25">
      <c r="D2102" s="142"/>
    </row>
    <row r="2103" spans="4:4" x14ac:dyDescent="0.25">
      <c r="D2103" s="142"/>
    </row>
    <row r="2104" spans="4:4" x14ac:dyDescent="0.25">
      <c r="D2104" s="142"/>
    </row>
    <row r="2105" spans="4:4" x14ac:dyDescent="0.25">
      <c r="D2105" s="142"/>
    </row>
    <row r="2106" spans="4:4" x14ac:dyDescent="0.25">
      <c r="D2106" s="142"/>
    </row>
    <row r="2107" spans="4:4" x14ac:dyDescent="0.25">
      <c r="D2107" s="142"/>
    </row>
    <row r="2108" spans="4:4" x14ac:dyDescent="0.25">
      <c r="D2108" s="142"/>
    </row>
    <row r="2109" spans="4:4" x14ac:dyDescent="0.25">
      <c r="D2109" s="142"/>
    </row>
    <row r="2110" spans="4:4" x14ac:dyDescent="0.25">
      <c r="D2110" s="142"/>
    </row>
    <row r="2111" spans="4:4" x14ac:dyDescent="0.25">
      <c r="D2111" s="142"/>
    </row>
    <row r="2112" spans="4:4" x14ac:dyDescent="0.25">
      <c r="D2112" s="142"/>
    </row>
    <row r="2113" spans="4:4" x14ac:dyDescent="0.25">
      <c r="D2113" s="142"/>
    </row>
    <row r="2114" spans="4:4" x14ac:dyDescent="0.25">
      <c r="D2114" s="142"/>
    </row>
    <row r="2115" spans="4:4" x14ac:dyDescent="0.25">
      <c r="D2115" s="142"/>
    </row>
    <row r="2116" spans="4:4" x14ac:dyDescent="0.25">
      <c r="D2116" s="142"/>
    </row>
    <row r="2117" spans="4:4" x14ac:dyDescent="0.25">
      <c r="D2117" s="142"/>
    </row>
    <row r="2118" spans="4:4" x14ac:dyDescent="0.25">
      <c r="D2118" s="142"/>
    </row>
    <row r="2119" spans="4:4" x14ac:dyDescent="0.25">
      <c r="D2119" s="142"/>
    </row>
    <row r="2120" spans="4:4" x14ac:dyDescent="0.25">
      <c r="D2120" s="142"/>
    </row>
    <row r="2121" spans="4:4" x14ac:dyDescent="0.25">
      <c r="D2121" s="142"/>
    </row>
    <row r="2122" spans="4:4" x14ac:dyDescent="0.25">
      <c r="D2122" s="142"/>
    </row>
    <row r="2123" spans="4:4" x14ac:dyDescent="0.25">
      <c r="D2123" s="142"/>
    </row>
    <row r="2124" spans="4:4" x14ac:dyDescent="0.25">
      <c r="D2124" s="142"/>
    </row>
    <row r="2125" spans="4:4" x14ac:dyDescent="0.25">
      <c r="D2125" s="142"/>
    </row>
    <row r="2126" spans="4:4" x14ac:dyDescent="0.25">
      <c r="D2126" s="142"/>
    </row>
    <row r="2127" spans="4:4" x14ac:dyDescent="0.25">
      <c r="D2127" s="142"/>
    </row>
    <row r="2128" spans="4:4" x14ac:dyDescent="0.25">
      <c r="D2128" s="142"/>
    </row>
    <row r="2129" spans="4:4" x14ac:dyDescent="0.25">
      <c r="D2129" s="142"/>
    </row>
    <row r="2130" spans="4:4" x14ac:dyDescent="0.25">
      <c r="D2130" s="142"/>
    </row>
    <row r="2131" spans="4:4" x14ac:dyDescent="0.25">
      <c r="D2131" s="142"/>
    </row>
    <row r="2132" spans="4:4" x14ac:dyDescent="0.25">
      <c r="D2132" s="142"/>
    </row>
    <row r="2133" spans="4:4" x14ac:dyDescent="0.25">
      <c r="D2133" s="142"/>
    </row>
    <row r="2134" spans="4:4" x14ac:dyDescent="0.25">
      <c r="D2134" s="142"/>
    </row>
    <row r="2135" spans="4:4" x14ac:dyDescent="0.25">
      <c r="D2135" s="142"/>
    </row>
    <row r="2136" spans="4:4" x14ac:dyDescent="0.25">
      <c r="D2136" s="142"/>
    </row>
    <row r="2137" spans="4:4" x14ac:dyDescent="0.25">
      <c r="D2137" s="142"/>
    </row>
    <row r="2138" spans="4:4" x14ac:dyDescent="0.25">
      <c r="D2138" s="142"/>
    </row>
    <row r="2139" spans="4:4" x14ac:dyDescent="0.25">
      <c r="D2139" s="142"/>
    </row>
    <row r="2140" spans="4:4" x14ac:dyDescent="0.25">
      <c r="D2140" s="142"/>
    </row>
    <row r="2141" spans="4:4" x14ac:dyDescent="0.25">
      <c r="D2141" s="142"/>
    </row>
    <row r="2142" spans="4:4" x14ac:dyDescent="0.25">
      <c r="D2142" s="142"/>
    </row>
    <row r="2143" spans="4:4" x14ac:dyDescent="0.25">
      <c r="D2143" s="142"/>
    </row>
    <row r="2144" spans="4:4" x14ac:dyDescent="0.25">
      <c r="D2144" s="142"/>
    </row>
    <row r="2145" spans="4:4" x14ac:dyDescent="0.25">
      <c r="D2145" s="142"/>
    </row>
    <row r="2146" spans="4:4" x14ac:dyDescent="0.25">
      <c r="D2146" s="142"/>
    </row>
    <row r="2147" spans="4:4" x14ac:dyDescent="0.25">
      <c r="D2147" s="142"/>
    </row>
    <row r="2148" spans="4:4" x14ac:dyDescent="0.25">
      <c r="D2148" s="142"/>
    </row>
    <row r="2149" spans="4:4" x14ac:dyDescent="0.25">
      <c r="D2149" s="142"/>
    </row>
    <row r="2150" spans="4:4" x14ac:dyDescent="0.25">
      <c r="D2150" s="142"/>
    </row>
    <row r="2151" spans="4:4" x14ac:dyDescent="0.25">
      <c r="D2151" s="142"/>
    </row>
    <row r="2152" spans="4:4" x14ac:dyDescent="0.25">
      <c r="D2152" s="142"/>
    </row>
    <row r="2153" spans="4:4" x14ac:dyDescent="0.25">
      <c r="D2153" s="142"/>
    </row>
    <row r="2154" spans="4:4" x14ac:dyDescent="0.25">
      <c r="D2154" s="142"/>
    </row>
    <row r="2155" spans="4:4" x14ac:dyDescent="0.25">
      <c r="D2155" s="142"/>
    </row>
    <row r="2156" spans="4:4" x14ac:dyDescent="0.25">
      <c r="D2156" s="142"/>
    </row>
    <row r="2157" spans="4:4" x14ac:dyDescent="0.25">
      <c r="D2157" s="142"/>
    </row>
    <row r="2158" spans="4:4" x14ac:dyDescent="0.25">
      <c r="D2158" s="142"/>
    </row>
    <row r="2159" spans="4:4" x14ac:dyDescent="0.25">
      <c r="D2159" s="142"/>
    </row>
    <row r="2160" spans="4:4" x14ac:dyDescent="0.25">
      <c r="D2160" s="142"/>
    </row>
    <row r="2161" spans="4:4" x14ac:dyDescent="0.25">
      <c r="D2161" s="142"/>
    </row>
    <row r="2162" spans="4:4" x14ac:dyDescent="0.25">
      <c r="D2162" s="142"/>
    </row>
    <row r="2163" spans="4:4" x14ac:dyDescent="0.25">
      <c r="D2163" s="142"/>
    </row>
    <row r="2164" spans="4:4" x14ac:dyDescent="0.25">
      <c r="D2164" s="142"/>
    </row>
    <row r="2165" spans="4:4" x14ac:dyDescent="0.25">
      <c r="D2165" s="142"/>
    </row>
    <row r="2166" spans="4:4" x14ac:dyDescent="0.25">
      <c r="D2166" s="142"/>
    </row>
    <row r="2167" spans="4:4" x14ac:dyDescent="0.25">
      <c r="D2167" s="142"/>
    </row>
    <row r="2168" spans="4:4" x14ac:dyDescent="0.25">
      <c r="D2168" s="142"/>
    </row>
    <row r="2169" spans="4:4" x14ac:dyDescent="0.25">
      <c r="D2169" s="142"/>
    </row>
    <row r="2170" spans="4:4" x14ac:dyDescent="0.25">
      <c r="D2170" s="142"/>
    </row>
    <row r="2171" spans="4:4" x14ac:dyDescent="0.25">
      <c r="D2171" s="142"/>
    </row>
    <row r="2172" spans="4:4" x14ac:dyDescent="0.25">
      <c r="D2172" s="142"/>
    </row>
    <row r="2173" spans="4:4" x14ac:dyDescent="0.25">
      <c r="D2173" s="142"/>
    </row>
    <row r="2174" spans="4:4" x14ac:dyDescent="0.25">
      <c r="D2174" s="142"/>
    </row>
    <row r="2175" spans="4:4" x14ac:dyDescent="0.25">
      <c r="D2175" s="142"/>
    </row>
    <row r="2176" spans="4:4" x14ac:dyDescent="0.25">
      <c r="D2176" s="142"/>
    </row>
    <row r="2177" spans="4:4" x14ac:dyDescent="0.25">
      <c r="D2177" s="142"/>
    </row>
    <row r="2178" spans="4:4" x14ac:dyDescent="0.25">
      <c r="D2178" s="142"/>
    </row>
    <row r="2179" spans="4:4" x14ac:dyDescent="0.25">
      <c r="D2179" s="142"/>
    </row>
    <row r="2180" spans="4:4" x14ac:dyDescent="0.25">
      <c r="D2180" s="142"/>
    </row>
    <row r="2181" spans="4:4" x14ac:dyDescent="0.25">
      <c r="D2181" s="142"/>
    </row>
    <row r="2182" spans="4:4" x14ac:dyDescent="0.25">
      <c r="D2182" s="142"/>
    </row>
    <row r="2183" spans="4:4" x14ac:dyDescent="0.25">
      <c r="D2183" s="142"/>
    </row>
    <row r="2184" spans="4:4" x14ac:dyDescent="0.25">
      <c r="D2184" s="142"/>
    </row>
    <row r="2185" spans="4:4" x14ac:dyDescent="0.25">
      <c r="D2185" s="142"/>
    </row>
    <row r="2186" spans="4:4" x14ac:dyDescent="0.25">
      <c r="D2186" s="142"/>
    </row>
    <row r="2187" spans="4:4" x14ac:dyDescent="0.25">
      <c r="D2187" s="142"/>
    </row>
    <row r="2188" spans="4:4" x14ac:dyDescent="0.25">
      <c r="D2188" s="142"/>
    </row>
    <row r="2189" spans="4:4" x14ac:dyDescent="0.25">
      <c r="D2189" s="142"/>
    </row>
    <row r="2190" spans="4:4" x14ac:dyDescent="0.25">
      <c r="D2190" s="142"/>
    </row>
    <row r="2191" spans="4:4" x14ac:dyDescent="0.25">
      <c r="D2191" s="142"/>
    </row>
    <row r="2192" spans="4:4" x14ac:dyDescent="0.25">
      <c r="D2192" s="142"/>
    </row>
    <row r="2193" spans="4:4" x14ac:dyDescent="0.25">
      <c r="D2193" s="142"/>
    </row>
    <row r="2194" spans="4:4" x14ac:dyDescent="0.25">
      <c r="D2194" s="142"/>
    </row>
    <row r="2195" spans="4:4" x14ac:dyDescent="0.25">
      <c r="D2195" s="142"/>
    </row>
    <row r="2196" spans="4:4" x14ac:dyDescent="0.25">
      <c r="D2196" s="142"/>
    </row>
    <row r="2197" spans="4:4" x14ac:dyDescent="0.25">
      <c r="D2197" s="142"/>
    </row>
    <row r="2198" spans="4:4" x14ac:dyDescent="0.25">
      <c r="D2198" s="142"/>
    </row>
    <row r="2199" spans="4:4" x14ac:dyDescent="0.25">
      <c r="D2199" s="142"/>
    </row>
    <row r="2200" spans="4:4" x14ac:dyDescent="0.25">
      <c r="D2200" s="142"/>
    </row>
    <row r="2201" spans="4:4" x14ac:dyDescent="0.25">
      <c r="D2201" s="142"/>
    </row>
    <row r="2202" spans="4:4" x14ac:dyDescent="0.25">
      <c r="D2202" s="142"/>
    </row>
    <row r="2203" spans="4:4" x14ac:dyDescent="0.25">
      <c r="D2203" s="142"/>
    </row>
    <row r="2204" spans="4:4" x14ac:dyDescent="0.25">
      <c r="D2204" s="142"/>
    </row>
    <row r="2205" spans="4:4" x14ac:dyDescent="0.25">
      <c r="D2205" s="142"/>
    </row>
    <row r="2206" spans="4:4" x14ac:dyDescent="0.25">
      <c r="D2206" s="142"/>
    </row>
    <row r="2207" spans="4:4" x14ac:dyDescent="0.25">
      <c r="D2207" s="142"/>
    </row>
    <row r="2208" spans="4:4" x14ac:dyDescent="0.25">
      <c r="D2208" s="142"/>
    </row>
    <row r="2209" spans="4:4" x14ac:dyDescent="0.25">
      <c r="D2209" s="142"/>
    </row>
    <row r="2210" spans="4:4" x14ac:dyDescent="0.25">
      <c r="D2210" s="142"/>
    </row>
    <row r="2211" spans="4:4" x14ac:dyDescent="0.25">
      <c r="D2211" s="142"/>
    </row>
    <row r="2212" spans="4:4" x14ac:dyDescent="0.25">
      <c r="D2212" s="142"/>
    </row>
    <row r="2213" spans="4:4" x14ac:dyDescent="0.25">
      <c r="D2213" s="142"/>
    </row>
    <row r="2214" spans="4:4" x14ac:dyDescent="0.25">
      <c r="D2214" s="142"/>
    </row>
    <row r="2215" spans="4:4" x14ac:dyDescent="0.25">
      <c r="D2215" s="142"/>
    </row>
    <row r="2216" spans="4:4" x14ac:dyDescent="0.25">
      <c r="D2216" s="142"/>
    </row>
    <row r="2217" spans="4:4" x14ac:dyDescent="0.25">
      <c r="D2217" s="142"/>
    </row>
    <row r="2218" spans="4:4" x14ac:dyDescent="0.25">
      <c r="D2218" s="142"/>
    </row>
    <row r="2219" spans="4:4" x14ac:dyDescent="0.25">
      <c r="D2219" s="142"/>
    </row>
    <row r="2220" spans="4:4" x14ac:dyDescent="0.25">
      <c r="D2220" s="142"/>
    </row>
    <row r="2221" spans="4:4" x14ac:dyDescent="0.25">
      <c r="D2221" s="142"/>
    </row>
    <row r="2222" spans="4:4" x14ac:dyDescent="0.25">
      <c r="D2222" s="142"/>
    </row>
    <row r="2223" spans="4:4" x14ac:dyDescent="0.25">
      <c r="D2223" s="142"/>
    </row>
    <row r="2224" spans="4:4" x14ac:dyDescent="0.25">
      <c r="D2224" s="142"/>
    </row>
    <row r="2225" spans="4:4" x14ac:dyDescent="0.25">
      <c r="D2225" s="142"/>
    </row>
    <row r="2226" spans="4:4" x14ac:dyDescent="0.25">
      <c r="D2226" s="142"/>
    </row>
    <row r="2227" spans="4:4" x14ac:dyDescent="0.25">
      <c r="D2227" s="142"/>
    </row>
    <row r="2228" spans="4:4" x14ac:dyDescent="0.25">
      <c r="D2228" s="142"/>
    </row>
    <row r="2229" spans="4:4" x14ac:dyDescent="0.25">
      <c r="D2229" s="142"/>
    </row>
    <row r="2230" spans="4:4" x14ac:dyDescent="0.25">
      <c r="D2230" s="142"/>
    </row>
    <row r="2231" spans="4:4" x14ac:dyDescent="0.25">
      <c r="D2231" s="142"/>
    </row>
    <row r="2232" spans="4:4" x14ac:dyDescent="0.25">
      <c r="D2232" s="142"/>
    </row>
    <row r="2233" spans="4:4" x14ac:dyDescent="0.25">
      <c r="D2233" s="142"/>
    </row>
    <row r="2234" spans="4:4" x14ac:dyDescent="0.25">
      <c r="D2234" s="142"/>
    </row>
    <row r="2235" spans="4:4" x14ac:dyDescent="0.25">
      <c r="D2235" s="142"/>
    </row>
    <row r="2236" spans="4:4" x14ac:dyDescent="0.25">
      <c r="D2236" s="142"/>
    </row>
    <row r="2237" spans="4:4" x14ac:dyDescent="0.25">
      <c r="D2237" s="142"/>
    </row>
    <row r="2238" spans="4:4" x14ac:dyDescent="0.25">
      <c r="D2238" s="142"/>
    </row>
    <row r="2239" spans="4:4" x14ac:dyDescent="0.25">
      <c r="D2239" s="142"/>
    </row>
    <row r="2240" spans="4:4" x14ac:dyDescent="0.25">
      <c r="D2240" s="142"/>
    </row>
    <row r="2241" spans="4:4" x14ac:dyDescent="0.25">
      <c r="D2241" s="142"/>
    </row>
    <row r="2242" spans="4:4" x14ac:dyDescent="0.25">
      <c r="D2242" s="142"/>
    </row>
    <row r="2243" spans="4:4" x14ac:dyDescent="0.25">
      <c r="D2243" s="142"/>
    </row>
    <row r="2244" spans="4:4" x14ac:dyDescent="0.25">
      <c r="D2244" s="142"/>
    </row>
    <row r="2245" spans="4:4" x14ac:dyDescent="0.25">
      <c r="D2245" s="142"/>
    </row>
    <row r="2246" spans="4:4" x14ac:dyDescent="0.25">
      <c r="D2246" s="142"/>
    </row>
    <row r="2247" spans="4:4" x14ac:dyDescent="0.25">
      <c r="D2247" s="142"/>
    </row>
    <row r="2248" spans="4:4" x14ac:dyDescent="0.25">
      <c r="D2248" s="142"/>
    </row>
    <row r="2249" spans="4:4" x14ac:dyDescent="0.25">
      <c r="D2249" s="142"/>
    </row>
    <row r="2250" spans="4:4" x14ac:dyDescent="0.25">
      <c r="D2250" s="142"/>
    </row>
    <row r="2251" spans="4:4" x14ac:dyDescent="0.25">
      <c r="D2251" s="142"/>
    </row>
    <row r="2252" spans="4:4" x14ac:dyDescent="0.25">
      <c r="D2252" s="142"/>
    </row>
    <row r="2253" spans="4:4" x14ac:dyDescent="0.25">
      <c r="D2253" s="142"/>
    </row>
    <row r="2254" spans="4:4" x14ac:dyDescent="0.25">
      <c r="D2254" s="142"/>
    </row>
    <row r="2255" spans="4:4" x14ac:dyDescent="0.25">
      <c r="D2255" s="142"/>
    </row>
    <row r="2256" spans="4:4" x14ac:dyDescent="0.25">
      <c r="D2256" s="142"/>
    </row>
    <row r="2257" spans="4:4" x14ac:dyDescent="0.25">
      <c r="D2257" s="142"/>
    </row>
    <row r="2258" spans="4:4" x14ac:dyDescent="0.25">
      <c r="D2258" s="142"/>
    </row>
    <row r="2259" spans="4:4" x14ac:dyDescent="0.25">
      <c r="D2259" s="142"/>
    </row>
    <row r="2260" spans="4:4" x14ac:dyDescent="0.25">
      <c r="D2260" s="142"/>
    </row>
    <row r="2261" spans="4:4" x14ac:dyDescent="0.25">
      <c r="D2261" s="142"/>
    </row>
    <row r="2262" spans="4:4" x14ac:dyDescent="0.25">
      <c r="D2262" s="142"/>
    </row>
    <row r="2263" spans="4:4" x14ac:dyDescent="0.25">
      <c r="D2263" s="142"/>
    </row>
    <row r="2264" spans="4:4" x14ac:dyDescent="0.25">
      <c r="D2264" s="142"/>
    </row>
    <row r="2265" spans="4:4" x14ac:dyDescent="0.25">
      <c r="D2265" s="142"/>
    </row>
    <row r="2266" spans="4:4" x14ac:dyDescent="0.25">
      <c r="D2266" s="142"/>
    </row>
    <row r="2267" spans="4:4" x14ac:dyDescent="0.25">
      <c r="D2267" s="142"/>
    </row>
    <row r="2268" spans="4:4" x14ac:dyDescent="0.25">
      <c r="D2268" s="142"/>
    </row>
    <row r="2269" spans="4:4" x14ac:dyDescent="0.25">
      <c r="D2269" s="142"/>
    </row>
    <row r="2270" spans="4:4" x14ac:dyDescent="0.25">
      <c r="D2270" s="142"/>
    </row>
    <row r="2271" spans="4:4" x14ac:dyDescent="0.25">
      <c r="D2271" s="142"/>
    </row>
    <row r="2272" spans="4:4" x14ac:dyDescent="0.25">
      <c r="D2272" s="142"/>
    </row>
    <row r="2273" spans="4:4" x14ac:dyDescent="0.25">
      <c r="D2273" s="142"/>
    </row>
    <row r="2274" spans="4:4" x14ac:dyDescent="0.25">
      <c r="D2274" s="142"/>
    </row>
    <row r="2275" spans="4:4" x14ac:dyDescent="0.25">
      <c r="D2275" s="142"/>
    </row>
    <row r="2276" spans="4:4" x14ac:dyDescent="0.25">
      <c r="D2276" s="142"/>
    </row>
    <row r="2277" spans="4:4" x14ac:dyDescent="0.25">
      <c r="D2277" s="142"/>
    </row>
    <row r="2278" spans="4:4" x14ac:dyDescent="0.25">
      <c r="D2278" s="142"/>
    </row>
    <row r="2279" spans="4:4" x14ac:dyDescent="0.25">
      <c r="D2279" s="142"/>
    </row>
    <row r="2280" spans="4:4" x14ac:dyDescent="0.25">
      <c r="D2280" s="142"/>
    </row>
    <row r="2281" spans="4:4" x14ac:dyDescent="0.25">
      <c r="D2281" s="142"/>
    </row>
    <row r="2282" spans="4:4" x14ac:dyDescent="0.25">
      <c r="D2282" s="142"/>
    </row>
    <row r="2283" spans="4:4" x14ac:dyDescent="0.25">
      <c r="D2283" s="142"/>
    </row>
    <row r="2284" spans="4:4" x14ac:dyDescent="0.25">
      <c r="D2284" s="142"/>
    </row>
    <row r="2285" spans="4:4" x14ac:dyDescent="0.25">
      <c r="D2285" s="142"/>
    </row>
    <row r="2286" spans="4:4" x14ac:dyDescent="0.25">
      <c r="D2286" s="142"/>
    </row>
    <row r="2287" spans="4:4" x14ac:dyDescent="0.25">
      <c r="D2287" s="142"/>
    </row>
    <row r="2288" spans="4:4" x14ac:dyDescent="0.25">
      <c r="D2288" s="142"/>
    </row>
    <row r="2289" spans="4:4" x14ac:dyDescent="0.25">
      <c r="D2289" s="142"/>
    </row>
    <row r="2290" spans="4:4" x14ac:dyDescent="0.25">
      <c r="D2290" s="142"/>
    </row>
    <row r="2291" spans="4:4" x14ac:dyDescent="0.25">
      <c r="D2291" s="142"/>
    </row>
    <row r="2292" spans="4:4" x14ac:dyDescent="0.25">
      <c r="D2292" s="142"/>
    </row>
    <row r="2293" spans="4:4" x14ac:dyDescent="0.25">
      <c r="D2293" s="142"/>
    </row>
    <row r="2294" spans="4:4" x14ac:dyDescent="0.25">
      <c r="D2294" s="142"/>
    </row>
    <row r="2295" spans="4:4" x14ac:dyDescent="0.25">
      <c r="D2295" s="142"/>
    </row>
    <row r="2296" spans="4:4" x14ac:dyDescent="0.25">
      <c r="D2296" s="142"/>
    </row>
    <row r="2297" spans="4:4" x14ac:dyDescent="0.25">
      <c r="D2297" s="142"/>
    </row>
    <row r="2298" spans="4:4" x14ac:dyDescent="0.25">
      <c r="D2298" s="142"/>
    </row>
    <row r="2299" spans="4:4" x14ac:dyDescent="0.25">
      <c r="D2299" s="142"/>
    </row>
    <row r="2300" spans="4:4" x14ac:dyDescent="0.25">
      <c r="D2300" s="142"/>
    </row>
    <row r="2301" spans="4:4" x14ac:dyDescent="0.25">
      <c r="D2301" s="142"/>
    </row>
    <row r="2302" spans="4:4" x14ac:dyDescent="0.25">
      <c r="D2302" s="142"/>
    </row>
    <row r="2303" spans="4:4" x14ac:dyDescent="0.25">
      <c r="D2303" s="142"/>
    </row>
    <row r="2304" spans="4:4" x14ac:dyDescent="0.25">
      <c r="D2304" s="142"/>
    </row>
    <row r="2305" spans="4:4" x14ac:dyDescent="0.25">
      <c r="D2305" s="142"/>
    </row>
    <row r="2306" spans="4:4" x14ac:dyDescent="0.25">
      <c r="D2306" s="142"/>
    </row>
    <row r="2307" spans="4:4" x14ac:dyDescent="0.25">
      <c r="D2307" s="142"/>
    </row>
    <row r="2308" spans="4:4" x14ac:dyDescent="0.25">
      <c r="D2308" s="142"/>
    </row>
    <row r="2309" spans="4:4" x14ac:dyDescent="0.25">
      <c r="D2309" s="142"/>
    </row>
    <row r="2310" spans="4:4" x14ac:dyDescent="0.25">
      <c r="D2310" s="142"/>
    </row>
    <row r="2311" spans="4:4" x14ac:dyDescent="0.25">
      <c r="D2311" s="142"/>
    </row>
    <row r="2312" spans="4:4" x14ac:dyDescent="0.25">
      <c r="D2312" s="142"/>
    </row>
    <row r="2313" spans="4:4" x14ac:dyDescent="0.25">
      <c r="D2313" s="142"/>
    </row>
    <row r="2314" spans="4:4" x14ac:dyDescent="0.25">
      <c r="D2314" s="142"/>
    </row>
    <row r="2315" spans="4:4" x14ac:dyDescent="0.25">
      <c r="D2315" s="142"/>
    </row>
    <row r="2316" spans="4:4" x14ac:dyDescent="0.25">
      <c r="D2316" s="142"/>
    </row>
    <row r="2317" spans="4:4" x14ac:dyDescent="0.25">
      <c r="D2317" s="142"/>
    </row>
    <row r="2318" spans="4:4" x14ac:dyDescent="0.25">
      <c r="D2318" s="142"/>
    </row>
    <row r="2319" spans="4:4" x14ac:dyDescent="0.25">
      <c r="D2319" s="142"/>
    </row>
    <row r="2320" spans="4:4" x14ac:dyDescent="0.25">
      <c r="D2320" s="142"/>
    </row>
    <row r="2321" spans="4:4" x14ac:dyDescent="0.25">
      <c r="D2321" s="142"/>
    </row>
    <row r="2322" spans="4:4" x14ac:dyDescent="0.25">
      <c r="D2322" s="142"/>
    </row>
    <row r="2323" spans="4:4" x14ac:dyDescent="0.25">
      <c r="D2323" s="142"/>
    </row>
    <row r="2324" spans="4:4" x14ac:dyDescent="0.25">
      <c r="D2324" s="142"/>
    </row>
    <row r="2325" spans="4:4" x14ac:dyDescent="0.25">
      <c r="D2325" s="142"/>
    </row>
    <row r="2326" spans="4:4" x14ac:dyDescent="0.25">
      <c r="D2326" s="142"/>
    </row>
    <row r="2327" spans="4:4" x14ac:dyDescent="0.25">
      <c r="D2327" s="142"/>
    </row>
    <row r="2328" spans="4:4" x14ac:dyDescent="0.25">
      <c r="D2328" s="142"/>
    </row>
    <row r="2329" spans="4:4" x14ac:dyDescent="0.25">
      <c r="D2329" s="142"/>
    </row>
    <row r="2330" spans="4:4" x14ac:dyDescent="0.25">
      <c r="D2330" s="142"/>
    </row>
    <row r="2331" spans="4:4" x14ac:dyDescent="0.25">
      <c r="D2331" s="142"/>
    </row>
    <row r="2332" spans="4:4" x14ac:dyDescent="0.25">
      <c r="D2332" s="142"/>
    </row>
    <row r="2333" spans="4:4" x14ac:dyDescent="0.25">
      <c r="D2333" s="142"/>
    </row>
    <row r="2334" spans="4:4" x14ac:dyDescent="0.25">
      <c r="D2334" s="142"/>
    </row>
    <row r="2335" spans="4:4" x14ac:dyDescent="0.25">
      <c r="D2335" s="142"/>
    </row>
    <row r="2336" spans="4:4" x14ac:dyDescent="0.25">
      <c r="D2336" s="142"/>
    </row>
    <row r="2337" spans="4:4" x14ac:dyDescent="0.25">
      <c r="D2337" s="142"/>
    </row>
    <row r="2338" spans="4:4" x14ac:dyDescent="0.25">
      <c r="D2338" s="142"/>
    </row>
    <row r="2339" spans="4:4" x14ac:dyDescent="0.25">
      <c r="D2339" s="142"/>
    </row>
    <row r="2340" spans="4:4" x14ac:dyDescent="0.25">
      <c r="D2340" s="142"/>
    </row>
    <row r="2341" spans="4:4" x14ac:dyDescent="0.25">
      <c r="D2341" s="142"/>
    </row>
    <row r="2342" spans="4:4" x14ac:dyDescent="0.25">
      <c r="D2342" s="142"/>
    </row>
    <row r="2343" spans="4:4" x14ac:dyDescent="0.25">
      <c r="D2343" s="142"/>
    </row>
    <row r="2344" spans="4:4" x14ac:dyDescent="0.25">
      <c r="D2344" s="142"/>
    </row>
    <row r="2345" spans="4:4" x14ac:dyDescent="0.25">
      <c r="D2345" s="142"/>
    </row>
    <row r="2346" spans="4:4" x14ac:dyDescent="0.25">
      <c r="D2346" s="142"/>
    </row>
    <row r="2347" spans="4:4" x14ac:dyDescent="0.25">
      <c r="D2347" s="142"/>
    </row>
    <row r="2348" spans="4:4" x14ac:dyDescent="0.25">
      <c r="D2348" s="142"/>
    </row>
    <row r="2349" spans="4:4" x14ac:dyDescent="0.25">
      <c r="D2349" s="142"/>
    </row>
    <row r="2350" spans="4:4" x14ac:dyDescent="0.25">
      <c r="D2350" s="142"/>
    </row>
    <row r="2351" spans="4:4" x14ac:dyDescent="0.25">
      <c r="D2351" s="142"/>
    </row>
    <row r="2352" spans="4:4" x14ac:dyDescent="0.25">
      <c r="D2352" s="142"/>
    </row>
    <row r="2353" spans="4:4" x14ac:dyDescent="0.25">
      <c r="D2353" s="142"/>
    </row>
    <row r="2354" spans="4:4" x14ac:dyDescent="0.25">
      <c r="D2354" s="142"/>
    </row>
    <row r="2355" spans="4:4" x14ac:dyDescent="0.25">
      <c r="D2355" s="142"/>
    </row>
    <row r="2356" spans="4:4" x14ac:dyDescent="0.25">
      <c r="D2356" s="142"/>
    </row>
    <row r="2357" spans="4:4" x14ac:dyDescent="0.25">
      <c r="D2357" s="142"/>
    </row>
    <row r="2358" spans="4:4" x14ac:dyDescent="0.25">
      <c r="D2358" s="142"/>
    </row>
    <row r="2359" spans="4:4" x14ac:dyDescent="0.25">
      <c r="D2359" s="142"/>
    </row>
    <row r="2360" spans="4:4" x14ac:dyDescent="0.25">
      <c r="D2360" s="142"/>
    </row>
    <row r="2361" spans="4:4" x14ac:dyDescent="0.25">
      <c r="D2361" s="142"/>
    </row>
    <row r="2362" spans="4:4" x14ac:dyDescent="0.25">
      <c r="D2362" s="142"/>
    </row>
    <row r="2363" spans="4:4" x14ac:dyDescent="0.25">
      <c r="D2363" s="142"/>
    </row>
    <row r="2364" spans="4:4" x14ac:dyDescent="0.25">
      <c r="D2364" s="142"/>
    </row>
    <row r="2365" spans="4:4" x14ac:dyDescent="0.25">
      <c r="D2365" s="142"/>
    </row>
    <row r="2366" spans="4:4" x14ac:dyDescent="0.25">
      <c r="D2366" s="142"/>
    </row>
    <row r="2367" spans="4:4" x14ac:dyDescent="0.25">
      <c r="D2367" s="142"/>
    </row>
    <row r="2368" spans="4:4" x14ac:dyDescent="0.25">
      <c r="D2368" s="142"/>
    </row>
    <row r="2369" spans="4:4" x14ac:dyDescent="0.25">
      <c r="D2369" s="142"/>
    </row>
    <row r="2370" spans="4:4" x14ac:dyDescent="0.25">
      <c r="D2370" s="142"/>
    </row>
    <row r="2371" spans="4:4" x14ac:dyDescent="0.25">
      <c r="D2371" s="142"/>
    </row>
    <row r="2372" spans="4:4" x14ac:dyDescent="0.25">
      <c r="D2372" s="142"/>
    </row>
    <row r="2373" spans="4:4" x14ac:dyDescent="0.25">
      <c r="D2373" s="142"/>
    </row>
    <row r="2374" spans="4:4" x14ac:dyDescent="0.25">
      <c r="D2374" s="142"/>
    </row>
    <row r="2375" spans="4:4" x14ac:dyDescent="0.25">
      <c r="D2375" s="142"/>
    </row>
    <row r="2376" spans="4:4" x14ac:dyDescent="0.25">
      <c r="D2376" s="142"/>
    </row>
    <row r="2377" spans="4:4" x14ac:dyDescent="0.25">
      <c r="D2377" s="142"/>
    </row>
    <row r="2378" spans="4:4" x14ac:dyDescent="0.25">
      <c r="D2378" s="142"/>
    </row>
    <row r="2379" spans="4:4" x14ac:dyDescent="0.25">
      <c r="D2379" s="142"/>
    </row>
    <row r="2380" spans="4:4" x14ac:dyDescent="0.25">
      <c r="D2380" s="142"/>
    </row>
    <row r="2381" spans="4:4" x14ac:dyDescent="0.25">
      <c r="D2381" s="142"/>
    </row>
    <row r="2382" spans="4:4" x14ac:dyDescent="0.25">
      <c r="D2382" s="142"/>
    </row>
    <row r="2383" spans="4:4" x14ac:dyDescent="0.25">
      <c r="D2383" s="142"/>
    </row>
    <row r="2384" spans="4:4" x14ac:dyDescent="0.25">
      <c r="D2384" s="142"/>
    </row>
    <row r="2385" spans="4:4" x14ac:dyDescent="0.25">
      <c r="D2385" s="142"/>
    </row>
    <row r="2386" spans="4:4" x14ac:dyDescent="0.25">
      <c r="D2386" s="142"/>
    </row>
    <row r="2387" spans="4:4" x14ac:dyDescent="0.25">
      <c r="D2387" s="142"/>
    </row>
    <row r="2388" spans="4:4" x14ac:dyDescent="0.25">
      <c r="D2388" s="142"/>
    </row>
    <row r="2389" spans="4:4" x14ac:dyDescent="0.25">
      <c r="D2389" s="142"/>
    </row>
    <row r="2390" spans="4:4" x14ac:dyDescent="0.25">
      <c r="D2390" s="142"/>
    </row>
    <row r="2391" spans="4:4" x14ac:dyDescent="0.25">
      <c r="D2391" s="142"/>
    </row>
    <row r="2392" spans="4:4" x14ac:dyDescent="0.25">
      <c r="D2392" s="142"/>
    </row>
    <row r="2393" spans="4:4" x14ac:dyDescent="0.25">
      <c r="D2393" s="142"/>
    </row>
    <row r="2394" spans="4:4" x14ac:dyDescent="0.25">
      <c r="D2394" s="142"/>
    </row>
    <row r="2395" spans="4:4" x14ac:dyDescent="0.25">
      <c r="D2395" s="142"/>
    </row>
    <row r="2396" spans="4:4" x14ac:dyDescent="0.25">
      <c r="D2396" s="142"/>
    </row>
    <row r="2397" spans="4:4" x14ac:dyDescent="0.25">
      <c r="D2397" s="142"/>
    </row>
    <row r="2398" spans="4:4" x14ac:dyDescent="0.25">
      <c r="D2398" s="142"/>
    </row>
    <row r="2399" spans="4:4" x14ac:dyDescent="0.25">
      <c r="D2399" s="142"/>
    </row>
    <row r="2400" spans="4:4" x14ac:dyDescent="0.25">
      <c r="D2400" s="142"/>
    </row>
    <row r="2401" spans="4:4" x14ac:dyDescent="0.25">
      <c r="D2401" s="142"/>
    </row>
    <row r="2402" spans="4:4" x14ac:dyDescent="0.25">
      <c r="D2402" s="142"/>
    </row>
    <row r="2403" spans="4:4" x14ac:dyDescent="0.25">
      <c r="D2403" s="142"/>
    </row>
    <row r="2404" spans="4:4" x14ac:dyDescent="0.25">
      <c r="D2404" s="142"/>
    </row>
    <row r="2405" spans="4:4" x14ac:dyDescent="0.25">
      <c r="D2405" s="142"/>
    </row>
    <row r="2406" spans="4:4" x14ac:dyDescent="0.25">
      <c r="D2406" s="142"/>
    </row>
    <row r="2407" spans="4:4" x14ac:dyDescent="0.25">
      <c r="D2407" s="142"/>
    </row>
    <row r="2408" spans="4:4" x14ac:dyDescent="0.25">
      <c r="D2408" s="142"/>
    </row>
    <row r="2409" spans="4:4" x14ac:dyDescent="0.25">
      <c r="D2409" s="142"/>
    </row>
    <row r="2410" spans="4:4" x14ac:dyDescent="0.25">
      <c r="D2410" s="142"/>
    </row>
    <row r="2411" spans="4:4" x14ac:dyDescent="0.25">
      <c r="D2411" s="142"/>
    </row>
    <row r="2412" spans="4:4" x14ac:dyDescent="0.25">
      <c r="D2412" s="142"/>
    </row>
    <row r="2413" spans="4:4" x14ac:dyDescent="0.25">
      <c r="D2413" s="142"/>
    </row>
    <row r="2414" spans="4:4" x14ac:dyDescent="0.25">
      <c r="D2414" s="142"/>
    </row>
    <row r="2415" spans="4:4" x14ac:dyDescent="0.25">
      <c r="D2415" s="142"/>
    </row>
    <row r="2416" spans="4:4" x14ac:dyDescent="0.25">
      <c r="D2416" s="142"/>
    </row>
    <row r="2417" spans="4:4" x14ac:dyDescent="0.25">
      <c r="D2417" s="142"/>
    </row>
    <row r="2418" spans="4:4" x14ac:dyDescent="0.25">
      <c r="D2418" s="142"/>
    </row>
    <row r="2419" spans="4:4" x14ac:dyDescent="0.25">
      <c r="D2419" s="142"/>
    </row>
    <row r="2420" spans="4:4" x14ac:dyDescent="0.25">
      <c r="D2420" s="142"/>
    </row>
    <row r="2421" spans="4:4" x14ac:dyDescent="0.25">
      <c r="D2421" s="142"/>
    </row>
    <row r="2422" spans="4:4" x14ac:dyDescent="0.25">
      <c r="D2422" s="142"/>
    </row>
    <row r="2423" spans="4:4" x14ac:dyDescent="0.25">
      <c r="D2423" s="142"/>
    </row>
    <row r="2424" spans="4:4" x14ac:dyDescent="0.25">
      <c r="D2424" s="142"/>
    </row>
    <row r="2425" spans="4:4" x14ac:dyDescent="0.25">
      <c r="D2425" s="142"/>
    </row>
    <row r="2426" spans="4:4" x14ac:dyDescent="0.25">
      <c r="D2426" s="142"/>
    </row>
    <row r="2427" spans="4:4" x14ac:dyDescent="0.25">
      <c r="D2427" s="142"/>
    </row>
    <row r="2428" spans="4:4" x14ac:dyDescent="0.25">
      <c r="D2428" s="142"/>
    </row>
    <row r="2429" spans="4:4" x14ac:dyDescent="0.25">
      <c r="D2429" s="142"/>
    </row>
    <row r="2430" spans="4:4" x14ac:dyDescent="0.25">
      <c r="D2430" s="142"/>
    </row>
    <row r="2431" spans="4:4" x14ac:dyDescent="0.25">
      <c r="D2431" s="142"/>
    </row>
    <row r="2432" spans="4:4" x14ac:dyDescent="0.25">
      <c r="D2432" s="142"/>
    </row>
    <row r="2433" spans="4:4" x14ac:dyDescent="0.25">
      <c r="D2433" s="142"/>
    </row>
    <row r="2434" spans="4:4" x14ac:dyDescent="0.25">
      <c r="D2434" s="142"/>
    </row>
    <row r="2435" spans="4:4" x14ac:dyDescent="0.25">
      <c r="D2435" s="142"/>
    </row>
    <row r="2436" spans="4:4" x14ac:dyDescent="0.25">
      <c r="D2436" s="142"/>
    </row>
    <row r="2437" spans="4:4" x14ac:dyDescent="0.25">
      <c r="D2437" s="142"/>
    </row>
    <row r="2438" spans="4:4" x14ac:dyDescent="0.25">
      <c r="D2438" s="142"/>
    </row>
    <row r="2439" spans="4:4" x14ac:dyDescent="0.25">
      <c r="D2439" s="142"/>
    </row>
    <row r="2440" spans="4:4" x14ac:dyDescent="0.25">
      <c r="D2440" s="142"/>
    </row>
    <row r="2441" spans="4:4" x14ac:dyDescent="0.25">
      <c r="D2441" s="142"/>
    </row>
    <row r="2442" spans="4:4" x14ac:dyDescent="0.25">
      <c r="D2442" s="142"/>
    </row>
    <row r="2443" spans="4:4" x14ac:dyDescent="0.25">
      <c r="D2443" s="142"/>
    </row>
    <row r="2444" spans="4:4" x14ac:dyDescent="0.25">
      <c r="D2444" s="142"/>
    </row>
    <row r="2445" spans="4:4" x14ac:dyDescent="0.25">
      <c r="D2445" s="142"/>
    </row>
    <row r="2446" spans="4:4" x14ac:dyDescent="0.25">
      <c r="D2446" s="142"/>
    </row>
    <row r="2447" spans="4:4" x14ac:dyDescent="0.25">
      <c r="D2447" s="142"/>
    </row>
    <row r="2448" spans="4:4" x14ac:dyDescent="0.25">
      <c r="D2448" s="142"/>
    </row>
    <row r="2449" spans="4:4" x14ac:dyDescent="0.25">
      <c r="D2449" s="142"/>
    </row>
    <row r="2450" spans="4:4" x14ac:dyDescent="0.25">
      <c r="D2450" s="142"/>
    </row>
    <row r="2451" spans="4:4" x14ac:dyDescent="0.25">
      <c r="D2451" s="142"/>
    </row>
    <row r="2452" spans="4:4" x14ac:dyDescent="0.25">
      <c r="D2452" s="142"/>
    </row>
    <row r="2453" spans="4:4" x14ac:dyDescent="0.25">
      <c r="D2453" s="142"/>
    </row>
    <row r="2454" spans="4:4" x14ac:dyDescent="0.25">
      <c r="D2454" s="142"/>
    </row>
    <row r="2455" spans="4:4" x14ac:dyDescent="0.25">
      <c r="D2455" s="142"/>
    </row>
    <row r="2456" spans="4:4" x14ac:dyDescent="0.25">
      <c r="D2456" s="142"/>
    </row>
    <row r="2457" spans="4:4" x14ac:dyDescent="0.25">
      <c r="D2457" s="142"/>
    </row>
    <row r="2458" spans="4:4" x14ac:dyDescent="0.25">
      <c r="D2458" s="142"/>
    </row>
    <row r="2459" spans="4:4" x14ac:dyDescent="0.25">
      <c r="D2459" s="142"/>
    </row>
    <row r="2460" spans="4:4" x14ac:dyDescent="0.25">
      <c r="D2460" s="142"/>
    </row>
    <row r="2461" spans="4:4" x14ac:dyDescent="0.25">
      <c r="D2461" s="142"/>
    </row>
    <row r="2462" spans="4:4" x14ac:dyDescent="0.25">
      <c r="D2462" s="142"/>
    </row>
    <row r="2463" spans="4:4" x14ac:dyDescent="0.25">
      <c r="D2463" s="142"/>
    </row>
    <row r="2464" spans="4:4" x14ac:dyDescent="0.25">
      <c r="D2464" s="142"/>
    </row>
    <row r="2465" spans="4:4" x14ac:dyDescent="0.25">
      <c r="D2465" s="142"/>
    </row>
    <row r="2466" spans="4:4" x14ac:dyDescent="0.25">
      <c r="D2466" s="142"/>
    </row>
    <row r="2467" spans="4:4" x14ac:dyDescent="0.25">
      <c r="D2467" s="142"/>
    </row>
    <row r="2468" spans="4:4" x14ac:dyDescent="0.25">
      <c r="D2468" s="142"/>
    </row>
    <row r="2469" spans="4:4" x14ac:dyDescent="0.25">
      <c r="D2469" s="142"/>
    </row>
    <row r="2470" spans="4:4" x14ac:dyDescent="0.25">
      <c r="D2470" s="142"/>
    </row>
    <row r="2471" spans="4:4" x14ac:dyDescent="0.25">
      <c r="D2471" s="142"/>
    </row>
    <row r="2472" spans="4:4" x14ac:dyDescent="0.25">
      <c r="D2472" s="142"/>
    </row>
    <row r="2473" spans="4:4" x14ac:dyDescent="0.25">
      <c r="D2473" s="142"/>
    </row>
    <row r="2474" spans="4:4" x14ac:dyDescent="0.25">
      <c r="D2474" s="142"/>
    </row>
    <row r="2475" spans="4:4" x14ac:dyDescent="0.25">
      <c r="D2475" s="142"/>
    </row>
    <row r="2476" spans="4:4" x14ac:dyDescent="0.25">
      <c r="D2476" s="142"/>
    </row>
    <row r="2477" spans="4:4" x14ac:dyDescent="0.25">
      <c r="D2477" s="142"/>
    </row>
    <row r="2478" spans="4:4" x14ac:dyDescent="0.25">
      <c r="D2478" s="142"/>
    </row>
    <row r="2479" spans="4:4" x14ac:dyDescent="0.25">
      <c r="D2479" s="142"/>
    </row>
    <row r="2480" spans="4:4" x14ac:dyDescent="0.25">
      <c r="D2480" s="142"/>
    </row>
    <row r="2481" spans="4:4" x14ac:dyDescent="0.25">
      <c r="D2481" s="142"/>
    </row>
    <row r="2482" spans="4:4" x14ac:dyDescent="0.25">
      <c r="D2482" s="142"/>
    </row>
    <row r="2483" spans="4:4" x14ac:dyDescent="0.25">
      <c r="D2483" s="142"/>
    </row>
    <row r="2484" spans="4:4" x14ac:dyDescent="0.25">
      <c r="D2484" s="142"/>
    </row>
    <row r="2485" spans="4:4" x14ac:dyDescent="0.25">
      <c r="D2485" s="142"/>
    </row>
    <row r="2486" spans="4:4" x14ac:dyDescent="0.25">
      <c r="D2486" s="142"/>
    </row>
    <row r="2487" spans="4:4" x14ac:dyDescent="0.25">
      <c r="D2487" s="142"/>
    </row>
    <row r="2488" spans="4:4" x14ac:dyDescent="0.25">
      <c r="D2488" s="142"/>
    </row>
    <row r="2489" spans="4:4" x14ac:dyDescent="0.25">
      <c r="D2489" s="142"/>
    </row>
    <row r="2490" spans="4:4" x14ac:dyDescent="0.25">
      <c r="D2490" s="142"/>
    </row>
    <row r="2491" spans="4:4" x14ac:dyDescent="0.25">
      <c r="D2491" s="142"/>
    </row>
    <row r="2492" spans="4:4" x14ac:dyDescent="0.25">
      <c r="D2492" s="142"/>
    </row>
    <row r="2493" spans="4:4" x14ac:dyDescent="0.25">
      <c r="D2493" s="142"/>
    </row>
    <row r="2494" spans="4:4" x14ac:dyDescent="0.25">
      <c r="D2494" s="142"/>
    </row>
    <row r="2495" spans="4:4" x14ac:dyDescent="0.25">
      <c r="D2495" s="142"/>
    </row>
    <row r="2496" spans="4:4" x14ac:dyDescent="0.25">
      <c r="D2496" s="142"/>
    </row>
    <row r="2497" spans="4:4" x14ac:dyDescent="0.25">
      <c r="D2497" s="142"/>
    </row>
    <row r="2498" spans="4:4" x14ac:dyDescent="0.25">
      <c r="D2498" s="142"/>
    </row>
    <row r="2499" spans="4:4" x14ac:dyDescent="0.25">
      <c r="D2499" s="142"/>
    </row>
    <row r="2500" spans="4:4" x14ac:dyDescent="0.25">
      <c r="D2500" s="142"/>
    </row>
    <row r="2501" spans="4:4" x14ac:dyDescent="0.25">
      <c r="D2501" s="142"/>
    </row>
    <row r="2502" spans="4:4" x14ac:dyDescent="0.25">
      <c r="D2502" s="142"/>
    </row>
    <row r="2503" spans="4:4" x14ac:dyDescent="0.25">
      <c r="D2503" s="142"/>
    </row>
    <row r="2504" spans="4:4" x14ac:dyDescent="0.25">
      <c r="D2504" s="142"/>
    </row>
    <row r="2505" spans="4:4" x14ac:dyDescent="0.25">
      <c r="D2505" s="142"/>
    </row>
    <row r="2506" spans="4:4" x14ac:dyDescent="0.25">
      <c r="D2506" s="142"/>
    </row>
    <row r="2507" spans="4:4" x14ac:dyDescent="0.25">
      <c r="D2507" s="142"/>
    </row>
    <row r="2508" spans="4:4" x14ac:dyDescent="0.25">
      <c r="D2508" s="142"/>
    </row>
    <row r="2509" spans="4:4" x14ac:dyDescent="0.25">
      <c r="D2509" s="142"/>
    </row>
    <row r="2510" spans="4:4" x14ac:dyDescent="0.25">
      <c r="D2510" s="142"/>
    </row>
    <row r="2511" spans="4:4" x14ac:dyDescent="0.25">
      <c r="D2511" s="142"/>
    </row>
    <row r="2512" spans="4:4" x14ac:dyDescent="0.25">
      <c r="D2512" s="142"/>
    </row>
    <row r="2513" spans="4:4" x14ac:dyDescent="0.25">
      <c r="D2513" s="142"/>
    </row>
    <row r="2514" spans="4:4" x14ac:dyDescent="0.25">
      <c r="D2514" s="142"/>
    </row>
    <row r="2515" spans="4:4" x14ac:dyDescent="0.25">
      <c r="D2515" s="142"/>
    </row>
    <row r="2516" spans="4:4" x14ac:dyDescent="0.25">
      <c r="D2516" s="142"/>
    </row>
    <row r="2517" spans="4:4" x14ac:dyDescent="0.25">
      <c r="D2517" s="142"/>
    </row>
    <row r="2518" spans="4:4" x14ac:dyDescent="0.25">
      <c r="D2518" s="142"/>
    </row>
    <row r="2519" spans="4:4" x14ac:dyDescent="0.25">
      <c r="D2519" s="142"/>
    </row>
    <row r="2520" spans="4:4" x14ac:dyDescent="0.25">
      <c r="D2520" s="142"/>
    </row>
    <row r="2521" spans="4:4" x14ac:dyDescent="0.25">
      <c r="D2521" s="142"/>
    </row>
    <row r="2522" spans="4:4" x14ac:dyDescent="0.25">
      <c r="D2522" s="142"/>
    </row>
    <row r="2523" spans="4:4" x14ac:dyDescent="0.25">
      <c r="D2523" s="142"/>
    </row>
    <row r="2524" spans="4:4" x14ac:dyDescent="0.25">
      <c r="D2524" s="142"/>
    </row>
    <row r="2525" spans="4:4" x14ac:dyDescent="0.25">
      <c r="D2525" s="142"/>
    </row>
    <row r="2526" spans="4:4" x14ac:dyDescent="0.25">
      <c r="D2526" s="142"/>
    </row>
    <row r="2527" spans="4:4" x14ac:dyDescent="0.25">
      <c r="D2527" s="142"/>
    </row>
    <row r="2528" spans="4:4" x14ac:dyDescent="0.25">
      <c r="D2528" s="142"/>
    </row>
    <row r="2529" spans="4:4" x14ac:dyDescent="0.25">
      <c r="D2529" s="142"/>
    </row>
    <row r="2530" spans="4:4" x14ac:dyDescent="0.25">
      <c r="D2530" s="142"/>
    </row>
    <row r="2531" spans="4:4" x14ac:dyDescent="0.25">
      <c r="D2531" s="142"/>
    </row>
    <row r="2532" spans="4:4" x14ac:dyDescent="0.25">
      <c r="D2532" s="142"/>
    </row>
    <row r="2533" spans="4:4" x14ac:dyDescent="0.25">
      <c r="D2533" s="142"/>
    </row>
    <row r="2534" spans="4:4" x14ac:dyDescent="0.25">
      <c r="D2534" s="142"/>
    </row>
    <row r="2535" spans="4:4" x14ac:dyDescent="0.25">
      <c r="D2535" s="142"/>
    </row>
    <row r="2536" spans="4:4" x14ac:dyDescent="0.25">
      <c r="D2536" s="142"/>
    </row>
    <row r="2537" spans="4:4" x14ac:dyDescent="0.25">
      <c r="D2537" s="142"/>
    </row>
    <row r="2538" spans="4:4" x14ac:dyDescent="0.25">
      <c r="D2538" s="142"/>
    </row>
    <row r="2539" spans="4:4" x14ac:dyDescent="0.25">
      <c r="D2539" s="142"/>
    </row>
    <row r="2540" spans="4:4" x14ac:dyDescent="0.25">
      <c r="D2540" s="142"/>
    </row>
    <row r="2541" spans="4:4" x14ac:dyDescent="0.25">
      <c r="D2541" s="142"/>
    </row>
    <row r="2542" spans="4:4" x14ac:dyDescent="0.25">
      <c r="D2542" s="142"/>
    </row>
    <row r="2543" spans="4:4" x14ac:dyDescent="0.25">
      <c r="D2543" s="142"/>
    </row>
    <row r="2544" spans="4:4" x14ac:dyDescent="0.25">
      <c r="D2544" s="142"/>
    </row>
    <row r="2545" spans="4:4" x14ac:dyDescent="0.25">
      <c r="D2545" s="142"/>
    </row>
    <row r="2546" spans="4:4" x14ac:dyDescent="0.25">
      <c r="D2546" s="142"/>
    </row>
    <row r="2547" spans="4:4" x14ac:dyDescent="0.25">
      <c r="D2547" s="142"/>
    </row>
    <row r="2548" spans="4:4" x14ac:dyDescent="0.25">
      <c r="D2548" s="142"/>
    </row>
    <row r="2549" spans="4:4" x14ac:dyDescent="0.25">
      <c r="D2549" s="142"/>
    </row>
    <row r="2550" spans="4:4" x14ac:dyDescent="0.25">
      <c r="D2550" s="142"/>
    </row>
    <row r="2551" spans="4:4" x14ac:dyDescent="0.25">
      <c r="D2551" s="142"/>
    </row>
    <row r="2552" spans="4:4" x14ac:dyDescent="0.25">
      <c r="D2552" s="142"/>
    </row>
    <row r="2553" spans="4:4" x14ac:dyDescent="0.25">
      <c r="D2553" s="142"/>
    </row>
    <row r="2554" spans="4:4" x14ac:dyDescent="0.25">
      <c r="D2554" s="142"/>
    </row>
    <row r="2555" spans="4:4" x14ac:dyDescent="0.25">
      <c r="D2555" s="142"/>
    </row>
    <row r="2556" spans="4:4" x14ac:dyDescent="0.25">
      <c r="D2556" s="142"/>
    </row>
    <row r="2557" spans="4:4" x14ac:dyDescent="0.25">
      <c r="D2557" s="142"/>
    </row>
    <row r="2558" spans="4:4" x14ac:dyDescent="0.25">
      <c r="D2558" s="142"/>
    </row>
    <row r="2559" spans="4:4" x14ac:dyDescent="0.25">
      <c r="D2559" s="142"/>
    </row>
    <row r="2560" spans="4:4" x14ac:dyDescent="0.25">
      <c r="D2560" s="142"/>
    </row>
    <row r="2561" spans="4:4" x14ac:dyDescent="0.25">
      <c r="D2561" s="142"/>
    </row>
    <row r="2562" spans="4:4" x14ac:dyDescent="0.25">
      <c r="D2562" s="142"/>
    </row>
    <row r="2563" spans="4:4" x14ac:dyDescent="0.25">
      <c r="D2563" s="142"/>
    </row>
    <row r="2564" spans="4:4" x14ac:dyDescent="0.25">
      <c r="D2564" s="142"/>
    </row>
    <row r="2565" spans="4:4" x14ac:dyDescent="0.25">
      <c r="D2565" s="142"/>
    </row>
    <row r="2566" spans="4:4" x14ac:dyDescent="0.25">
      <c r="D2566" s="142"/>
    </row>
    <row r="2567" spans="4:4" x14ac:dyDescent="0.25">
      <c r="D2567" s="142"/>
    </row>
    <row r="2568" spans="4:4" x14ac:dyDescent="0.25">
      <c r="D2568" s="142"/>
    </row>
    <row r="2569" spans="4:4" x14ac:dyDescent="0.25">
      <c r="D2569" s="142"/>
    </row>
    <row r="2570" spans="4:4" x14ac:dyDescent="0.25">
      <c r="D2570" s="142"/>
    </row>
    <row r="2571" spans="4:4" x14ac:dyDescent="0.25">
      <c r="D2571" s="142"/>
    </row>
    <row r="2572" spans="4:4" x14ac:dyDescent="0.25">
      <c r="D2572" s="142"/>
    </row>
    <row r="2573" spans="4:4" x14ac:dyDescent="0.25">
      <c r="D2573" s="142"/>
    </row>
    <row r="2574" spans="4:4" x14ac:dyDescent="0.25">
      <c r="D2574" s="142"/>
    </row>
    <row r="2575" spans="4:4" x14ac:dyDescent="0.25">
      <c r="D2575" s="142"/>
    </row>
    <row r="2576" spans="4:4" x14ac:dyDescent="0.25">
      <c r="D2576" s="142"/>
    </row>
    <row r="2577" spans="4:4" x14ac:dyDescent="0.25">
      <c r="D2577" s="142"/>
    </row>
    <row r="2578" spans="4:4" x14ac:dyDescent="0.25">
      <c r="D2578" s="142"/>
    </row>
    <row r="2579" spans="4:4" x14ac:dyDescent="0.25">
      <c r="D2579" s="142"/>
    </row>
    <row r="2580" spans="4:4" x14ac:dyDescent="0.25">
      <c r="D2580" s="142"/>
    </row>
    <row r="2581" spans="4:4" x14ac:dyDescent="0.25">
      <c r="D2581" s="142"/>
    </row>
    <row r="2582" spans="4:4" x14ac:dyDescent="0.25">
      <c r="D2582" s="142"/>
    </row>
    <row r="2583" spans="4:4" x14ac:dyDescent="0.25">
      <c r="D2583" s="142"/>
    </row>
    <row r="2584" spans="4:4" x14ac:dyDescent="0.25">
      <c r="D2584" s="142"/>
    </row>
    <row r="2585" spans="4:4" x14ac:dyDescent="0.25">
      <c r="D2585" s="142"/>
    </row>
    <row r="2586" spans="4:4" x14ac:dyDescent="0.25">
      <c r="D2586" s="142"/>
    </row>
    <row r="2587" spans="4:4" x14ac:dyDescent="0.25">
      <c r="D2587" s="142"/>
    </row>
    <row r="2588" spans="4:4" x14ac:dyDescent="0.25">
      <c r="D2588" s="142"/>
    </row>
    <row r="2589" spans="4:4" x14ac:dyDescent="0.25">
      <c r="D2589" s="142"/>
    </row>
    <row r="2590" spans="4:4" x14ac:dyDescent="0.25">
      <c r="D2590" s="142"/>
    </row>
    <row r="2591" spans="4:4" x14ac:dyDescent="0.25">
      <c r="D2591" s="142"/>
    </row>
    <row r="2592" spans="4:4" x14ac:dyDescent="0.25">
      <c r="D2592" s="142"/>
    </row>
    <row r="2593" spans="4:4" x14ac:dyDescent="0.25">
      <c r="D2593" s="142"/>
    </row>
    <row r="2594" spans="4:4" x14ac:dyDescent="0.25">
      <c r="D2594" s="142"/>
    </row>
    <row r="2595" spans="4:4" x14ac:dyDescent="0.25">
      <c r="D2595" s="142"/>
    </row>
    <row r="2596" spans="4:4" x14ac:dyDescent="0.25">
      <c r="D2596" s="142"/>
    </row>
    <row r="2597" spans="4:4" x14ac:dyDescent="0.25">
      <c r="D2597" s="142"/>
    </row>
    <row r="2598" spans="4:4" x14ac:dyDescent="0.25">
      <c r="D2598" s="142"/>
    </row>
    <row r="2599" spans="4:4" x14ac:dyDescent="0.25">
      <c r="D2599" s="142"/>
    </row>
    <row r="2600" spans="4:4" x14ac:dyDescent="0.25">
      <c r="D2600" s="142"/>
    </row>
    <row r="2601" spans="4:4" x14ac:dyDescent="0.25">
      <c r="D2601" s="142"/>
    </row>
    <row r="2602" spans="4:4" x14ac:dyDescent="0.25">
      <c r="D2602" s="142"/>
    </row>
    <row r="2603" spans="4:4" x14ac:dyDescent="0.25">
      <c r="D2603" s="142"/>
    </row>
    <row r="2604" spans="4:4" x14ac:dyDescent="0.25">
      <c r="D2604" s="142"/>
    </row>
    <row r="2605" spans="4:4" x14ac:dyDescent="0.25">
      <c r="D2605" s="142"/>
    </row>
    <row r="2606" spans="4:4" x14ac:dyDescent="0.25">
      <c r="D2606" s="142"/>
    </row>
    <row r="2607" spans="4:4" x14ac:dyDescent="0.25">
      <c r="D2607" s="142"/>
    </row>
    <row r="2608" spans="4:4" x14ac:dyDescent="0.25">
      <c r="D2608" s="142"/>
    </row>
    <row r="2609" spans="4:4" x14ac:dyDescent="0.25">
      <c r="D2609" s="142"/>
    </row>
    <row r="2610" spans="4:4" x14ac:dyDescent="0.25">
      <c r="D2610" s="142"/>
    </row>
    <row r="2611" spans="4:4" x14ac:dyDescent="0.25">
      <c r="D2611" s="142"/>
    </row>
    <row r="2612" spans="4:4" x14ac:dyDescent="0.25">
      <c r="D2612" s="142"/>
    </row>
    <row r="2613" spans="4:4" x14ac:dyDescent="0.25">
      <c r="D2613" s="142"/>
    </row>
    <row r="2614" spans="4:4" x14ac:dyDescent="0.25">
      <c r="D2614" s="142"/>
    </row>
    <row r="2615" spans="4:4" x14ac:dyDescent="0.25">
      <c r="D2615" s="142"/>
    </row>
    <row r="2616" spans="4:4" x14ac:dyDescent="0.25">
      <c r="D2616" s="142"/>
    </row>
    <row r="2617" spans="4:4" x14ac:dyDescent="0.25">
      <c r="D2617" s="142"/>
    </row>
    <row r="2618" spans="4:4" x14ac:dyDescent="0.25">
      <c r="D2618" s="142"/>
    </row>
    <row r="2619" spans="4:4" x14ac:dyDescent="0.25">
      <c r="D2619" s="142"/>
    </row>
    <row r="2620" spans="4:4" x14ac:dyDescent="0.25">
      <c r="D2620" s="142"/>
    </row>
    <row r="2621" spans="4:4" x14ac:dyDescent="0.25">
      <c r="D2621" s="142"/>
    </row>
    <row r="2622" spans="4:4" x14ac:dyDescent="0.25">
      <c r="D2622" s="142"/>
    </row>
    <row r="2623" spans="4:4" x14ac:dyDescent="0.25">
      <c r="D2623" s="142"/>
    </row>
    <row r="2624" spans="4:4" x14ac:dyDescent="0.25">
      <c r="D2624" s="142"/>
    </row>
    <row r="2625" spans="4:4" x14ac:dyDescent="0.25">
      <c r="D2625" s="142"/>
    </row>
    <row r="2626" spans="4:4" x14ac:dyDescent="0.25">
      <c r="D2626" s="142"/>
    </row>
    <row r="2627" spans="4:4" x14ac:dyDescent="0.25">
      <c r="D2627" s="142"/>
    </row>
    <row r="2628" spans="4:4" x14ac:dyDescent="0.25">
      <c r="D2628" s="142"/>
    </row>
    <row r="2629" spans="4:4" x14ac:dyDescent="0.25">
      <c r="D2629" s="142"/>
    </row>
    <row r="2630" spans="4:4" x14ac:dyDescent="0.25">
      <c r="D2630" s="142"/>
    </row>
    <row r="2631" spans="4:4" x14ac:dyDescent="0.25">
      <c r="D2631" s="142"/>
    </row>
    <row r="2632" spans="4:4" x14ac:dyDescent="0.25">
      <c r="D2632" s="142"/>
    </row>
    <row r="2633" spans="4:4" x14ac:dyDescent="0.25">
      <c r="D2633" s="142"/>
    </row>
    <row r="2634" spans="4:4" x14ac:dyDescent="0.25">
      <c r="D2634" s="142"/>
    </row>
    <row r="2635" spans="4:4" x14ac:dyDescent="0.25">
      <c r="D2635" s="142"/>
    </row>
    <row r="2636" spans="4:4" x14ac:dyDescent="0.25">
      <c r="D2636" s="142"/>
    </row>
    <row r="2637" spans="4:4" x14ac:dyDescent="0.25">
      <c r="D2637" s="142"/>
    </row>
    <row r="2638" spans="4:4" x14ac:dyDescent="0.25">
      <c r="D2638" s="142"/>
    </row>
    <row r="2639" spans="4:4" x14ac:dyDescent="0.25">
      <c r="D2639" s="142"/>
    </row>
    <row r="2640" spans="4:4" x14ac:dyDescent="0.25">
      <c r="D2640" s="142"/>
    </row>
    <row r="2641" spans="4:4" x14ac:dyDescent="0.25">
      <c r="D2641" s="142"/>
    </row>
    <row r="2642" spans="4:4" x14ac:dyDescent="0.25">
      <c r="D2642" s="142"/>
    </row>
    <row r="2643" spans="4:4" x14ac:dyDescent="0.25">
      <c r="D2643" s="142"/>
    </row>
    <row r="2644" spans="4:4" x14ac:dyDescent="0.25">
      <c r="D2644" s="142"/>
    </row>
    <row r="2645" spans="4:4" x14ac:dyDescent="0.25">
      <c r="D2645" s="142"/>
    </row>
    <row r="2646" spans="4:4" x14ac:dyDescent="0.25">
      <c r="D2646" s="142"/>
    </row>
    <row r="2647" spans="4:4" x14ac:dyDescent="0.25">
      <c r="D2647" s="142"/>
    </row>
    <row r="2648" spans="4:4" x14ac:dyDescent="0.25">
      <c r="D2648" s="142"/>
    </row>
    <row r="2649" spans="4:4" x14ac:dyDescent="0.25">
      <c r="D2649" s="142"/>
    </row>
    <row r="2650" spans="4:4" x14ac:dyDescent="0.25">
      <c r="D2650" s="142"/>
    </row>
    <row r="2651" spans="4:4" x14ac:dyDescent="0.25">
      <c r="D2651" s="142"/>
    </row>
    <row r="2652" spans="4:4" x14ac:dyDescent="0.25">
      <c r="D2652" s="142"/>
    </row>
    <row r="2653" spans="4:4" x14ac:dyDescent="0.25">
      <c r="D2653" s="142"/>
    </row>
    <row r="2654" spans="4:4" x14ac:dyDescent="0.25">
      <c r="D2654" s="142"/>
    </row>
    <row r="2655" spans="4:4" x14ac:dyDescent="0.25">
      <c r="D2655" s="142"/>
    </row>
    <row r="2656" spans="4:4" x14ac:dyDescent="0.25">
      <c r="D2656" s="142"/>
    </row>
    <row r="2657" spans="4:4" x14ac:dyDescent="0.25">
      <c r="D2657" s="142"/>
    </row>
    <row r="2658" spans="4:4" x14ac:dyDescent="0.25">
      <c r="D2658" s="142"/>
    </row>
    <row r="2659" spans="4:4" x14ac:dyDescent="0.25">
      <c r="D2659" s="142"/>
    </row>
    <row r="2660" spans="4:4" x14ac:dyDescent="0.25">
      <c r="D2660" s="142"/>
    </row>
    <row r="2661" spans="4:4" x14ac:dyDescent="0.25">
      <c r="D2661" s="142"/>
    </row>
    <row r="2662" spans="4:4" x14ac:dyDescent="0.25">
      <c r="D2662" s="142"/>
    </row>
    <row r="2663" spans="4:4" x14ac:dyDescent="0.25">
      <c r="D2663" s="142"/>
    </row>
    <row r="2664" spans="4:4" x14ac:dyDescent="0.25">
      <c r="D2664" s="142"/>
    </row>
    <row r="2665" spans="4:4" x14ac:dyDescent="0.25">
      <c r="D2665" s="142"/>
    </row>
    <row r="2666" spans="4:4" x14ac:dyDescent="0.25">
      <c r="D2666" s="142"/>
    </row>
    <row r="2667" spans="4:4" x14ac:dyDescent="0.25">
      <c r="D2667" s="142"/>
    </row>
    <row r="2668" spans="4:4" x14ac:dyDescent="0.25">
      <c r="D2668" s="142"/>
    </row>
    <row r="2669" spans="4:4" x14ac:dyDescent="0.25">
      <c r="D2669" s="142"/>
    </row>
    <row r="2670" spans="4:4" x14ac:dyDescent="0.25">
      <c r="D2670" s="142"/>
    </row>
    <row r="2671" spans="4:4" x14ac:dyDescent="0.25">
      <c r="D2671" s="142"/>
    </row>
    <row r="2672" spans="4:4" x14ac:dyDescent="0.25">
      <c r="D2672" s="142"/>
    </row>
    <row r="2673" spans="4:4" x14ac:dyDescent="0.25">
      <c r="D2673" s="142"/>
    </row>
    <row r="2674" spans="4:4" x14ac:dyDescent="0.25">
      <c r="D2674" s="142"/>
    </row>
    <row r="2675" spans="4:4" x14ac:dyDescent="0.25">
      <c r="D2675" s="142"/>
    </row>
    <row r="2676" spans="4:4" x14ac:dyDescent="0.25">
      <c r="D2676" s="142"/>
    </row>
    <row r="2677" spans="4:4" x14ac:dyDescent="0.25">
      <c r="D2677" s="142"/>
    </row>
    <row r="2678" spans="4:4" x14ac:dyDescent="0.25">
      <c r="D2678" s="142"/>
    </row>
    <row r="2679" spans="4:4" x14ac:dyDescent="0.25">
      <c r="D2679" s="142"/>
    </row>
    <row r="2680" spans="4:4" x14ac:dyDescent="0.25">
      <c r="D2680" s="142"/>
    </row>
    <row r="2681" spans="4:4" x14ac:dyDescent="0.25">
      <c r="D2681" s="142"/>
    </row>
    <row r="2682" spans="4:4" x14ac:dyDescent="0.25">
      <c r="D2682" s="142"/>
    </row>
    <row r="2683" spans="4:4" x14ac:dyDescent="0.25">
      <c r="D2683" s="142"/>
    </row>
    <row r="2684" spans="4:4" x14ac:dyDescent="0.25">
      <c r="D2684" s="142"/>
    </row>
    <row r="2685" spans="4:4" x14ac:dyDescent="0.25">
      <c r="D2685" s="142"/>
    </row>
    <row r="2686" spans="4:4" x14ac:dyDescent="0.25">
      <c r="D2686" s="142"/>
    </row>
    <row r="2687" spans="4:4" x14ac:dyDescent="0.25">
      <c r="D2687" s="142"/>
    </row>
    <row r="2688" spans="4:4" x14ac:dyDescent="0.25">
      <c r="D2688" s="142"/>
    </row>
    <row r="2689" spans="4:4" x14ac:dyDescent="0.25">
      <c r="D2689" s="142"/>
    </row>
    <row r="2690" spans="4:4" x14ac:dyDescent="0.25">
      <c r="D2690" s="142"/>
    </row>
    <row r="2691" spans="4:4" x14ac:dyDescent="0.25">
      <c r="D2691" s="142"/>
    </row>
    <row r="2692" spans="4:4" x14ac:dyDescent="0.25">
      <c r="D2692" s="142"/>
    </row>
    <row r="2693" spans="4:4" x14ac:dyDescent="0.25">
      <c r="D2693" s="142"/>
    </row>
    <row r="2694" spans="4:4" x14ac:dyDescent="0.25">
      <c r="D2694" s="142"/>
    </row>
    <row r="2695" spans="4:4" x14ac:dyDescent="0.25">
      <c r="D2695" s="142"/>
    </row>
    <row r="2696" spans="4:4" x14ac:dyDescent="0.25">
      <c r="D2696" s="142"/>
    </row>
    <row r="2697" spans="4:4" x14ac:dyDescent="0.25">
      <c r="D2697" s="142"/>
    </row>
    <row r="2698" spans="4:4" x14ac:dyDescent="0.25">
      <c r="D2698" s="142"/>
    </row>
    <row r="2699" spans="4:4" x14ac:dyDescent="0.25">
      <c r="D2699" s="142"/>
    </row>
    <row r="2700" spans="4:4" x14ac:dyDescent="0.25">
      <c r="D2700" s="142"/>
    </row>
    <row r="2701" spans="4:4" x14ac:dyDescent="0.25">
      <c r="D2701" s="142"/>
    </row>
    <row r="2702" spans="4:4" x14ac:dyDescent="0.25">
      <c r="D2702" s="142"/>
    </row>
    <row r="2703" spans="4:4" x14ac:dyDescent="0.25">
      <c r="D2703" s="142"/>
    </row>
    <row r="2704" spans="4:4" x14ac:dyDescent="0.25">
      <c r="D2704" s="142"/>
    </row>
    <row r="2705" spans="4:4" x14ac:dyDescent="0.25">
      <c r="D2705" s="142"/>
    </row>
    <row r="2706" spans="4:4" x14ac:dyDescent="0.25">
      <c r="D2706" s="142"/>
    </row>
    <row r="2707" spans="4:4" x14ac:dyDescent="0.25">
      <c r="D2707" s="142"/>
    </row>
    <row r="2708" spans="4:4" x14ac:dyDescent="0.25">
      <c r="D2708" s="142"/>
    </row>
    <row r="2709" spans="4:4" x14ac:dyDescent="0.25">
      <c r="D2709" s="142"/>
    </row>
    <row r="2710" spans="4:4" x14ac:dyDescent="0.25">
      <c r="D2710" s="142"/>
    </row>
    <row r="2711" spans="4:4" x14ac:dyDescent="0.25">
      <c r="D2711" s="142"/>
    </row>
    <row r="2712" spans="4:4" x14ac:dyDescent="0.25">
      <c r="D2712" s="142"/>
    </row>
    <row r="2713" spans="4:4" x14ac:dyDescent="0.25">
      <c r="D2713" s="142"/>
    </row>
    <row r="2714" spans="4:4" x14ac:dyDescent="0.25">
      <c r="D2714" s="142"/>
    </row>
    <row r="2715" spans="4:4" x14ac:dyDescent="0.25">
      <c r="D2715" s="142"/>
    </row>
    <row r="2716" spans="4:4" x14ac:dyDescent="0.25">
      <c r="D2716" s="142"/>
    </row>
    <row r="2717" spans="4:4" x14ac:dyDescent="0.25">
      <c r="D2717" s="142"/>
    </row>
    <row r="2718" spans="4:4" x14ac:dyDescent="0.25">
      <c r="D2718" s="142"/>
    </row>
    <row r="2719" spans="4:4" x14ac:dyDescent="0.25">
      <c r="D2719" s="142"/>
    </row>
    <row r="2720" spans="4:4" x14ac:dyDescent="0.25">
      <c r="D2720" s="142"/>
    </row>
    <row r="2721" spans="4:4" x14ac:dyDescent="0.25">
      <c r="D2721" s="142"/>
    </row>
    <row r="2722" spans="4:4" x14ac:dyDescent="0.25">
      <c r="D2722" s="142"/>
    </row>
    <row r="2723" spans="4:4" x14ac:dyDescent="0.25">
      <c r="D2723" s="142"/>
    </row>
    <row r="2724" spans="4:4" x14ac:dyDescent="0.25">
      <c r="D2724" s="142"/>
    </row>
    <row r="2725" spans="4:4" x14ac:dyDescent="0.25">
      <c r="D2725" s="142"/>
    </row>
    <row r="2726" spans="4:4" x14ac:dyDescent="0.25">
      <c r="D2726" s="142"/>
    </row>
    <row r="2727" spans="4:4" x14ac:dyDescent="0.25">
      <c r="D2727" s="142"/>
    </row>
    <row r="2728" spans="4:4" x14ac:dyDescent="0.25">
      <c r="D2728" s="142"/>
    </row>
    <row r="2729" spans="4:4" x14ac:dyDescent="0.25">
      <c r="D2729" s="142"/>
    </row>
    <row r="2730" spans="4:4" x14ac:dyDescent="0.25">
      <c r="D2730" s="142"/>
    </row>
    <row r="2731" spans="4:4" x14ac:dyDescent="0.25">
      <c r="D2731" s="142"/>
    </row>
    <row r="2732" spans="4:4" x14ac:dyDescent="0.25">
      <c r="D2732" s="142"/>
    </row>
    <row r="2733" spans="4:4" x14ac:dyDescent="0.25">
      <c r="D2733" s="142"/>
    </row>
    <row r="2734" spans="4:4" x14ac:dyDescent="0.25">
      <c r="D2734" s="142"/>
    </row>
    <row r="2735" spans="4:4" x14ac:dyDescent="0.25">
      <c r="D2735" s="142"/>
    </row>
    <row r="2736" spans="4:4" x14ac:dyDescent="0.25">
      <c r="D2736" s="142"/>
    </row>
    <row r="2737" spans="4:4" x14ac:dyDescent="0.25">
      <c r="D2737" s="142"/>
    </row>
    <row r="2738" spans="4:4" x14ac:dyDescent="0.25">
      <c r="D2738" s="142"/>
    </row>
    <row r="2739" spans="4:4" x14ac:dyDescent="0.25">
      <c r="D2739" s="142"/>
    </row>
    <row r="2740" spans="4:4" x14ac:dyDescent="0.25">
      <c r="D2740" s="142"/>
    </row>
    <row r="2741" spans="4:4" x14ac:dyDescent="0.25">
      <c r="D2741" s="142"/>
    </row>
    <row r="2742" spans="4:4" x14ac:dyDescent="0.25">
      <c r="D2742" s="142"/>
    </row>
    <row r="2743" spans="4:4" x14ac:dyDescent="0.25">
      <c r="D2743" s="142"/>
    </row>
    <row r="2744" spans="4:4" x14ac:dyDescent="0.25">
      <c r="D2744" s="142"/>
    </row>
    <row r="2745" spans="4:4" x14ac:dyDescent="0.25">
      <c r="D2745" s="142"/>
    </row>
    <row r="2746" spans="4:4" x14ac:dyDescent="0.25">
      <c r="D2746" s="142"/>
    </row>
    <row r="2747" spans="4:4" x14ac:dyDescent="0.25">
      <c r="D2747" s="142"/>
    </row>
    <row r="2748" spans="4:4" x14ac:dyDescent="0.25">
      <c r="D2748" s="142"/>
    </row>
    <row r="2749" spans="4:4" x14ac:dyDescent="0.25">
      <c r="D2749" s="142"/>
    </row>
    <row r="2750" spans="4:4" x14ac:dyDescent="0.25">
      <c r="D2750" s="142"/>
    </row>
    <row r="2751" spans="4:4" x14ac:dyDescent="0.25">
      <c r="D2751" s="142"/>
    </row>
    <row r="2752" spans="4:4" x14ac:dyDescent="0.25">
      <c r="D2752" s="142"/>
    </row>
    <row r="2753" spans="4:4" x14ac:dyDescent="0.25">
      <c r="D2753" s="142"/>
    </row>
    <row r="2754" spans="4:4" x14ac:dyDescent="0.25">
      <c r="D2754" s="142"/>
    </row>
    <row r="2755" spans="4:4" x14ac:dyDescent="0.25">
      <c r="D2755" s="142"/>
    </row>
    <row r="2756" spans="4:4" x14ac:dyDescent="0.25">
      <c r="D2756" s="142"/>
    </row>
    <row r="2757" spans="4:4" x14ac:dyDescent="0.25">
      <c r="D2757" s="142"/>
    </row>
    <row r="2758" spans="4:4" x14ac:dyDescent="0.25">
      <c r="D2758" s="142"/>
    </row>
    <row r="2759" spans="4:4" x14ac:dyDescent="0.25">
      <c r="D2759" s="142"/>
    </row>
    <row r="2760" spans="4:4" x14ac:dyDescent="0.25">
      <c r="D2760" s="142"/>
    </row>
    <row r="2761" spans="4:4" x14ac:dyDescent="0.25">
      <c r="D2761" s="142"/>
    </row>
    <row r="2762" spans="4:4" x14ac:dyDescent="0.25">
      <c r="D2762" s="142"/>
    </row>
    <row r="2763" spans="4:4" x14ac:dyDescent="0.25">
      <c r="D2763" s="142"/>
    </row>
    <row r="2764" spans="4:4" x14ac:dyDescent="0.25">
      <c r="D2764" s="142"/>
    </row>
    <row r="2765" spans="4:4" x14ac:dyDescent="0.25">
      <c r="D2765" s="142"/>
    </row>
    <row r="2766" spans="4:4" x14ac:dyDescent="0.25">
      <c r="D2766" s="142"/>
    </row>
    <row r="2767" spans="4:4" x14ac:dyDescent="0.25">
      <c r="D2767" s="142"/>
    </row>
    <row r="2768" spans="4:4" x14ac:dyDescent="0.25">
      <c r="D2768" s="142"/>
    </row>
    <row r="2769" spans="4:4" x14ac:dyDescent="0.25">
      <c r="D2769" s="142"/>
    </row>
    <row r="2770" spans="4:4" x14ac:dyDescent="0.25">
      <c r="D2770" s="142"/>
    </row>
    <row r="2771" spans="4:4" x14ac:dyDescent="0.25">
      <c r="D2771" s="142"/>
    </row>
    <row r="2772" spans="4:4" x14ac:dyDescent="0.25">
      <c r="D2772" s="142"/>
    </row>
    <row r="2773" spans="4:4" x14ac:dyDescent="0.25">
      <c r="D2773" s="142"/>
    </row>
    <row r="2774" spans="4:4" x14ac:dyDescent="0.25">
      <c r="D2774" s="142"/>
    </row>
    <row r="2775" spans="4:4" x14ac:dyDescent="0.25">
      <c r="D2775" s="142"/>
    </row>
    <row r="2776" spans="4:4" x14ac:dyDescent="0.25">
      <c r="D2776" s="142"/>
    </row>
    <row r="2777" spans="4:4" x14ac:dyDescent="0.25">
      <c r="D2777" s="142"/>
    </row>
    <row r="2778" spans="4:4" x14ac:dyDescent="0.25">
      <c r="D2778" s="142"/>
    </row>
    <row r="2779" spans="4:4" x14ac:dyDescent="0.25">
      <c r="D2779" s="142"/>
    </row>
    <row r="2780" spans="4:4" x14ac:dyDescent="0.25">
      <c r="D2780" s="142"/>
    </row>
    <row r="2781" spans="4:4" x14ac:dyDescent="0.25">
      <c r="D2781" s="142"/>
    </row>
    <row r="2782" spans="4:4" x14ac:dyDescent="0.25">
      <c r="D2782" s="142"/>
    </row>
    <row r="2783" spans="4:4" x14ac:dyDescent="0.25">
      <c r="D2783" s="142"/>
    </row>
    <row r="2784" spans="4:4" x14ac:dyDescent="0.25">
      <c r="D2784" s="142"/>
    </row>
    <row r="2785" spans="4:4" x14ac:dyDescent="0.25">
      <c r="D2785" s="142"/>
    </row>
    <row r="2786" spans="4:4" x14ac:dyDescent="0.25">
      <c r="D2786" s="142"/>
    </row>
    <row r="2787" spans="4:4" x14ac:dyDescent="0.25">
      <c r="D2787" s="142"/>
    </row>
    <row r="2788" spans="4:4" x14ac:dyDescent="0.25">
      <c r="D2788" s="142"/>
    </row>
    <row r="2789" spans="4:4" x14ac:dyDescent="0.25">
      <c r="D2789" s="142"/>
    </row>
    <row r="2790" spans="4:4" x14ac:dyDescent="0.25">
      <c r="D2790" s="142"/>
    </row>
    <row r="2791" spans="4:4" x14ac:dyDescent="0.25">
      <c r="D2791" s="142"/>
    </row>
    <row r="2792" spans="4:4" x14ac:dyDescent="0.25">
      <c r="D2792" s="142"/>
    </row>
    <row r="2793" spans="4:4" x14ac:dyDescent="0.25">
      <c r="D2793" s="142"/>
    </row>
    <row r="2794" spans="4:4" x14ac:dyDescent="0.25">
      <c r="D2794" s="142"/>
    </row>
    <row r="2795" spans="4:4" x14ac:dyDescent="0.25">
      <c r="D2795" s="142"/>
    </row>
    <row r="2796" spans="4:4" x14ac:dyDescent="0.25">
      <c r="D2796" s="142"/>
    </row>
    <row r="2797" spans="4:4" x14ac:dyDescent="0.25">
      <c r="D2797" s="142"/>
    </row>
    <row r="2798" spans="4:4" x14ac:dyDescent="0.25">
      <c r="D2798" s="142"/>
    </row>
    <row r="2799" spans="4:4" x14ac:dyDescent="0.25">
      <c r="D2799" s="142"/>
    </row>
    <row r="2800" spans="4:4" x14ac:dyDescent="0.25">
      <c r="D2800" s="142"/>
    </row>
    <row r="2801" spans="4:4" x14ac:dyDescent="0.25">
      <c r="D2801" s="142"/>
    </row>
    <row r="2802" spans="4:4" x14ac:dyDescent="0.25">
      <c r="D2802" s="142"/>
    </row>
    <row r="2803" spans="4:4" x14ac:dyDescent="0.25">
      <c r="D2803" s="142"/>
    </row>
    <row r="2804" spans="4:4" x14ac:dyDescent="0.25">
      <c r="D2804" s="142"/>
    </row>
    <row r="2805" spans="4:4" x14ac:dyDescent="0.25">
      <c r="D2805" s="142"/>
    </row>
    <row r="2806" spans="4:4" x14ac:dyDescent="0.25">
      <c r="D2806" s="142"/>
    </row>
    <row r="2807" spans="4:4" x14ac:dyDescent="0.25">
      <c r="D2807" s="142"/>
    </row>
    <row r="2808" spans="4:4" x14ac:dyDescent="0.25">
      <c r="D2808" s="142"/>
    </row>
    <row r="2809" spans="4:4" x14ac:dyDescent="0.25">
      <c r="D2809" s="142"/>
    </row>
    <row r="2810" spans="4:4" x14ac:dyDescent="0.25">
      <c r="D2810" s="142"/>
    </row>
    <row r="2811" spans="4:4" x14ac:dyDescent="0.25">
      <c r="D2811" s="142"/>
    </row>
    <row r="2812" spans="4:4" x14ac:dyDescent="0.25">
      <c r="D2812" s="142"/>
    </row>
    <row r="2813" spans="4:4" x14ac:dyDescent="0.25">
      <c r="D2813" s="142"/>
    </row>
    <row r="2814" spans="4:4" x14ac:dyDescent="0.25">
      <c r="D2814" s="142"/>
    </row>
    <row r="2815" spans="4:4" x14ac:dyDescent="0.25">
      <c r="D2815" s="142"/>
    </row>
    <row r="2816" spans="4:4" x14ac:dyDescent="0.25">
      <c r="D2816" s="142"/>
    </row>
    <row r="2817" spans="4:4" x14ac:dyDescent="0.25">
      <c r="D2817" s="142"/>
    </row>
    <row r="2818" spans="4:4" x14ac:dyDescent="0.25">
      <c r="D2818" s="142"/>
    </row>
    <row r="2819" spans="4:4" x14ac:dyDescent="0.25">
      <c r="D2819" s="142"/>
    </row>
    <row r="2820" spans="4:4" x14ac:dyDescent="0.25">
      <c r="D2820" s="142"/>
    </row>
    <row r="2821" spans="4:4" x14ac:dyDescent="0.25">
      <c r="D2821" s="142"/>
    </row>
    <row r="2822" spans="4:4" x14ac:dyDescent="0.25">
      <c r="D2822" s="142"/>
    </row>
    <row r="2823" spans="4:4" x14ac:dyDescent="0.25">
      <c r="D2823" s="142"/>
    </row>
    <row r="2824" spans="4:4" x14ac:dyDescent="0.25">
      <c r="D2824" s="142"/>
    </row>
    <row r="2825" spans="4:4" x14ac:dyDescent="0.25">
      <c r="D2825" s="142"/>
    </row>
    <row r="2826" spans="4:4" x14ac:dyDescent="0.25">
      <c r="D2826" s="142"/>
    </row>
    <row r="2827" spans="4:4" x14ac:dyDescent="0.25">
      <c r="D2827" s="142"/>
    </row>
    <row r="2828" spans="4:4" x14ac:dyDescent="0.25">
      <c r="D2828" s="142"/>
    </row>
    <row r="2829" spans="4:4" x14ac:dyDescent="0.25">
      <c r="D2829" s="142"/>
    </row>
    <row r="2830" spans="4:4" x14ac:dyDescent="0.25">
      <c r="D2830" s="142"/>
    </row>
    <row r="2831" spans="4:4" x14ac:dyDescent="0.25">
      <c r="D2831" s="142"/>
    </row>
    <row r="2832" spans="4:4" x14ac:dyDescent="0.25">
      <c r="D2832" s="142"/>
    </row>
    <row r="2833" spans="4:4" x14ac:dyDescent="0.25">
      <c r="D2833" s="142"/>
    </row>
    <row r="2834" spans="4:4" x14ac:dyDescent="0.25">
      <c r="D2834" s="142"/>
    </row>
    <row r="2835" spans="4:4" x14ac:dyDescent="0.25">
      <c r="D2835" s="142"/>
    </row>
    <row r="2836" spans="4:4" x14ac:dyDescent="0.25">
      <c r="D2836" s="142"/>
    </row>
    <row r="2837" spans="4:4" x14ac:dyDescent="0.25">
      <c r="D2837" s="142"/>
    </row>
    <row r="2838" spans="4:4" x14ac:dyDescent="0.25">
      <c r="D2838" s="142"/>
    </row>
    <row r="2839" spans="4:4" x14ac:dyDescent="0.25">
      <c r="D2839" s="142"/>
    </row>
    <row r="2840" spans="4:4" x14ac:dyDescent="0.25">
      <c r="D2840" s="142"/>
    </row>
    <row r="2841" spans="4:4" x14ac:dyDescent="0.25">
      <c r="D2841" s="142"/>
    </row>
    <row r="2842" spans="4:4" x14ac:dyDescent="0.25">
      <c r="D2842" s="142"/>
    </row>
    <row r="2843" spans="4:4" x14ac:dyDescent="0.25">
      <c r="D2843" s="142"/>
    </row>
    <row r="2844" spans="4:4" x14ac:dyDescent="0.25">
      <c r="D2844" s="142"/>
    </row>
    <row r="2845" spans="4:4" x14ac:dyDescent="0.25">
      <c r="D2845" s="142"/>
    </row>
    <row r="2846" spans="4:4" x14ac:dyDescent="0.25">
      <c r="D2846" s="142"/>
    </row>
    <row r="2847" spans="4:4" x14ac:dyDescent="0.25">
      <c r="D2847" s="142"/>
    </row>
    <row r="2848" spans="4:4" x14ac:dyDescent="0.25">
      <c r="D2848" s="142"/>
    </row>
    <row r="2849" spans="4:4" x14ac:dyDescent="0.25">
      <c r="D2849" s="142"/>
    </row>
    <row r="2850" spans="4:4" x14ac:dyDescent="0.25">
      <c r="D2850" s="142"/>
    </row>
    <row r="2851" spans="4:4" x14ac:dyDescent="0.25">
      <c r="D2851" s="142"/>
    </row>
    <row r="2852" spans="4:4" x14ac:dyDescent="0.25">
      <c r="D2852" s="142"/>
    </row>
    <row r="2853" spans="4:4" x14ac:dyDescent="0.25">
      <c r="D2853" s="142"/>
    </row>
    <row r="2854" spans="4:4" x14ac:dyDescent="0.25">
      <c r="D2854" s="142"/>
    </row>
    <row r="2855" spans="4:4" x14ac:dyDescent="0.25">
      <c r="D2855" s="142"/>
    </row>
    <row r="2856" spans="4:4" x14ac:dyDescent="0.25">
      <c r="D2856" s="142"/>
    </row>
    <row r="2857" spans="4:4" x14ac:dyDescent="0.25">
      <c r="D2857" s="142"/>
    </row>
    <row r="2858" spans="4:4" x14ac:dyDescent="0.25">
      <c r="D2858" s="142"/>
    </row>
    <row r="2859" spans="4:4" x14ac:dyDescent="0.25">
      <c r="D2859" s="142"/>
    </row>
    <row r="2860" spans="4:4" x14ac:dyDescent="0.25">
      <c r="D2860" s="142"/>
    </row>
    <row r="2861" spans="4:4" x14ac:dyDescent="0.25">
      <c r="D2861" s="142"/>
    </row>
    <row r="2862" spans="4:4" x14ac:dyDescent="0.25">
      <c r="D2862" s="142"/>
    </row>
    <row r="2863" spans="4:4" x14ac:dyDescent="0.25">
      <c r="D2863" s="142"/>
    </row>
    <row r="2864" spans="4:4" x14ac:dyDescent="0.25">
      <c r="D2864" s="142"/>
    </row>
    <row r="2865" spans="4:4" x14ac:dyDescent="0.25">
      <c r="D2865" s="142"/>
    </row>
    <row r="2866" spans="4:4" x14ac:dyDescent="0.25">
      <c r="D2866" s="142"/>
    </row>
    <row r="2867" spans="4:4" x14ac:dyDescent="0.25">
      <c r="D2867" s="142"/>
    </row>
    <row r="2868" spans="4:4" x14ac:dyDescent="0.25">
      <c r="D2868" s="142"/>
    </row>
    <row r="2869" spans="4:4" x14ac:dyDescent="0.25">
      <c r="D2869" s="142"/>
    </row>
    <row r="2870" spans="4:4" x14ac:dyDescent="0.25">
      <c r="D2870" s="142"/>
    </row>
    <row r="2871" spans="4:4" x14ac:dyDescent="0.25">
      <c r="D2871" s="142"/>
    </row>
    <row r="2872" spans="4:4" x14ac:dyDescent="0.25">
      <c r="D2872" s="142"/>
    </row>
    <row r="2873" spans="4:4" x14ac:dyDescent="0.25">
      <c r="D2873" s="142"/>
    </row>
    <row r="2874" spans="4:4" x14ac:dyDescent="0.25">
      <c r="D2874" s="142"/>
    </row>
    <row r="2875" spans="4:4" x14ac:dyDescent="0.25">
      <c r="D2875" s="142"/>
    </row>
    <row r="2876" spans="4:4" x14ac:dyDescent="0.25">
      <c r="D2876" s="142"/>
    </row>
    <row r="2877" spans="4:4" x14ac:dyDescent="0.25">
      <c r="D2877" s="142"/>
    </row>
    <row r="2878" spans="4:4" x14ac:dyDescent="0.25">
      <c r="D2878" s="142"/>
    </row>
    <row r="2879" spans="4:4" x14ac:dyDescent="0.25">
      <c r="D2879" s="142"/>
    </row>
    <row r="2880" spans="4:4" x14ac:dyDescent="0.25">
      <c r="D2880" s="142"/>
    </row>
    <row r="2881" spans="4:4" x14ac:dyDescent="0.25">
      <c r="D2881" s="142"/>
    </row>
    <row r="2882" spans="4:4" x14ac:dyDescent="0.25">
      <c r="D2882" s="142"/>
    </row>
    <row r="2883" spans="4:4" x14ac:dyDescent="0.25">
      <c r="D2883" s="142"/>
    </row>
    <row r="2884" spans="4:4" x14ac:dyDescent="0.25">
      <c r="D2884" s="142"/>
    </row>
    <row r="2885" spans="4:4" x14ac:dyDescent="0.25">
      <c r="D2885" s="142"/>
    </row>
    <row r="2886" spans="4:4" x14ac:dyDescent="0.25">
      <c r="D2886" s="142"/>
    </row>
    <row r="2887" spans="4:4" x14ac:dyDescent="0.25">
      <c r="D2887" s="142"/>
    </row>
    <row r="2888" spans="4:4" x14ac:dyDescent="0.25">
      <c r="D2888" s="142"/>
    </row>
    <row r="2889" spans="4:4" x14ac:dyDescent="0.25">
      <c r="D2889" s="142"/>
    </row>
    <row r="2890" spans="4:4" x14ac:dyDescent="0.25">
      <c r="D2890" s="142"/>
    </row>
    <row r="2891" spans="4:4" x14ac:dyDescent="0.25">
      <c r="D2891" s="142"/>
    </row>
    <row r="2892" spans="4:4" x14ac:dyDescent="0.25">
      <c r="D2892" s="142"/>
    </row>
    <row r="2893" spans="4:4" x14ac:dyDescent="0.25">
      <c r="D2893" s="142"/>
    </row>
    <row r="2894" spans="4:4" x14ac:dyDescent="0.25">
      <c r="D2894" s="142"/>
    </row>
    <row r="2895" spans="4:4" x14ac:dyDescent="0.25">
      <c r="D2895" s="142"/>
    </row>
    <row r="2896" spans="4:4" x14ac:dyDescent="0.25">
      <c r="D2896" s="142"/>
    </row>
    <row r="2897" spans="4:4" x14ac:dyDescent="0.25">
      <c r="D2897" s="142"/>
    </row>
    <row r="2898" spans="4:4" x14ac:dyDescent="0.25">
      <c r="D2898" s="142"/>
    </row>
    <row r="2899" spans="4:4" x14ac:dyDescent="0.25">
      <c r="D2899" s="142"/>
    </row>
    <row r="2900" spans="4:4" x14ac:dyDescent="0.25">
      <c r="D2900" s="142"/>
    </row>
    <row r="2901" spans="4:4" x14ac:dyDescent="0.25">
      <c r="D2901" s="142"/>
    </row>
    <row r="2902" spans="4:4" x14ac:dyDescent="0.25">
      <c r="D2902" s="142"/>
    </row>
    <row r="2903" spans="4:4" x14ac:dyDescent="0.25">
      <c r="D2903" s="142"/>
    </row>
    <row r="2904" spans="4:4" x14ac:dyDescent="0.25">
      <c r="D2904" s="142"/>
    </row>
    <row r="2905" spans="4:4" x14ac:dyDescent="0.25">
      <c r="D2905" s="142"/>
    </row>
    <row r="2906" spans="4:4" x14ac:dyDescent="0.25">
      <c r="D2906" s="142"/>
    </row>
    <row r="2907" spans="4:4" x14ac:dyDescent="0.25">
      <c r="D2907" s="142"/>
    </row>
    <row r="2908" spans="4:4" x14ac:dyDescent="0.25">
      <c r="D2908" s="142"/>
    </row>
    <row r="2909" spans="4:4" x14ac:dyDescent="0.25">
      <c r="D2909" s="142"/>
    </row>
    <row r="2910" spans="4:4" x14ac:dyDescent="0.25">
      <c r="D2910" s="142"/>
    </row>
    <row r="2911" spans="4:4" x14ac:dyDescent="0.25">
      <c r="D2911" s="142"/>
    </row>
    <row r="2912" spans="4:4" x14ac:dyDescent="0.25">
      <c r="D2912" s="142"/>
    </row>
    <row r="2913" spans="4:4" x14ac:dyDescent="0.25">
      <c r="D2913" s="142"/>
    </row>
    <row r="2914" spans="4:4" x14ac:dyDescent="0.25">
      <c r="D2914" s="142"/>
    </row>
    <row r="2915" spans="4:4" x14ac:dyDescent="0.25">
      <c r="D2915" s="142"/>
    </row>
    <row r="2916" spans="4:4" x14ac:dyDescent="0.25">
      <c r="D2916" s="142"/>
    </row>
    <row r="2917" spans="4:4" x14ac:dyDescent="0.25">
      <c r="D2917" s="142"/>
    </row>
    <row r="2918" spans="4:4" x14ac:dyDescent="0.25">
      <c r="D2918" s="142"/>
    </row>
    <row r="2919" spans="4:4" x14ac:dyDescent="0.25">
      <c r="D2919" s="142"/>
    </row>
    <row r="2920" spans="4:4" x14ac:dyDescent="0.25">
      <c r="D2920" s="142"/>
    </row>
    <row r="2921" spans="4:4" x14ac:dyDescent="0.25">
      <c r="D2921" s="142"/>
    </row>
    <row r="2922" spans="4:4" x14ac:dyDescent="0.25">
      <c r="D2922" s="142"/>
    </row>
    <row r="2923" spans="4:4" x14ac:dyDescent="0.25">
      <c r="D2923" s="142"/>
    </row>
    <row r="2924" spans="4:4" x14ac:dyDescent="0.25">
      <c r="D2924" s="142"/>
    </row>
    <row r="2925" spans="4:4" x14ac:dyDescent="0.25">
      <c r="D2925" s="142"/>
    </row>
    <row r="2926" spans="4:4" x14ac:dyDescent="0.25">
      <c r="D2926" s="142"/>
    </row>
    <row r="2927" spans="4:4" x14ac:dyDescent="0.25">
      <c r="D2927" s="142"/>
    </row>
    <row r="2928" spans="4:4" x14ac:dyDescent="0.25">
      <c r="D2928" s="142"/>
    </row>
    <row r="2929" spans="4:4" x14ac:dyDescent="0.25">
      <c r="D2929" s="142"/>
    </row>
    <row r="2930" spans="4:4" x14ac:dyDescent="0.25">
      <c r="D2930" s="142"/>
    </row>
    <row r="2931" spans="4:4" x14ac:dyDescent="0.25">
      <c r="D2931" s="142"/>
    </row>
    <row r="2932" spans="4:4" x14ac:dyDescent="0.25">
      <c r="D2932" s="142"/>
    </row>
    <row r="2933" spans="4:4" x14ac:dyDescent="0.25">
      <c r="D2933" s="142"/>
    </row>
    <row r="2934" spans="4:4" x14ac:dyDescent="0.25">
      <c r="D2934" s="142"/>
    </row>
    <row r="2935" spans="4:4" x14ac:dyDescent="0.25">
      <c r="D2935" s="142"/>
    </row>
    <row r="2936" spans="4:4" x14ac:dyDescent="0.25">
      <c r="D2936" s="142"/>
    </row>
    <row r="2937" spans="4:4" x14ac:dyDescent="0.25">
      <c r="D2937" s="142"/>
    </row>
    <row r="2938" spans="4:4" x14ac:dyDescent="0.25">
      <c r="D2938" s="142"/>
    </row>
    <row r="2939" spans="4:4" x14ac:dyDescent="0.25">
      <c r="D2939" s="142"/>
    </row>
    <row r="2940" spans="4:4" x14ac:dyDescent="0.25">
      <c r="D2940" s="142"/>
    </row>
    <row r="2941" spans="4:4" x14ac:dyDescent="0.25">
      <c r="D2941" s="142"/>
    </row>
    <row r="2942" spans="4:4" x14ac:dyDescent="0.25">
      <c r="D2942" s="142"/>
    </row>
    <row r="2943" spans="4:4" x14ac:dyDescent="0.25">
      <c r="D2943" s="142"/>
    </row>
    <row r="2944" spans="4:4" x14ac:dyDescent="0.25">
      <c r="D2944" s="142"/>
    </row>
    <row r="2945" spans="4:4" x14ac:dyDescent="0.25">
      <c r="D2945" s="142"/>
    </row>
    <row r="2946" spans="4:4" x14ac:dyDescent="0.25">
      <c r="D2946" s="142"/>
    </row>
    <row r="2947" spans="4:4" x14ac:dyDescent="0.25">
      <c r="D2947" s="142"/>
    </row>
    <row r="2948" spans="4:4" x14ac:dyDescent="0.25">
      <c r="D2948" s="142"/>
    </row>
    <row r="2949" spans="4:4" x14ac:dyDescent="0.25">
      <c r="D2949" s="142"/>
    </row>
    <row r="2950" spans="4:4" x14ac:dyDescent="0.25">
      <c r="D2950" s="142"/>
    </row>
    <row r="2951" spans="4:4" x14ac:dyDescent="0.25">
      <c r="D2951" s="142"/>
    </row>
    <row r="2952" spans="4:4" x14ac:dyDescent="0.25">
      <c r="D2952" s="142"/>
    </row>
    <row r="2953" spans="4:4" x14ac:dyDescent="0.25">
      <c r="D2953" s="142"/>
    </row>
    <row r="2954" spans="4:4" x14ac:dyDescent="0.25">
      <c r="D2954" s="142"/>
    </row>
    <row r="2955" spans="4:4" x14ac:dyDescent="0.25">
      <c r="D2955" s="142"/>
    </row>
    <row r="2956" spans="4:4" x14ac:dyDescent="0.25">
      <c r="D2956" s="142"/>
    </row>
    <row r="2957" spans="4:4" x14ac:dyDescent="0.25">
      <c r="D2957" s="142"/>
    </row>
    <row r="2958" spans="4:4" x14ac:dyDescent="0.25">
      <c r="D2958" s="142"/>
    </row>
    <row r="2959" spans="4:4" x14ac:dyDescent="0.25">
      <c r="D2959" s="142"/>
    </row>
    <row r="2960" spans="4:4" x14ac:dyDescent="0.25">
      <c r="D2960" s="142"/>
    </row>
    <row r="2961" spans="4:4" x14ac:dyDescent="0.25">
      <c r="D2961" s="142"/>
    </row>
    <row r="2962" spans="4:4" x14ac:dyDescent="0.25">
      <c r="D2962" s="142"/>
    </row>
    <row r="2963" spans="4:4" x14ac:dyDescent="0.25">
      <c r="D2963" s="142"/>
    </row>
    <row r="2964" spans="4:4" x14ac:dyDescent="0.25">
      <c r="D2964" s="142"/>
    </row>
    <row r="2965" spans="4:4" x14ac:dyDescent="0.25">
      <c r="D2965" s="142"/>
    </row>
    <row r="2966" spans="4:4" x14ac:dyDescent="0.25">
      <c r="D2966" s="142"/>
    </row>
    <row r="2967" spans="4:4" x14ac:dyDescent="0.25">
      <c r="D2967" s="142"/>
    </row>
    <row r="2968" spans="4:4" x14ac:dyDescent="0.25">
      <c r="D2968" s="142"/>
    </row>
    <row r="2969" spans="4:4" x14ac:dyDescent="0.25">
      <c r="D2969" s="142"/>
    </row>
    <row r="2970" spans="4:4" x14ac:dyDescent="0.25">
      <c r="D2970" s="142"/>
    </row>
    <row r="2971" spans="4:4" x14ac:dyDescent="0.25">
      <c r="D2971" s="142"/>
    </row>
    <row r="2972" spans="4:4" x14ac:dyDescent="0.25">
      <c r="D2972" s="142"/>
    </row>
    <row r="2973" spans="4:4" x14ac:dyDescent="0.25">
      <c r="D2973" s="142"/>
    </row>
    <row r="2974" spans="4:4" x14ac:dyDescent="0.25">
      <c r="D2974" s="142"/>
    </row>
    <row r="2975" spans="4:4" x14ac:dyDescent="0.25">
      <c r="D2975" s="142"/>
    </row>
    <row r="2976" spans="4:4" x14ac:dyDescent="0.25">
      <c r="D2976" s="142"/>
    </row>
    <row r="2977" spans="4:4" x14ac:dyDescent="0.25">
      <c r="D2977" s="142"/>
    </row>
    <row r="2978" spans="4:4" x14ac:dyDescent="0.25">
      <c r="D2978" s="142"/>
    </row>
    <row r="2979" spans="4:4" x14ac:dyDescent="0.25">
      <c r="D2979" s="142"/>
    </row>
    <row r="2980" spans="4:4" x14ac:dyDescent="0.25">
      <c r="D2980" s="142"/>
    </row>
    <row r="2981" spans="4:4" x14ac:dyDescent="0.25">
      <c r="D2981" s="142"/>
    </row>
    <row r="2982" spans="4:4" x14ac:dyDescent="0.25">
      <c r="D2982" s="142"/>
    </row>
    <row r="2983" spans="4:4" x14ac:dyDescent="0.25">
      <c r="D2983" s="142"/>
    </row>
    <row r="2984" spans="4:4" x14ac:dyDescent="0.25">
      <c r="D2984" s="142"/>
    </row>
    <row r="2985" spans="4:4" x14ac:dyDescent="0.25">
      <c r="D2985" s="142"/>
    </row>
    <row r="2986" spans="4:4" x14ac:dyDescent="0.25">
      <c r="D2986" s="142"/>
    </row>
    <row r="2987" spans="4:4" x14ac:dyDescent="0.25">
      <c r="D2987" s="142"/>
    </row>
    <row r="2988" spans="4:4" x14ac:dyDescent="0.25">
      <c r="D2988" s="142"/>
    </row>
    <row r="2989" spans="4:4" x14ac:dyDescent="0.25">
      <c r="D2989" s="142"/>
    </row>
    <row r="2990" spans="4:4" x14ac:dyDescent="0.25">
      <c r="D2990" s="142"/>
    </row>
    <row r="2991" spans="4:4" x14ac:dyDescent="0.25">
      <c r="D2991" s="142"/>
    </row>
    <row r="2992" spans="4:4" x14ac:dyDescent="0.25">
      <c r="D2992" s="142"/>
    </row>
    <row r="2993" spans="4:4" x14ac:dyDescent="0.25">
      <c r="D2993" s="142"/>
    </row>
    <row r="2994" spans="4:4" x14ac:dyDescent="0.25">
      <c r="D2994" s="142"/>
    </row>
    <row r="2995" spans="4:4" x14ac:dyDescent="0.25">
      <c r="D2995" s="142"/>
    </row>
    <row r="2996" spans="4:4" x14ac:dyDescent="0.25">
      <c r="D2996" s="142"/>
    </row>
    <row r="2997" spans="4:4" x14ac:dyDescent="0.25">
      <c r="D2997" s="142"/>
    </row>
    <row r="2998" spans="4:4" x14ac:dyDescent="0.25">
      <c r="D2998" s="142"/>
    </row>
    <row r="2999" spans="4:4" x14ac:dyDescent="0.25">
      <c r="D2999" s="142"/>
    </row>
    <row r="3000" spans="4:4" x14ac:dyDescent="0.25">
      <c r="D3000" s="142"/>
    </row>
    <row r="3001" spans="4:4" x14ac:dyDescent="0.25">
      <c r="D3001" s="142"/>
    </row>
    <row r="3002" spans="4:4" x14ac:dyDescent="0.25">
      <c r="D3002" s="142"/>
    </row>
    <row r="3003" spans="4:4" x14ac:dyDescent="0.25">
      <c r="D3003" s="142"/>
    </row>
    <row r="3004" spans="4:4" x14ac:dyDescent="0.25">
      <c r="D3004" s="142"/>
    </row>
    <row r="3005" spans="4:4" x14ac:dyDescent="0.25">
      <c r="D3005" s="142"/>
    </row>
    <row r="3006" spans="4:4" x14ac:dyDescent="0.25">
      <c r="D3006" s="142"/>
    </row>
    <row r="3007" spans="4:4" x14ac:dyDescent="0.25">
      <c r="D3007" s="142"/>
    </row>
    <row r="3008" spans="4:4" x14ac:dyDescent="0.25">
      <c r="D3008" s="142"/>
    </row>
    <row r="3009" spans="4:4" x14ac:dyDescent="0.25">
      <c r="D3009" s="142"/>
    </row>
    <row r="3010" spans="4:4" x14ac:dyDescent="0.25">
      <c r="D3010" s="142"/>
    </row>
    <row r="3011" spans="4:4" x14ac:dyDescent="0.25">
      <c r="D3011" s="142"/>
    </row>
    <row r="3012" spans="4:4" x14ac:dyDescent="0.25">
      <c r="D3012" s="142"/>
    </row>
    <row r="3013" spans="4:4" x14ac:dyDescent="0.25">
      <c r="D3013" s="142"/>
    </row>
    <row r="3014" spans="4:4" x14ac:dyDescent="0.25">
      <c r="D3014" s="142"/>
    </row>
    <row r="3015" spans="4:4" x14ac:dyDescent="0.25">
      <c r="D3015" s="142"/>
    </row>
    <row r="3016" spans="4:4" x14ac:dyDescent="0.25">
      <c r="D3016" s="142"/>
    </row>
    <row r="3017" spans="4:4" x14ac:dyDescent="0.25">
      <c r="D3017" s="142"/>
    </row>
    <row r="3018" spans="4:4" x14ac:dyDescent="0.25">
      <c r="D3018" s="142"/>
    </row>
    <row r="3019" spans="4:4" x14ac:dyDescent="0.25">
      <c r="D3019" s="142"/>
    </row>
    <row r="3020" spans="4:4" x14ac:dyDescent="0.25">
      <c r="D3020" s="142"/>
    </row>
    <row r="3021" spans="4:4" x14ac:dyDescent="0.25">
      <c r="D3021" s="142"/>
    </row>
    <row r="3022" spans="4:4" x14ac:dyDescent="0.25">
      <c r="D3022" s="142"/>
    </row>
    <row r="3023" spans="4:4" x14ac:dyDescent="0.25">
      <c r="D3023" s="142"/>
    </row>
    <row r="3024" spans="4:4" x14ac:dyDescent="0.25">
      <c r="D3024" s="142"/>
    </row>
    <row r="3025" spans="4:4" x14ac:dyDescent="0.25">
      <c r="D3025" s="142"/>
    </row>
    <row r="3026" spans="4:4" x14ac:dyDescent="0.25">
      <c r="D3026" s="142"/>
    </row>
    <row r="3027" spans="4:4" x14ac:dyDescent="0.25">
      <c r="D3027" s="142"/>
    </row>
    <row r="3028" spans="4:4" x14ac:dyDescent="0.25">
      <c r="D3028" s="142"/>
    </row>
    <row r="3029" spans="4:4" x14ac:dyDescent="0.25">
      <c r="D3029" s="142"/>
    </row>
    <row r="3030" spans="4:4" x14ac:dyDescent="0.25">
      <c r="D3030" s="142"/>
    </row>
    <row r="3031" spans="4:4" x14ac:dyDescent="0.25">
      <c r="D3031" s="142"/>
    </row>
    <row r="3032" spans="4:4" x14ac:dyDescent="0.25">
      <c r="D3032" s="142"/>
    </row>
    <row r="3033" spans="4:4" x14ac:dyDescent="0.25">
      <c r="D3033" s="142"/>
    </row>
    <row r="3034" spans="4:4" x14ac:dyDescent="0.25">
      <c r="D3034" s="142"/>
    </row>
    <row r="3035" spans="4:4" x14ac:dyDescent="0.25">
      <c r="D3035" s="142"/>
    </row>
    <row r="3036" spans="4:4" x14ac:dyDescent="0.25">
      <c r="D3036" s="142"/>
    </row>
    <row r="3037" spans="4:4" x14ac:dyDescent="0.25">
      <c r="D3037" s="142"/>
    </row>
    <row r="3038" spans="4:4" x14ac:dyDescent="0.25">
      <c r="D3038" s="142"/>
    </row>
    <row r="3039" spans="4:4" x14ac:dyDescent="0.25">
      <c r="D3039" s="142"/>
    </row>
    <row r="3040" spans="4:4" x14ac:dyDescent="0.25">
      <c r="D3040" s="142"/>
    </row>
    <row r="3041" spans="4:4" x14ac:dyDescent="0.25">
      <c r="D3041" s="142"/>
    </row>
    <row r="3042" spans="4:4" x14ac:dyDescent="0.25">
      <c r="D3042" s="142"/>
    </row>
    <row r="3043" spans="4:4" x14ac:dyDescent="0.25">
      <c r="D3043" s="142"/>
    </row>
    <row r="3044" spans="4:4" x14ac:dyDescent="0.25">
      <c r="D3044" s="142"/>
    </row>
    <row r="3045" spans="4:4" x14ac:dyDescent="0.25">
      <c r="D3045" s="142"/>
    </row>
    <row r="3046" spans="4:4" x14ac:dyDescent="0.25">
      <c r="D3046" s="142"/>
    </row>
    <row r="3047" spans="4:4" x14ac:dyDescent="0.25">
      <c r="D3047" s="142"/>
    </row>
    <row r="3048" spans="4:4" x14ac:dyDescent="0.25">
      <c r="D3048" s="142"/>
    </row>
    <row r="3049" spans="4:4" x14ac:dyDescent="0.25">
      <c r="D3049" s="142"/>
    </row>
    <row r="3050" spans="4:4" x14ac:dyDescent="0.25">
      <c r="D3050" s="142"/>
    </row>
    <row r="3051" spans="4:4" x14ac:dyDescent="0.25">
      <c r="D3051" s="142"/>
    </row>
    <row r="3052" spans="4:4" x14ac:dyDescent="0.25">
      <c r="D3052" s="142"/>
    </row>
    <row r="3053" spans="4:4" x14ac:dyDescent="0.25">
      <c r="D3053" s="142"/>
    </row>
    <row r="3054" spans="4:4" x14ac:dyDescent="0.25">
      <c r="D3054" s="142"/>
    </row>
    <row r="3055" spans="4:4" x14ac:dyDescent="0.25">
      <c r="D3055" s="142"/>
    </row>
    <row r="3056" spans="4:4" x14ac:dyDescent="0.25">
      <c r="D3056" s="142"/>
    </row>
    <row r="3057" spans="4:4" x14ac:dyDescent="0.25">
      <c r="D3057" s="142"/>
    </row>
    <row r="3058" spans="4:4" x14ac:dyDescent="0.25">
      <c r="D3058" s="142"/>
    </row>
    <row r="3059" spans="4:4" x14ac:dyDescent="0.25">
      <c r="D3059" s="142"/>
    </row>
    <row r="3060" spans="4:4" x14ac:dyDescent="0.25">
      <c r="D3060" s="142"/>
    </row>
    <row r="3061" spans="4:4" x14ac:dyDescent="0.25">
      <c r="D3061" s="142"/>
    </row>
    <row r="3062" spans="4:4" x14ac:dyDescent="0.25">
      <c r="D3062" s="142"/>
    </row>
    <row r="3063" spans="4:4" x14ac:dyDescent="0.25">
      <c r="D3063" s="142"/>
    </row>
    <row r="3064" spans="4:4" x14ac:dyDescent="0.25">
      <c r="D3064" s="142"/>
    </row>
    <row r="3065" spans="4:4" x14ac:dyDescent="0.25">
      <c r="D3065" s="142"/>
    </row>
    <row r="3066" spans="4:4" x14ac:dyDescent="0.25">
      <c r="D3066" s="142"/>
    </row>
    <row r="3067" spans="4:4" x14ac:dyDescent="0.25">
      <c r="D3067" s="142"/>
    </row>
    <row r="3068" spans="4:4" x14ac:dyDescent="0.25">
      <c r="D3068" s="142"/>
    </row>
    <row r="3069" spans="4:4" x14ac:dyDescent="0.25">
      <c r="D3069" s="142"/>
    </row>
    <row r="3070" spans="4:4" x14ac:dyDescent="0.25">
      <c r="D3070" s="142"/>
    </row>
    <row r="3071" spans="4:4" x14ac:dyDescent="0.25">
      <c r="D3071" s="142"/>
    </row>
    <row r="3072" spans="4:4" x14ac:dyDescent="0.25">
      <c r="D3072" s="142"/>
    </row>
    <row r="3073" spans="4:4" x14ac:dyDescent="0.25">
      <c r="D3073" s="142"/>
    </row>
    <row r="3074" spans="4:4" x14ac:dyDescent="0.25">
      <c r="D3074" s="142"/>
    </row>
    <row r="3075" spans="4:4" x14ac:dyDescent="0.25">
      <c r="D3075" s="142"/>
    </row>
    <row r="3076" spans="4:4" x14ac:dyDescent="0.25">
      <c r="D3076" s="142"/>
    </row>
    <row r="3077" spans="4:4" x14ac:dyDescent="0.25">
      <c r="D3077" s="142"/>
    </row>
    <row r="3078" spans="4:4" x14ac:dyDescent="0.25">
      <c r="D3078" s="142"/>
    </row>
    <row r="3079" spans="4:4" x14ac:dyDescent="0.25">
      <c r="D3079" s="142"/>
    </row>
    <row r="3080" spans="4:4" x14ac:dyDescent="0.25">
      <c r="D3080" s="142"/>
    </row>
    <row r="3081" spans="4:4" x14ac:dyDescent="0.25">
      <c r="D3081" s="142"/>
    </row>
    <row r="3082" spans="4:4" x14ac:dyDescent="0.25">
      <c r="D3082" s="142"/>
    </row>
    <row r="3083" spans="4:4" x14ac:dyDescent="0.25">
      <c r="D3083" s="142"/>
    </row>
    <row r="3084" spans="4:4" x14ac:dyDescent="0.25">
      <c r="D3084" s="142"/>
    </row>
    <row r="3085" spans="4:4" x14ac:dyDescent="0.25">
      <c r="D3085" s="142"/>
    </row>
    <row r="3086" spans="4:4" x14ac:dyDescent="0.25">
      <c r="D3086" s="142"/>
    </row>
    <row r="3087" spans="4:4" x14ac:dyDescent="0.25">
      <c r="D3087" s="142"/>
    </row>
    <row r="3088" spans="4:4" x14ac:dyDescent="0.25">
      <c r="D3088" s="142"/>
    </row>
    <row r="3089" spans="4:4" x14ac:dyDescent="0.25">
      <c r="D3089" s="142"/>
    </row>
    <row r="3090" spans="4:4" x14ac:dyDescent="0.25">
      <c r="D3090" s="142"/>
    </row>
    <row r="3091" spans="4:4" x14ac:dyDescent="0.25">
      <c r="D3091" s="142"/>
    </row>
    <row r="3092" spans="4:4" x14ac:dyDescent="0.25">
      <c r="D3092" s="142"/>
    </row>
    <row r="3093" spans="4:4" x14ac:dyDescent="0.25">
      <c r="D3093" s="142"/>
    </row>
    <row r="3094" spans="4:4" x14ac:dyDescent="0.25">
      <c r="D3094" s="142"/>
    </row>
    <row r="3095" spans="4:4" x14ac:dyDescent="0.25">
      <c r="D3095" s="142"/>
    </row>
    <row r="3096" spans="4:4" x14ac:dyDescent="0.25">
      <c r="D3096" s="142"/>
    </row>
    <row r="3097" spans="4:4" x14ac:dyDescent="0.25">
      <c r="D3097" s="142"/>
    </row>
    <row r="3098" spans="4:4" x14ac:dyDescent="0.25">
      <c r="D3098" s="142"/>
    </row>
    <row r="3099" spans="4:4" x14ac:dyDescent="0.25">
      <c r="D3099" s="142"/>
    </row>
    <row r="3100" spans="4:4" x14ac:dyDescent="0.25">
      <c r="D3100" s="142"/>
    </row>
    <row r="3101" spans="4:4" x14ac:dyDescent="0.25">
      <c r="D3101" s="142"/>
    </row>
    <row r="3102" spans="4:4" x14ac:dyDescent="0.25">
      <c r="D3102" s="142"/>
    </row>
    <row r="3103" spans="4:4" x14ac:dyDescent="0.25">
      <c r="D3103" s="142"/>
    </row>
    <row r="3104" spans="4:4" x14ac:dyDescent="0.25">
      <c r="D3104" s="142"/>
    </row>
    <row r="3105" spans="4:4" x14ac:dyDescent="0.25">
      <c r="D3105" s="142"/>
    </row>
    <row r="3106" spans="4:4" x14ac:dyDescent="0.25">
      <c r="D3106" s="142"/>
    </row>
    <row r="3107" spans="4:4" x14ac:dyDescent="0.25">
      <c r="D3107" s="142"/>
    </row>
    <row r="3108" spans="4:4" x14ac:dyDescent="0.25">
      <c r="D3108" s="142"/>
    </row>
    <row r="3109" spans="4:4" x14ac:dyDescent="0.25">
      <c r="D3109" s="142"/>
    </row>
    <row r="3110" spans="4:4" x14ac:dyDescent="0.25">
      <c r="D3110" s="142"/>
    </row>
    <row r="3111" spans="4:4" x14ac:dyDescent="0.25">
      <c r="D3111" s="142"/>
    </row>
    <row r="3112" spans="4:4" x14ac:dyDescent="0.25">
      <c r="D3112" s="142"/>
    </row>
    <row r="3113" spans="4:4" x14ac:dyDescent="0.25">
      <c r="D3113" s="142"/>
    </row>
    <row r="3114" spans="4:4" x14ac:dyDescent="0.25">
      <c r="D3114" s="142"/>
    </row>
    <row r="3115" spans="4:4" x14ac:dyDescent="0.25">
      <c r="D3115" s="142"/>
    </row>
    <row r="3116" spans="4:4" x14ac:dyDescent="0.25">
      <c r="D3116" s="142"/>
    </row>
    <row r="3117" spans="4:4" x14ac:dyDescent="0.25">
      <c r="D3117" s="142"/>
    </row>
    <row r="3118" spans="4:4" x14ac:dyDescent="0.25">
      <c r="D3118" s="142"/>
    </row>
    <row r="3119" spans="4:4" x14ac:dyDescent="0.25">
      <c r="D3119" s="142"/>
    </row>
    <row r="3120" spans="4:4" x14ac:dyDescent="0.25">
      <c r="D3120" s="142"/>
    </row>
    <row r="3121" spans="4:4" x14ac:dyDescent="0.25">
      <c r="D3121" s="142"/>
    </row>
    <row r="3122" spans="4:4" x14ac:dyDescent="0.25">
      <c r="D3122" s="142"/>
    </row>
    <row r="3123" spans="4:4" x14ac:dyDescent="0.25">
      <c r="D3123" s="142"/>
    </row>
    <row r="3124" spans="4:4" x14ac:dyDescent="0.25">
      <c r="D3124" s="142"/>
    </row>
    <row r="3125" spans="4:4" x14ac:dyDescent="0.25">
      <c r="D3125" s="142"/>
    </row>
    <row r="3126" spans="4:4" x14ac:dyDescent="0.25">
      <c r="D3126" s="142"/>
    </row>
    <row r="3127" spans="4:4" x14ac:dyDescent="0.25">
      <c r="D3127" s="142"/>
    </row>
    <row r="3128" spans="4:4" x14ac:dyDescent="0.25">
      <c r="D3128" s="142"/>
    </row>
    <row r="3129" spans="4:4" x14ac:dyDescent="0.25">
      <c r="D3129" s="142"/>
    </row>
    <row r="3130" spans="4:4" x14ac:dyDescent="0.25">
      <c r="D3130" s="142"/>
    </row>
    <row r="3131" spans="4:4" x14ac:dyDescent="0.25">
      <c r="D3131" s="142"/>
    </row>
    <row r="3132" spans="4:4" x14ac:dyDescent="0.25">
      <c r="D3132" s="142"/>
    </row>
    <row r="3133" spans="4:4" x14ac:dyDescent="0.25">
      <c r="D3133" s="142"/>
    </row>
    <row r="3134" spans="4:4" x14ac:dyDescent="0.25">
      <c r="D3134" s="142"/>
    </row>
    <row r="3135" spans="4:4" x14ac:dyDescent="0.25">
      <c r="D3135" s="142"/>
    </row>
    <row r="3136" spans="4:4" x14ac:dyDescent="0.25">
      <c r="D3136" s="142"/>
    </row>
    <row r="3137" spans="4:4" x14ac:dyDescent="0.25">
      <c r="D3137" s="142"/>
    </row>
    <row r="3138" spans="4:4" x14ac:dyDescent="0.25">
      <c r="D3138" s="142"/>
    </row>
    <row r="3139" spans="4:4" x14ac:dyDescent="0.25">
      <c r="D3139" s="142"/>
    </row>
    <row r="3140" spans="4:4" x14ac:dyDescent="0.25">
      <c r="D3140" s="142"/>
    </row>
    <row r="3141" spans="4:4" x14ac:dyDescent="0.25">
      <c r="D3141" s="142"/>
    </row>
    <row r="3142" spans="4:4" x14ac:dyDescent="0.25">
      <c r="D3142" s="142"/>
    </row>
    <row r="3143" spans="4:4" x14ac:dyDescent="0.25">
      <c r="D3143" s="142"/>
    </row>
    <row r="3144" spans="4:4" x14ac:dyDescent="0.25">
      <c r="D3144" s="142"/>
    </row>
    <row r="3145" spans="4:4" x14ac:dyDescent="0.25">
      <c r="D3145" s="142"/>
    </row>
    <row r="3146" spans="4:4" x14ac:dyDescent="0.25">
      <c r="D3146" s="142"/>
    </row>
    <row r="3147" spans="4:4" x14ac:dyDescent="0.25">
      <c r="D3147" s="142"/>
    </row>
    <row r="3148" spans="4:4" x14ac:dyDescent="0.25">
      <c r="D3148" s="142"/>
    </row>
    <row r="3149" spans="4:4" x14ac:dyDescent="0.25">
      <c r="D3149" s="142"/>
    </row>
    <row r="3150" spans="4:4" x14ac:dyDescent="0.25">
      <c r="D3150" s="142"/>
    </row>
    <row r="3151" spans="4:4" x14ac:dyDescent="0.25">
      <c r="D3151" s="142"/>
    </row>
    <row r="3152" spans="4:4" x14ac:dyDescent="0.25">
      <c r="D3152" s="142"/>
    </row>
    <row r="3153" spans="4:4" x14ac:dyDescent="0.25">
      <c r="D3153" s="142"/>
    </row>
    <row r="3154" spans="4:4" x14ac:dyDescent="0.25">
      <c r="D3154" s="142"/>
    </row>
    <row r="3155" spans="4:4" x14ac:dyDescent="0.25">
      <c r="D3155" s="142"/>
    </row>
    <row r="3156" spans="4:4" x14ac:dyDescent="0.25">
      <c r="D3156" s="142"/>
    </row>
    <row r="3157" spans="4:4" x14ac:dyDescent="0.25">
      <c r="D3157" s="142"/>
    </row>
    <row r="3158" spans="4:4" x14ac:dyDescent="0.25">
      <c r="D3158" s="142"/>
    </row>
    <row r="3159" spans="4:4" x14ac:dyDescent="0.25">
      <c r="D3159" s="142"/>
    </row>
    <row r="3160" spans="4:4" x14ac:dyDescent="0.25">
      <c r="D3160" s="142"/>
    </row>
    <row r="3161" spans="4:4" x14ac:dyDescent="0.25">
      <c r="D3161" s="142"/>
    </row>
    <row r="3162" spans="4:4" x14ac:dyDescent="0.25">
      <c r="D3162" s="142"/>
    </row>
    <row r="3163" spans="4:4" x14ac:dyDescent="0.25">
      <c r="D3163" s="142"/>
    </row>
    <row r="3164" spans="4:4" x14ac:dyDescent="0.25">
      <c r="D3164" s="142"/>
    </row>
    <row r="3165" spans="4:4" x14ac:dyDescent="0.25">
      <c r="D3165" s="142"/>
    </row>
    <row r="3166" spans="4:4" x14ac:dyDescent="0.25">
      <c r="D3166" s="142"/>
    </row>
    <row r="3167" spans="4:4" x14ac:dyDescent="0.25">
      <c r="D3167" s="142"/>
    </row>
    <row r="3168" spans="4:4" x14ac:dyDescent="0.25">
      <c r="D3168" s="142"/>
    </row>
    <row r="3169" spans="4:4" x14ac:dyDescent="0.25">
      <c r="D3169" s="142"/>
    </row>
    <row r="3170" spans="4:4" x14ac:dyDescent="0.25">
      <c r="D3170" s="142"/>
    </row>
    <row r="3171" spans="4:4" x14ac:dyDescent="0.25">
      <c r="D3171" s="142"/>
    </row>
    <row r="3172" spans="4:4" x14ac:dyDescent="0.25">
      <c r="D3172" s="142"/>
    </row>
    <row r="3173" spans="4:4" x14ac:dyDescent="0.25">
      <c r="D3173" s="142"/>
    </row>
    <row r="3174" spans="4:4" x14ac:dyDescent="0.25">
      <c r="D3174" s="142"/>
    </row>
    <row r="3175" spans="4:4" x14ac:dyDescent="0.25">
      <c r="D3175" s="142"/>
    </row>
    <row r="3176" spans="4:4" x14ac:dyDescent="0.25">
      <c r="D3176" s="142"/>
    </row>
    <row r="3177" spans="4:4" x14ac:dyDescent="0.25">
      <c r="D3177" s="142"/>
    </row>
    <row r="3178" spans="4:4" x14ac:dyDescent="0.25">
      <c r="D3178" s="142"/>
    </row>
    <row r="3179" spans="4:4" x14ac:dyDescent="0.25">
      <c r="D3179" s="142"/>
    </row>
    <row r="3180" spans="4:4" x14ac:dyDescent="0.25">
      <c r="D3180" s="142"/>
    </row>
    <row r="3181" spans="4:4" x14ac:dyDescent="0.25">
      <c r="D3181" s="142"/>
    </row>
    <row r="3182" spans="4:4" x14ac:dyDescent="0.25">
      <c r="D3182" s="142"/>
    </row>
    <row r="3183" spans="4:4" x14ac:dyDescent="0.25">
      <c r="D3183" s="142"/>
    </row>
    <row r="3184" spans="4:4" x14ac:dyDescent="0.25">
      <c r="D3184" s="142"/>
    </row>
    <row r="3185" spans="4:4" x14ac:dyDescent="0.25">
      <c r="D3185" s="142"/>
    </row>
    <row r="3186" spans="4:4" x14ac:dyDescent="0.25">
      <c r="D3186" s="142"/>
    </row>
    <row r="3187" spans="4:4" x14ac:dyDescent="0.25">
      <c r="D3187" s="142"/>
    </row>
    <row r="3188" spans="4:4" x14ac:dyDescent="0.25">
      <c r="D3188" s="142"/>
    </row>
    <row r="3189" spans="4:4" x14ac:dyDescent="0.25">
      <c r="D3189" s="142"/>
    </row>
    <row r="3190" spans="4:4" x14ac:dyDescent="0.25">
      <c r="D3190" s="142"/>
    </row>
    <row r="3191" spans="4:4" x14ac:dyDescent="0.25">
      <c r="D3191" s="142"/>
    </row>
    <row r="3192" spans="4:4" x14ac:dyDescent="0.25">
      <c r="D3192" s="142"/>
    </row>
    <row r="3193" spans="4:4" x14ac:dyDescent="0.25">
      <c r="D3193" s="142"/>
    </row>
    <row r="3194" spans="4:4" x14ac:dyDescent="0.25">
      <c r="D3194" s="142"/>
    </row>
    <row r="3195" spans="4:4" x14ac:dyDescent="0.25">
      <c r="D3195" s="142"/>
    </row>
    <row r="3196" spans="4:4" x14ac:dyDescent="0.25">
      <c r="D3196" s="142"/>
    </row>
    <row r="3197" spans="4:4" x14ac:dyDescent="0.25">
      <c r="D3197" s="142"/>
    </row>
    <row r="3198" spans="4:4" x14ac:dyDescent="0.25">
      <c r="D3198" s="142"/>
    </row>
    <row r="3199" spans="4:4" x14ac:dyDescent="0.25">
      <c r="D3199" s="142"/>
    </row>
    <row r="3200" spans="4:4" x14ac:dyDescent="0.25">
      <c r="D3200" s="142"/>
    </row>
    <row r="3201" spans="4:4" x14ac:dyDescent="0.25">
      <c r="D3201" s="142"/>
    </row>
    <row r="3202" spans="4:4" x14ac:dyDescent="0.25">
      <c r="D3202" s="142"/>
    </row>
    <row r="3203" spans="4:4" x14ac:dyDescent="0.25">
      <c r="D3203" s="142"/>
    </row>
    <row r="3204" spans="4:4" x14ac:dyDescent="0.25">
      <c r="D3204" s="142"/>
    </row>
    <row r="3205" spans="4:4" x14ac:dyDescent="0.25">
      <c r="D3205" s="142"/>
    </row>
    <row r="3206" spans="4:4" x14ac:dyDescent="0.25">
      <c r="D3206" s="142"/>
    </row>
    <row r="3207" spans="4:4" x14ac:dyDescent="0.25">
      <c r="D3207" s="142"/>
    </row>
    <row r="3208" spans="4:4" x14ac:dyDescent="0.25">
      <c r="D3208" s="142"/>
    </row>
    <row r="3209" spans="4:4" x14ac:dyDescent="0.25">
      <c r="D3209" s="142"/>
    </row>
    <row r="3210" spans="4:4" x14ac:dyDescent="0.25">
      <c r="D3210" s="142"/>
    </row>
    <row r="3211" spans="4:4" x14ac:dyDescent="0.25">
      <c r="D3211" s="142"/>
    </row>
    <row r="3212" spans="4:4" x14ac:dyDescent="0.25">
      <c r="D3212" s="142"/>
    </row>
    <row r="3213" spans="4:4" x14ac:dyDescent="0.25">
      <c r="D3213" s="142"/>
    </row>
    <row r="3214" spans="4:4" x14ac:dyDescent="0.25">
      <c r="D3214" s="142"/>
    </row>
    <row r="3215" spans="4:4" x14ac:dyDescent="0.25">
      <c r="D3215" s="142"/>
    </row>
    <row r="3216" spans="4:4" x14ac:dyDescent="0.25">
      <c r="D3216" s="142"/>
    </row>
    <row r="3217" spans="4:4" x14ac:dyDescent="0.25">
      <c r="D3217" s="142"/>
    </row>
    <row r="3218" spans="4:4" x14ac:dyDescent="0.25">
      <c r="D3218" s="142"/>
    </row>
    <row r="3219" spans="4:4" x14ac:dyDescent="0.25">
      <c r="D3219" s="142"/>
    </row>
    <row r="3220" spans="4:4" x14ac:dyDescent="0.25">
      <c r="D3220" s="142"/>
    </row>
    <row r="3221" spans="4:4" x14ac:dyDescent="0.25">
      <c r="D3221" s="142"/>
    </row>
    <row r="3222" spans="4:4" x14ac:dyDescent="0.25">
      <c r="D3222" s="142"/>
    </row>
    <row r="3223" spans="4:4" x14ac:dyDescent="0.25">
      <c r="D3223" s="142"/>
    </row>
    <row r="3224" spans="4:4" x14ac:dyDescent="0.25">
      <c r="D3224" s="142"/>
    </row>
    <row r="3225" spans="4:4" x14ac:dyDescent="0.25">
      <c r="D3225" s="142"/>
    </row>
    <row r="3226" spans="4:4" x14ac:dyDescent="0.25">
      <c r="D3226" s="142"/>
    </row>
    <row r="3227" spans="4:4" x14ac:dyDescent="0.25">
      <c r="D3227" s="142"/>
    </row>
    <row r="3228" spans="4:4" x14ac:dyDescent="0.25">
      <c r="D3228" s="142"/>
    </row>
    <row r="3229" spans="4:4" x14ac:dyDescent="0.25">
      <c r="D3229" s="142"/>
    </row>
    <row r="3230" spans="4:4" x14ac:dyDescent="0.25">
      <c r="D3230" s="142"/>
    </row>
    <row r="3231" spans="4:4" x14ac:dyDescent="0.25">
      <c r="D3231" s="142"/>
    </row>
    <row r="3232" spans="4:4" x14ac:dyDescent="0.25">
      <c r="D3232" s="142"/>
    </row>
    <row r="3233" spans="4:4" x14ac:dyDescent="0.25">
      <c r="D3233" s="142"/>
    </row>
    <row r="3234" spans="4:4" x14ac:dyDescent="0.25">
      <c r="D3234" s="142"/>
    </row>
    <row r="3235" spans="4:4" x14ac:dyDescent="0.25">
      <c r="D3235" s="142"/>
    </row>
    <row r="3236" spans="4:4" x14ac:dyDescent="0.25">
      <c r="D3236" s="142"/>
    </row>
    <row r="3237" spans="4:4" x14ac:dyDescent="0.25">
      <c r="D3237" s="142"/>
    </row>
    <row r="3238" spans="4:4" x14ac:dyDescent="0.25">
      <c r="D3238" s="142"/>
    </row>
    <row r="3239" spans="4:4" x14ac:dyDescent="0.25">
      <c r="D3239" s="142"/>
    </row>
    <row r="3240" spans="4:4" x14ac:dyDescent="0.25">
      <c r="D3240" s="142"/>
    </row>
    <row r="3241" spans="4:4" x14ac:dyDescent="0.25">
      <c r="D3241" s="142"/>
    </row>
    <row r="3242" spans="4:4" x14ac:dyDescent="0.25">
      <c r="D3242" s="142"/>
    </row>
    <row r="3243" spans="4:4" x14ac:dyDescent="0.25">
      <c r="D3243" s="142"/>
    </row>
    <row r="3244" spans="4:4" x14ac:dyDescent="0.25">
      <c r="D3244" s="142"/>
    </row>
    <row r="3245" spans="4:4" x14ac:dyDescent="0.25">
      <c r="D3245" s="142"/>
    </row>
    <row r="3246" spans="4:4" x14ac:dyDescent="0.25">
      <c r="D3246" s="142"/>
    </row>
    <row r="3247" spans="4:4" x14ac:dyDescent="0.25">
      <c r="D3247" s="142"/>
    </row>
    <row r="3248" spans="4:4" x14ac:dyDescent="0.25">
      <c r="D3248" s="142"/>
    </row>
    <row r="3249" spans="4:4" x14ac:dyDescent="0.25">
      <c r="D3249" s="142"/>
    </row>
    <row r="3250" spans="4:4" x14ac:dyDescent="0.25">
      <c r="D3250" s="142"/>
    </row>
    <row r="3251" spans="4:4" x14ac:dyDescent="0.25">
      <c r="D3251" s="142"/>
    </row>
    <row r="3252" spans="4:4" x14ac:dyDescent="0.25">
      <c r="D3252" s="142"/>
    </row>
    <row r="3253" spans="4:4" x14ac:dyDescent="0.25">
      <c r="D3253" s="142"/>
    </row>
    <row r="3254" spans="4:4" x14ac:dyDescent="0.25">
      <c r="D3254" s="142"/>
    </row>
    <row r="3255" spans="4:4" x14ac:dyDescent="0.25">
      <c r="D3255" s="142"/>
    </row>
    <row r="3256" spans="4:4" x14ac:dyDescent="0.25">
      <c r="D3256" s="142"/>
    </row>
    <row r="3257" spans="4:4" x14ac:dyDescent="0.25">
      <c r="D3257" s="142"/>
    </row>
    <row r="3258" spans="4:4" x14ac:dyDescent="0.25">
      <c r="D3258" s="142"/>
    </row>
    <row r="3259" spans="4:4" x14ac:dyDescent="0.25">
      <c r="D3259" s="142"/>
    </row>
    <row r="3260" spans="4:4" x14ac:dyDescent="0.25">
      <c r="D3260" s="142"/>
    </row>
    <row r="3261" spans="4:4" x14ac:dyDescent="0.25">
      <c r="D3261" s="142"/>
    </row>
    <row r="3262" spans="4:4" x14ac:dyDescent="0.25">
      <c r="D3262" s="142"/>
    </row>
    <row r="3263" spans="4:4" x14ac:dyDescent="0.25">
      <c r="D3263" s="142"/>
    </row>
    <row r="3264" spans="4:4" x14ac:dyDescent="0.25">
      <c r="D3264" s="142"/>
    </row>
    <row r="3265" spans="4:4" x14ac:dyDescent="0.25">
      <c r="D3265" s="142"/>
    </row>
    <row r="3266" spans="4:4" x14ac:dyDescent="0.25">
      <c r="D3266" s="142"/>
    </row>
    <row r="3267" spans="4:4" x14ac:dyDescent="0.25">
      <c r="D3267" s="142"/>
    </row>
    <row r="3268" spans="4:4" x14ac:dyDescent="0.25">
      <c r="D3268" s="142"/>
    </row>
    <row r="3269" spans="4:4" x14ac:dyDescent="0.25">
      <c r="D3269" s="142"/>
    </row>
    <row r="3270" spans="4:4" x14ac:dyDescent="0.25">
      <c r="D3270" s="142"/>
    </row>
    <row r="3271" spans="4:4" x14ac:dyDescent="0.25">
      <c r="D3271" s="142"/>
    </row>
    <row r="3272" spans="4:4" x14ac:dyDescent="0.25">
      <c r="D3272" s="142"/>
    </row>
    <row r="3273" spans="4:4" x14ac:dyDescent="0.25">
      <c r="D3273" s="142"/>
    </row>
    <row r="3274" spans="4:4" x14ac:dyDescent="0.25">
      <c r="D3274" s="142"/>
    </row>
    <row r="3275" spans="4:4" x14ac:dyDescent="0.25">
      <c r="D3275" s="142"/>
    </row>
    <row r="3276" spans="4:4" x14ac:dyDescent="0.25">
      <c r="D3276" s="142"/>
    </row>
    <row r="3277" spans="4:4" x14ac:dyDescent="0.25">
      <c r="D3277" s="142"/>
    </row>
    <row r="3278" spans="4:4" x14ac:dyDescent="0.25">
      <c r="D3278" s="142"/>
    </row>
    <row r="3279" spans="4:4" x14ac:dyDescent="0.25">
      <c r="D3279" s="142"/>
    </row>
    <row r="3280" spans="4:4" x14ac:dyDescent="0.25">
      <c r="D3280" s="142"/>
    </row>
    <row r="3281" spans="4:4" x14ac:dyDescent="0.25">
      <c r="D3281" s="142"/>
    </row>
    <row r="3282" spans="4:4" x14ac:dyDescent="0.25">
      <c r="D3282" s="142"/>
    </row>
    <row r="3283" spans="4:4" x14ac:dyDescent="0.25">
      <c r="D3283" s="142"/>
    </row>
    <row r="3284" spans="4:4" x14ac:dyDescent="0.25">
      <c r="D3284" s="142"/>
    </row>
    <row r="3285" spans="4:4" x14ac:dyDescent="0.25">
      <c r="D3285" s="142"/>
    </row>
    <row r="3286" spans="4:4" x14ac:dyDescent="0.25">
      <c r="D3286" s="142"/>
    </row>
    <row r="3287" spans="4:4" x14ac:dyDescent="0.25">
      <c r="D3287" s="142"/>
    </row>
    <row r="3288" spans="4:4" x14ac:dyDescent="0.25">
      <c r="D3288" s="142"/>
    </row>
    <row r="3289" spans="4:4" x14ac:dyDescent="0.25">
      <c r="D3289" s="142"/>
    </row>
    <row r="3290" spans="4:4" x14ac:dyDescent="0.25">
      <c r="D3290" s="142"/>
    </row>
    <row r="3291" spans="4:4" x14ac:dyDescent="0.25">
      <c r="D3291" s="142"/>
    </row>
    <row r="3292" spans="4:4" x14ac:dyDescent="0.25">
      <c r="D3292" s="142"/>
    </row>
    <row r="3293" spans="4:4" x14ac:dyDescent="0.25">
      <c r="D3293" s="142"/>
    </row>
    <row r="3294" spans="4:4" x14ac:dyDescent="0.25">
      <c r="D3294" s="142"/>
    </row>
    <row r="3295" spans="4:4" x14ac:dyDescent="0.25">
      <c r="D3295" s="142"/>
    </row>
    <row r="3296" spans="4:4" x14ac:dyDescent="0.25">
      <c r="D3296" s="142"/>
    </row>
    <row r="3297" spans="4:4" x14ac:dyDescent="0.25">
      <c r="D3297" s="142"/>
    </row>
    <row r="3298" spans="4:4" x14ac:dyDescent="0.25">
      <c r="D3298" s="142"/>
    </row>
    <row r="3299" spans="4:4" x14ac:dyDescent="0.25">
      <c r="D3299" s="142"/>
    </row>
    <row r="3300" spans="4:4" x14ac:dyDescent="0.25">
      <c r="D3300" s="142"/>
    </row>
    <row r="3301" spans="4:4" x14ac:dyDescent="0.25">
      <c r="D3301" s="142"/>
    </row>
    <row r="3302" spans="4:4" x14ac:dyDescent="0.25">
      <c r="D3302" s="142"/>
    </row>
    <row r="3303" spans="4:4" x14ac:dyDescent="0.25">
      <c r="D3303" s="142"/>
    </row>
    <row r="3304" spans="4:4" x14ac:dyDescent="0.25">
      <c r="D3304" s="142"/>
    </row>
    <row r="3305" spans="4:4" x14ac:dyDescent="0.25">
      <c r="D3305" s="142"/>
    </row>
    <row r="3306" spans="4:4" x14ac:dyDescent="0.25">
      <c r="D3306" s="142"/>
    </row>
    <row r="3307" spans="4:4" x14ac:dyDescent="0.25">
      <c r="D3307" s="142"/>
    </row>
    <row r="3308" spans="4:4" x14ac:dyDescent="0.25">
      <c r="D3308" s="142"/>
    </row>
    <row r="3309" spans="4:4" x14ac:dyDescent="0.25">
      <c r="D3309" s="142"/>
    </row>
    <row r="3310" spans="4:4" x14ac:dyDescent="0.25">
      <c r="D3310" s="142"/>
    </row>
    <row r="3311" spans="4:4" x14ac:dyDescent="0.25">
      <c r="D3311" s="142"/>
    </row>
    <row r="3312" spans="4:4" x14ac:dyDescent="0.25">
      <c r="D3312" s="142"/>
    </row>
    <row r="3313" spans="4:4" x14ac:dyDescent="0.25">
      <c r="D3313" s="142"/>
    </row>
    <row r="3314" spans="4:4" x14ac:dyDescent="0.25">
      <c r="D3314" s="142"/>
    </row>
    <row r="3315" spans="4:4" x14ac:dyDescent="0.25">
      <c r="D3315" s="142"/>
    </row>
    <row r="3316" spans="4:4" x14ac:dyDescent="0.25">
      <c r="D3316" s="142"/>
    </row>
    <row r="3317" spans="4:4" x14ac:dyDescent="0.25">
      <c r="D3317" s="142"/>
    </row>
    <row r="3318" spans="4:4" x14ac:dyDescent="0.25">
      <c r="D3318" s="142"/>
    </row>
    <row r="3319" spans="4:4" x14ac:dyDescent="0.25">
      <c r="D3319" s="142"/>
    </row>
    <row r="3320" spans="4:4" x14ac:dyDescent="0.25">
      <c r="D3320" s="142"/>
    </row>
    <row r="3321" spans="4:4" x14ac:dyDescent="0.25">
      <c r="D3321" s="142"/>
    </row>
    <row r="3322" spans="4:4" x14ac:dyDescent="0.25">
      <c r="D3322" s="142"/>
    </row>
    <row r="3323" spans="4:4" x14ac:dyDescent="0.25">
      <c r="D3323" s="142"/>
    </row>
    <row r="3324" spans="4:4" x14ac:dyDescent="0.25">
      <c r="D3324" s="142"/>
    </row>
    <row r="3325" spans="4:4" x14ac:dyDescent="0.25">
      <c r="D3325" s="142"/>
    </row>
    <row r="3326" spans="4:4" x14ac:dyDescent="0.25">
      <c r="D3326" s="142"/>
    </row>
    <row r="3327" spans="4:4" x14ac:dyDescent="0.25">
      <c r="D3327" s="142"/>
    </row>
    <row r="3328" spans="4:4" x14ac:dyDescent="0.25">
      <c r="D3328" s="142"/>
    </row>
    <row r="3329" spans="4:4" x14ac:dyDescent="0.25">
      <c r="D3329" s="142"/>
    </row>
    <row r="3330" spans="4:4" x14ac:dyDescent="0.25">
      <c r="D3330" s="142"/>
    </row>
    <row r="3331" spans="4:4" x14ac:dyDescent="0.25">
      <c r="D3331" s="142"/>
    </row>
    <row r="3332" spans="4:4" x14ac:dyDescent="0.25">
      <c r="D3332" s="142"/>
    </row>
    <row r="3333" spans="4:4" x14ac:dyDescent="0.25">
      <c r="D3333" s="142"/>
    </row>
    <row r="3334" spans="4:4" x14ac:dyDescent="0.25">
      <c r="D3334" s="142"/>
    </row>
    <row r="3335" spans="4:4" x14ac:dyDescent="0.25">
      <c r="D3335" s="142"/>
    </row>
    <row r="3336" spans="4:4" x14ac:dyDescent="0.25">
      <c r="D3336" s="142"/>
    </row>
    <row r="3337" spans="4:4" x14ac:dyDescent="0.25">
      <c r="D3337" s="142"/>
    </row>
    <row r="3338" spans="4:4" x14ac:dyDescent="0.25">
      <c r="D3338" s="142"/>
    </row>
    <row r="3339" spans="4:4" x14ac:dyDescent="0.25">
      <c r="D3339" s="142"/>
    </row>
    <row r="3340" spans="4:4" x14ac:dyDescent="0.25">
      <c r="D3340" s="142"/>
    </row>
    <row r="3341" spans="4:4" x14ac:dyDescent="0.25">
      <c r="D3341" s="142"/>
    </row>
    <row r="3342" spans="4:4" x14ac:dyDescent="0.25">
      <c r="D3342" s="142"/>
    </row>
    <row r="3343" spans="4:4" x14ac:dyDescent="0.25">
      <c r="D3343" s="142"/>
    </row>
    <row r="3344" spans="4:4" x14ac:dyDescent="0.25">
      <c r="D3344" s="142"/>
    </row>
    <row r="3345" spans="4:4" x14ac:dyDescent="0.25">
      <c r="D3345" s="142"/>
    </row>
    <row r="3346" spans="4:4" x14ac:dyDescent="0.25">
      <c r="D3346" s="142"/>
    </row>
    <row r="3347" spans="4:4" x14ac:dyDescent="0.25">
      <c r="D3347" s="142"/>
    </row>
    <row r="3348" spans="4:4" x14ac:dyDescent="0.25">
      <c r="D3348" s="142"/>
    </row>
    <row r="3349" spans="4:4" x14ac:dyDescent="0.25">
      <c r="D3349" s="142"/>
    </row>
    <row r="3350" spans="4:4" x14ac:dyDescent="0.25">
      <c r="D3350" s="142"/>
    </row>
    <row r="3351" spans="4:4" x14ac:dyDescent="0.25">
      <c r="D3351" s="142"/>
    </row>
    <row r="3352" spans="4:4" x14ac:dyDescent="0.25">
      <c r="D3352" s="142"/>
    </row>
    <row r="3353" spans="4:4" x14ac:dyDescent="0.25">
      <c r="D3353" s="142"/>
    </row>
    <row r="3354" spans="4:4" x14ac:dyDescent="0.25">
      <c r="D3354" s="142"/>
    </row>
    <row r="3355" spans="4:4" x14ac:dyDescent="0.25">
      <c r="D3355" s="142"/>
    </row>
    <row r="3356" spans="4:4" x14ac:dyDescent="0.25">
      <c r="D3356" s="142"/>
    </row>
    <row r="3357" spans="4:4" x14ac:dyDescent="0.25">
      <c r="D3357" s="142"/>
    </row>
    <row r="3358" spans="4:4" x14ac:dyDescent="0.25">
      <c r="D3358" s="142"/>
    </row>
    <row r="3359" spans="4:4" x14ac:dyDescent="0.25">
      <c r="D3359" s="142"/>
    </row>
    <row r="3360" spans="4:4" x14ac:dyDescent="0.25">
      <c r="D3360" s="142"/>
    </row>
    <row r="3361" spans="4:4" x14ac:dyDescent="0.25">
      <c r="D3361" s="142"/>
    </row>
    <row r="3362" spans="4:4" x14ac:dyDescent="0.25">
      <c r="D3362" s="142"/>
    </row>
    <row r="3363" spans="4:4" x14ac:dyDescent="0.25">
      <c r="D3363" s="142"/>
    </row>
    <row r="3364" spans="4:4" x14ac:dyDescent="0.25">
      <c r="D3364" s="142"/>
    </row>
    <row r="3365" spans="4:4" x14ac:dyDescent="0.25">
      <c r="D3365" s="142"/>
    </row>
    <row r="3366" spans="4:4" x14ac:dyDescent="0.25">
      <c r="D3366" s="142"/>
    </row>
    <row r="3367" spans="4:4" x14ac:dyDescent="0.25">
      <c r="D3367" s="142"/>
    </row>
    <row r="3368" spans="4:4" x14ac:dyDescent="0.25">
      <c r="D3368" s="142"/>
    </row>
    <row r="3369" spans="4:4" x14ac:dyDescent="0.25">
      <c r="D3369" s="142"/>
    </row>
    <row r="3370" spans="4:4" x14ac:dyDescent="0.25">
      <c r="D3370" s="142"/>
    </row>
    <row r="3371" spans="4:4" x14ac:dyDescent="0.25">
      <c r="D3371" s="142"/>
    </row>
    <row r="3372" spans="4:4" x14ac:dyDescent="0.25">
      <c r="D3372" s="142"/>
    </row>
    <row r="3373" spans="4:4" x14ac:dyDescent="0.25">
      <c r="D3373" s="142"/>
    </row>
    <row r="3374" spans="4:4" x14ac:dyDescent="0.25">
      <c r="D3374" s="142"/>
    </row>
    <row r="3375" spans="4:4" x14ac:dyDescent="0.25">
      <c r="D3375" s="142"/>
    </row>
    <row r="3376" spans="4:4" x14ac:dyDescent="0.25">
      <c r="D3376" s="142"/>
    </row>
    <row r="3377" spans="4:4" x14ac:dyDescent="0.25">
      <c r="D3377" s="142"/>
    </row>
    <row r="3378" spans="4:4" x14ac:dyDescent="0.25">
      <c r="D3378" s="142"/>
    </row>
    <row r="3379" spans="4:4" x14ac:dyDescent="0.25">
      <c r="D3379" s="142"/>
    </row>
    <row r="3380" spans="4:4" x14ac:dyDescent="0.25">
      <c r="D3380" s="142"/>
    </row>
    <row r="3381" spans="4:4" x14ac:dyDescent="0.25">
      <c r="D3381" s="142"/>
    </row>
    <row r="3382" spans="4:4" x14ac:dyDescent="0.25">
      <c r="D3382" s="142"/>
    </row>
    <row r="3383" spans="4:4" x14ac:dyDescent="0.25">
      <c r="D3383" s="142"/>
    </row>
    <row r="3384" spans="4:4" x14ac:dyDescent="0.25">
      <c r="D3384" s="142"/>
    </row>
    <row r="3385" spans="4:4" x14ac:dyDescent="0.25">
      <c r="D3385" s="142"/>
    </row>
    <row r="3386" spans="4:4" x14ac:dyDescent="0.25">
      <c r="D3386" s="142"/>
    </row>
    <row r="3387" spans="4:4" x14ac:dyDescent="0.25">
      <c r="D3387" s="142"/>
    </row>
    <row r="3388" spans="4:4" x14ac:dyDescent="0.25">
      <c r="D3388" s="142"/>
    </row>
    <row r="3389" spans="4:4" x14ac:dyDescent="0.25">
      <c r="D3389" s="142"/>
    </row>
    <row r="3390" spans="4:4" x14ac:dyDescent="0.25">
      <c r="D3390" s="142"/>
    </row>
    <row r="3391" spans="4:4" x14ac:dyDescent="0.25">
      <c r="D3391" s="142"/>
    </row>
    <row r="3392" spans="4:4" x14ac:dyDescent="0.25">
      <c r="D3392" s="142"/>
    </row>
    <row r="3393" spans="4:4" x14ac:dyDescent="0.25">
      <c r="D3393" s="142"/>
    </row>
    <row r="3394" spans="4:4" x14ac:dyDescent="0.25">
      <c r="D3394" s="142"/>
    </row>
    <row r="3395" spans="4:4" x14ac:dyDescent="0.25">
      <c r="D3395" s="142"/>
    </row>
    <row r="3396" spans="4:4" x14ac:dyDescent="0.25">
      <c r="D3396" s="142"/>
    </row>
    <row r="3397" spans="4:4" x14ac:dyDescent="0.25">
      <c r="D3397" s="142"/>
    </row>
    <row r="3398" spans="4:4" x14ac:dyDescent="0.25">
      <c r="D3398" s="142"/>
    </row>
    <row r="3399" spans="4:4" x14ac:dyDescent="0.25">
      <c r="D3399" s="142"/>
    </row>
    <row r="3400" spans="4:4" x14ac:dyDescent="0.25">
      <c r="D3400" s="142"/>
    </row>
    <row r="3401" spans="4:4" x14ac:dyDescent="0.25">
      <c r="D3401" s="142"/>
    </row>
    <row r="3402" spans="4:4" x14ac:dyDescent="0.25">
      <c r="D3402" s="142"/>
    </row>
    <row r="3403" spans="4:4" x14ac:dyDescent="0.25">
      <c r="D3403" s="142"/>
    </row>
    <row r="3404" spans="4:4" x14ac:dyDescent="0.25">
      <c r="D3404" s="142"/>
    </row>
    <row r="3405" spans="4:4" x14ac:dyDescent="0.25">
      <c r="D3405" s="142"/>
    </row>
    <row r="3406" spans="4:4" x14ac:dyDescent="0.25">
      <c r="D3406" s="142"/>
    </row>
    <row r="3407" spans="4:4" x14ac:dyDescent="0.25">
      <c r="D3407" s="142"/>
    </row>
    <row r="3408" spans="4:4" x14ac:dyDescent="0.25">
      <c r="D3408" s="142"/>
    </row>
    <row r="3409" spans="4:4" x14ac:dyDescent="0.25">
      <c r="D3409" s="142"/>
    </row>
    <row r="3410" spans="4:4" x14ac:dyDescent="0.25">
      <c r="D3410" s="142"/>
    </row>
    <row r="3411" spans="4:4" x14ac:dyDescent="0.25">
      <c r="D3411" s="142"/>
    </row>
    <row r="3412" spans="4:4" x14ac:dyDescent="0.25">
      <c r="D3412" s="142"/>
    </row>
    <row r="3413" spans="4:4" x14ac:dyDescent="0.25">
      <c r="D3413" s="142"/>
    </row>
    <row r="3414" spans="4:4" x14ac:dyDescent="0.25">
      <c r="D3414" s="142"/>
    </row>
    <row r="3415" spans="4:4" x14ac:dyDescent="0.25">
      <c r="D3415" s="142"/>
    </row>
    <row r="3416" spans="4:4" x14ac:dyDescent="0.25">
      <c r="D3416" s="142"/>
    </row>
    <row r="3417" spans="4:4" x14ac:dyDescent="0.25">
      <c r="D3417" s="142"/>
    </row>
    <row r="3418" spans="4:4" x14ac:dyDescent="0.25">
      <c r="D3418" s="142"/>
    </row>
    <row r="3419" spans="4:4" x14ac:dyDescent="0.25">
      <c r="D3419" s="142"/>
    </row>
    <row r="3420" spans="4:4" x14ac:dyDescent="0.25">
      <c r="D3420" s="142"/>
    </row>
    <row r="3421" spans="4:4" x14ac:dyDescent="0.25">
      <c r="D3421" s="142"/>
    </row>
    <row r="3422" spans="4:4" x14ac:dyDescent="0.25">
      <c r="D3422" s="142"/>
    </row>
    <row r="3423" spans="4:4" x14ac:dyDescent="0.25">
      <c r="D3423" s="142"/>
    </row>
    <row r="3424" spans="4:4" x14ac:dyDescent="0.25">
      <c r="D3424" s="142"/>
    </row>
    <row r="3425" spans="4:4" x14ac:dyDescent="0.25">
      <c r="D3425" s="142"/>
    </row>
    <row r="3426" spans="4:4" x14ac:dyDescent="0.25">
      <c r="D3426" s="142"/>
    </row>
    <row r="3427" spans="4:4" x14ac:dyDescent="0.25">
      <c r="D3427" s="142"/>
    </row>
    <row r="3428" spans="4:4" x14ac:dyDescent="0.25">
      <c r="D3428" s="142"/>
    </row>
    <row r="3429" spans="4:4" x14ac:dyDescent="0.25">
      <c r="D3429" s="142"/>
    </row>
    <row r="3430" spans="4:4" x14ac:dyDescent="0.25">
      <c r="D3430" s="142"/>
    </row>
    <row r="3431" spans="4:4" x14ac:dyDescent="0.25">
      <c r="D3431" s="142"/>
    </row>
    <row r="3432" spans="4:4" x14ac:dyDescent="0.25">
      <c r="D3432" s="142"/>
    </row>
    <row r="3433" spans="4:4" x14ac:dyDescent="0.25">
      <c r="D3433" s="142"/>
    </row>
    <row r="3434" spans="4:4" x14ac:dyDescent="0.25">
      <c r="D3434" s="142"/>
    </row>
    <row r="3435" spans="4:4" x14ac:dyDescent="0.25">
      <c r="D3435" s="142"/>
    </row>
    <row r="3436" spans="4:4" x14ac:dyDescent="0.25">
      <c r="D3436" s="142"/>
    </row>
    <row r="3437" spans="4:4" x14ac:dyDescent="0.25">
      <c r="D3437" s="142"/>
    </row>
    <row r="3438" spans="4:4" x14ac:dyDescent="0.25">
      <c r="D3438" s="142"/>
    </row>
    <row r="3439" spans="4:4" x14ac:dyDescent="0.25">
      <c r="D3439" s="142"/>
    </row>
    <row r="3440" spans="4:4" x14ac:dyDescent="0.25">
      <c r="D3440" s="142"/>
    </row>
    <row r="3441" spans="4:4" x14ac:dyDescent="0.25">
      <c r="D3441" s="142"/>
    </row>
    <row r="3442" spans="4:4" x14ac:dyDescent="0.25">
      <c r="D3442" s="142"/>
    </row>
    <row r="3443" spans="4:4" x14ac:dyDescent="0.25">
      <c r="D3443" s="142"/>
    </row>
    <row r="3444" spans="4:4" x14ac:dyDescent="0.25">
      <c r="D3444" s="142"/>
    </row>
    <row r="3445" spans="4:4" x14ac:dyDescent="0.25">
      <c r="D3445" s="142"/>
    </row>
    <row r="3446" spans="4:4" x14ac:dyDescent="0.25">
      <c r="D3446" s="142"/>
    </row>
    <row r="3447" spans="4:4" x14ac:dyDescent="0.25">
      <c r="D3447" s="142"/>
    </row>
    <row r="3448" spans="4:4" x14ac:dyDescent="0.25">
      <c r="D3448" s="142"/>
    </row>
    <row r="3449" spans="4:4" x14ac:dyDescent="0.25">
      <c r="D3449" s="142"/>
    </row>
    <row r="3450" spans="4:4" x14ac:dyDescent="0.25">
      <c r="D3450" s="142"/>
    </row>
    <row r="3451" spans="4:4" x14ac:dyDescent="0.25">
      <c r="D3451" s="142"/>
    </row>
    <row r="3452" spans="4:4" x14ac:dyDescent="0.25">
      <c r="D3452" s="142"/>
    </row>
    <row r="3453" spans="4:4" x14ac:dyDescent="0.25">
      <c r="D3453" s="142"/>
    </row>
    <row r="3454" spans="4:4" x14ac:dyDescent="0.25">
      <c r="D3454" s="142"/>
    </row>
    <row r="3455" spans="4:4" x14ac:dyDescent="0.25">
      <c r="D3455" s="142"/>
    </row>
    <row r="3456" spans="4:4" x14ac:dyDescent="0.25">
      <c r="D3456" s="142"/>
    </row>
    <row r="3457" spans="4:4" x14ac:dyDescent="0.25">
      <c r="D3457" s="142"/>
    </row>
    <row r="3458" spans="4:4" x14ac:dyDescent="0.25">
      <c r="D3458" s="142"/>
    </row>
    <row r="3459" spans="4:4" x14ac:dyDescent="0.25">
      <c r="D3459" s="142"/>
    </row>
    <row r="3460" spans="4:4" x14ac:dyDescent="0.25">
      <c r="D3460" s="142"/>
    </row>
    <row r="3461" spans="4:4" x14ac:dyDescent="0.25">
      <c r="D3461" s="142"/>
    </row>
    <row r="3462" spans="4:4" x14ac:dyDescent="0.25">
      <c r="D3462" s="142"/>
    </row>
    <row r="3463" spans="4:4" x14ac:dyDescent="0.25">
      <c r="D3463" s="142"/>
    </row>
    <row r="3464" spans="4:4" x14ac:dyDescent="0.25">
      <c r="D3464" s="142"/>
    </row>
    <row r="3465" spans="4:4" x14ac:dyDescent="0.25">
      <c r="D3465" s="142"/>
    </row>
    <row r="3466" spans="4:4" x14ac:dyDescent="0.25">
      <c r="D3466" s="142"/>
    </row>
    <row r="3467" spans="4:4" x14ac:dyDescent="0.25">
      <c r="D3467" s="142"/>
    </row>
    <row r="3468" spans="4:4" x14ac:dyDescent="0.25">
      <c r="D3468" s="142"/>
    </row>
    <row r="3469" spans="4:4" x14ac:dyDescent="0.25">
      <c r="D3469" s="142"/>
    </row>
    <row r="3470" spans="4:4" x14ac:dyDescent="0.25">
      <c r="D3470" s="142"/>
    </row>
    <row r="3471" spans="4:4" x14ac:dyDescent="0.25">
      <c r="D3471" s="142"/>
    </row>
    <row r="3472" spans="4:4" x14ac:dyDescent="0.25">
      <c r="D3472" s="142"/>
    </row>
    <row r="3473" spans="4:4" x14ac:dyDescent="0.25">
      <c r="D3473" s="142"/>
    </row>
    <row r="3474" spans="4:4" x14ac:dyDescent="0.25">
      <c r="D3474" s="142"/>
    </row>
    <row r="3475" spans="4:4" x14ac:dyDescent="0.25">
      <c r="D3475" s="142"/>
    </row>
    <row r="3476" spans="4:4" x14ac:dyDescent="0.25">
      <c r="D3476" s="142"/>
    </row>
    <row r="3477" spans="4:4" x14ac:dyDescent="0.25">
      <c r="D3477" s="142"/>
    </row>
    <row r="3478" spans="4:4" x14ac:dyDescent="0.25">
      <c r="D3478" s="142"/>
    </row>
    <row r="3479" spans="4:4" x14ac:dyDescent="0.25">
      <c r="D3479" s="142"/>
    </row>
    <row r="3480" spans="4:4" x14ac:dyDescent="0.25">
      <c r="D3480" s="142"/>
    </row>
    <row r="3481" spans="4:4" x14ac:dyDescent="0.25">
      <c r="D3481" s="142"/>
    </row>
    <row r="3482" spans="4:4" x14ac:dyDescent="0.25">
      <c r="D3482" s="142"/>
    </row>
    <row r="3483" spans="4:4" x14ac:dyDescent="0.25">
      <c r="D3483" s="142"/>
    </row>
    <row r="3484" spans="4:4" x14ac:dyDescent="0.25">
      <c r="D3484" s="142"/>
    </row>
    <row r="3485" spans="4:4" x14ac:dyDescent="0.25">
      <c r="D3485" s="142"/>
    </row>
    <row r="3486" spans="4:4" x14ac:dyDescent="0.25">
      <c r="D3486" s="142"/>
    </row>
    <row r="3487" spans="4:4" x14ac:dyDescent="0.25">
      <c r="D3487" s="142"/>
    </row>
    <row r="3488" spans="4:4" x14ac:dyDescent="0.25">
      <c r="D3488" s="142"/>
    </row>
    <row r="3489" spans="4:4" x14ac:dyDescent="0.25">
      <c r="D3489" s="142"/>
    </row>
    <row r="3490" spans="4:4" x14ac:dyDescent="0.25">
      <c r="D3490" s="142"/>
    </row>
    <row r="3491" spans="4:4" x14ac:dyDescent="0.25">
      <c r="D3491" s="142"/>
    </row>
    <row r="3492" spans="4:4" x14ac:dyDescent="0.25">
      <c r="D3492" s="142"/>
    </row>
    <row r="3493" spans="4:4" x14ac:dyDescent="0.25">
      <c r="D3493" s="142"/>
    </row>
    <row r="3494" spans="4:4" x14ac:dyDescent="0.25">
      <c r="D3494" s="142"/>
    </row>
    <row r="3495" spans="4:4" x14ac:dyDescent="0.25">
      <c r="D3495" s="142"/>
    </row>
    <row r="3496" spans="4:4" x14ac:dyDescent="0.25">
      <c r="D3496" s="142"/>
    </row>
    <row r="3497" spans="4:4" x14ac:dyDescent="0.25">
      <c r="D3497" s="142"/>
    </row>
    <row r="3498" spans="4:4" x14ac:dyDescent="0.25">
      <c r="D3498" s="142"/>
    </row>
    <row r="3499" spans="4:4" x14ac:dyDescent="0.25">
      <c r="D3499" s="142"/>
    </row>
    <row r="3500" spans="4:4" x14ac:dyDescent="0.25">
      <c r="D3500" s="142"/>
    </row>
    <row r="3501" spans="4:4" x14ac:dyDescent="0.25">
      <c r="D3501" s="142"/>
    </row>
    <row r="3502" spans="4:4" x14ac:dyDescent="0.25">
      <c r="D3502" s="142"/>
    </row>
    <row r="3503" spans="4:4" x14ac:dyDescent="0.25">
      <c r="D3503" s="142"/>
    </row>
    <row r="3504" spans="4:4" x14ac:dyDescent="0.25">
      <c r="D3504" s="142"/>
    </row>
    <row r="3505" spans="4:4" x14ac:dyDescent="0.25">
      <c r="D3505" s="142"/>
    </row>
    <row r="3506" spans="4:4" x14ac:dyDescent="0.25">
      <c r="D3506" s="142"/>
    </row>
    <row r="3507" spans="4:4" x14ac:dyDescent="0.25">
      <c r="D3507" s="142"/>
    </row>
    <row r="3508" spans="4:4" x14ac:dyDescent="0.25">
      <c r="D3508" s="142"/>
    </row>
    <row r="3509" spans="4:4" x14ac:dyDescent="0.25">
      <c r="D3509" s="142"/>
    </row>
    <row r="3510" spans="4:4" x14ac:dyDescent="0.25">
      <c r="D3510" s="142"/>
    </row>
    <row r="3511" spans="4:4" x14ac:dyDescent="0.25">
      <c r="D3511" s="142"/>
    </row>
    <row r="3512" spans="4:4" x14ac:dyDescent="0.25">
      <c r="D3512" s="142"/>
    </row>
    <row r="3513" spans="4:4" x14ac:dyDescent="0.25">
      <c r="D3513" s="142"/>
    </row>
    <row r="3514" spans="4:4" x14ac:dyDescent="0.25">
      <c r="D3514" s="142"/>
    </row>
    <row r="3515" spans="4:4" x14ac:dyDescent="0.25">
      <c r="D3515" s="142"/>
    </row>
    <row r="3516" spans="4:4" x14ac:dyDescent="0.25">
      <c r="D3516" s="142"/>
    </row>
    <row r="3517" spans="4:4" x14ac:dyDescent="0.25">
      <c r="D3517" s="142"/>
    </row>
    <row r="3518" spans="4:4" x14ac:dyDescent="0.25">
      <c r="D3518" s="142"/>
    </row>
    <row r="3519" spans="4:4" x14ac:dyDescent="0.25">
      <c r="D3519" s="142"/>
    </row>
    <row r="3520" spans="4:4" x14ac:dyDescent="0.25">
      <c r="D3520" s="142"/>
    </row>
    <row r="3521" spans="4:4" x14ac:dyDescent="0.25">
      <c r="D3521" s="142"/>
    </row>
    <row r="3522" spans="4:4" x14ac:dyDescent="0.25">
      <c r="D3522" s="142"/>
    </row>
    <row r="3523" spans="4:4" x14ac:dyDescent="0.25">
      <c r="D3523" s="142"/>
    </row>
    <row r="3524" spans="4:4" x14ac:dyDescent="0.25">
      <c r="D3524" s="142"/>
    </row>
    <row r="3525" spans="4:4" x14ac:dyDescent="0.25">
      <c r="D3525" s="142"/>
    </row>
    <row r="3526" spans="4:4" x14ac:dyDescent="0.25">
      <c r="D3526" s="142"/>
    </row>
    <row r="3527" spans="4:4" x14ac:dyDescent="0.25">
      <c r="D3527" s="142"/>
    </row>
    <row r="3528" spans="4:4" x14ac:dyDescent="0.25">
      <c r="D3528" s="142"/>
    </row>
    <row r="3529" spans="4:4" x14ac:dyDescent="0.25">
      <c r="D3529" s="142"/>
    </row>
    <row r="3530" spans="4:4" x14ac:dyDescent="0.25">
      <c r="D3530" s="142"/>
    </row>
    <row r="3531" spans="4:4" x14ac:dyDescent="0.25">
      <c r="D3531" s="142"/>
    </row>
    <row r="3532" spans="4:4" x14ac:dyDescent="0.25">
      <c r="D3532" s="142"/>
    </row>
    <row r="3533" spans="4:4" x14ac:dyDescent="0.25">
      <c r="D3533" s="142"/>
    </row>
    <row r="3534" spans="4:4" x14ac:dyDescent="0.25">
      <c r="D3534" s="142"/>
    </row>
    <row r="3535" spans="4:4" x14ac:dyDescent="0.25">
      <c r="D3535" s="142"/>
    </row>
    <row r="3536" spans="4:4" x14ac:dyDescent="0.25">
      <c r="D3536" s="142"/>
    </row>
    <row r="3537" spans="4:4" x14ac:dyDescent="0.25">
      <c r="D3537" s="142"/>
    </row>
    <row r="3538" spans="4:4" x14ac:dyDescent="0.25">
      <c r="D3538" s="142"/>
    </row>
    <row r="3539" spans="4:4" x14ac:dyDescent="0.25">
      <c r="D3539" s="142"/>
    </row>
    <row r="3540" spans="4:4" x14ac:dyDescent="0.25">
      <c r="D3540" s="142"/>
    </row>
    <row r="3541" spans="4:4" x14ac:dyDescent="0.25">
      <c r="D3541" s="142"/>
    </row>
    <row r="3542" spans="4:4" x14ac:dyDescent="0.25">
      <c r="D3542" s="142"/>
    </row>
    <row r="3543" spans="4:4" x14ac:dyDescent="0.25">
      <c r="D3543" s="142"/>
    </row>
    <row r="3544" spans="4:4" x14ac:dyDescent="0.25">
      <c r="D3544" s="142"/>
    </row>
    <row r="3545" spans="4:4" x14ac:dyDescent="0.25">
      <c r="D3545" s="142"/>
    </row>
    <row r="3546" spans="4:4" x14ac:dyDescent="0.25">
      <c r="D3546" s="142"/>
    </row>
    <row r="3547" spans="4:4" x14ac:dyDescent="0.25">
      <c r="D3547" s="142"/>
    </row>
    <row r="3548" spans="4:4" x14ac:dyDescent="0.25">
      <c r="D3548" s="142"/>
    </row>
    <row r="3549" spans="4:4" x14ac:dyDescent="0.25">
      <c r="D3549" s="142"/>
    </row>
    <row r="3550" spans="4:4" x14ac:dyDescent="0.25">
      <c r="D3550" s="142"/>
    </row>
    <row r="3551" spans="4:4" x14ac:dyDescent="0.25">
      <c r="D3551" s="142"/>
    </row>
    <row r="3552" spans="4:4" x14ac:dyDescent="0.25">
      <c r="D3552" s="142"/>
    </row>
    <row r="3553" spans="4:4" x14ac:dyDescent="0.25">
      <c r="D3553" s="142"/>
    </row>
    <row r="3554" spans="4:4" x14ac:dyDescent="0.25">
      <c r="D3554" s="142"/>
    </row>
    <row r="3555" spans="4:4" x14ac:dyDescent="0.25">
      <c r="D3555" s="142"/>
    </row>
    <row r="3556" spans="4:4" x14ac:dyDescent="0.25">
      <c r="D3556" s="142"/>
    </row>
    <row r="3557" spans="4:4" x14ac:dyDescent="0.25">
      <c r="D3557" s="142"/>
    </row>
    <row r="3558" spans="4:4" x14ac:dyDescent="0.25">
      <c r="D3558" s="142"/>
    </row>
    <row r="3559" spans="4:4" x14ac:dyDescent="0.25">
      <c r="D3559" s="142"/>
    </row>
    <row r="3560" spans="4:4" x14ac:dyDescent="0.25">
      <c r="D3560" s="142"/>
    </row>
    <row r="3561" spans="4:4" x14ac:dyDescent="0.25">
      <c r="D3561" s="142"/>
    </row>
    <row r="3562" spans="4:4" x14ac:dyDescent="0.25">
      <c r="D3562" s="142"/>
    </row>
    <row r="3563" spans="4:4" x14ac:dyDescent="0.25">
      <c r="D3563" s="142"/>
    </row>
    <row r="3564" spans="4:4" x14ac:dyDescent="0.25">
      <c r="D3564" s="142"/>
    </row>
    <row r="3565" spans="4:4" x14ac:dyDescent="0.25">
      <c r="D3565" s="142"/>
    </row>
    <row r="3566" spans="4:4" x14ac:dyDescent="0.25">
      <c r="D3566" s="142"/>
    </row>
    <row r="3567" spans="4:4" x14ac:dyDescent="0.25">
      <c r="D3567" s="142"/>
    </row>
    <row r="3568" spans="4:4" x14ac:dyDescent="0.25">
      <c r="D3568" s="142"/>
    </row>
    <row r="3569" spans="4:4" x14ac:dyDescent="0.25">
      <c r="D3569" s="142"/>
    </row>
    <row r="3570" spans="4:4" x14ac:dyDescent="0.25">
      <c r="D3570" s="142"/>
    </row>
    <row r="3571" spans="4:4" x14ac:dyDescent="0.25">
      <c r="D3571" s="142"/>
    </row>
    <row r="3572" spans="4:4" x14ac:dyDescent="0.25">
      <c r="D3572" s="142"/>
    </row>
    <row r="3573" spans="4:4" x14ac:dyDescent="0.25">
      <c r="D3573" s="142"/>
    </row>
    <row r="3574" spans="4:4" x14ac:dyDescent="0.25">
      <c r="D3574" s="142"/>
    </row>
    <row r="3575" spans="4:4" x14ac:dyDescent="0.25">
      <c r="D3575" s="142"/>
    </row>
    <row r="3576" spans="4:4" x14ac:dyDescent="0.25">
      <c r="D3576" s="142"/>
    </row>
    <row r="3577" spans="4:4" x14ac:dyDescent="0.25">
      <c r="D3577" s="142"/>
    </row>
    <row r="3578" spans="4:4" x14ac:dyDescent="0.25">
      <c r="D3578" s="142"/>
    </row>
    <row r="3579" spans="4:4" x14ac:dyDescent="0.25">
      <c r="D3579" s="142"/>
    </row>
    <row r="3580" spans="4:4" x14ac:dyDescent="0.25">
      <c r="D3580" s="142"/>
    </row>
    <row r="3581" spans="4:4" x14ac:dyDescent="0.25">
      <c r="D3581" s="142"/>
    </row>
    <row r="3582" spans="4:4" x14ac:dyDescent="0.25">
      <c r="D3582" s="142"/>
    </row>
    <row r="3583" spans="4:4" x14ac:dyDescent="0.25">
      <c r="D3583" s="142"/>
    </row>
    <row r="3584" spans="4:4" x14ac:dyDescent="0.25">
      <c r="D3584" s="142"/>
    </row>
    <row r="3585" spans="4:4" x14ac:dyDescent="0.25">
      <c r="D3585" s="142"/>
    </row>
    <row r="3586" spans="4:4" x14ac:dyDescent="0.25">
      <c r="D3586" s="142"/>
    </row>
    <row r="3587" spans="4:4" x14ac:dyDescent="0.25">
      <c r="D3587" s="142"/>
    </row>
    <row r="3588" spans="4:4" x14ac:dyDescent="0.25">
      <c r="D3588" s="142"/>
    </row>
    <row r="3589" spans="4:4" x14ac:dyDescent="0.25">
      <c r="D3589" s="142"/>
    </row>
    <row r="3590" spans="4:4" x14ac:dyDescent="0.25">
      <c r="D3590" s="142"/>
    </row>
    <row r="3591" spans="4:4" x14ac:dyDescent="0.25">
      <c r="D3591" s="142"/>
    </row>
    <row r="3592" spans="4:4" x14ac:dyDescent="0.25">
      <c r="D3592" s="142"/>
    </row>
    <row r="3593" spans="4:4" x14ac:dyDescent="0.25">
      <c r="D3593" s="142"/>
    </row>
    <row r="3594" spans="4:4" x14ac:dyDescent="0.25">
      <c r="D3594" s="142"/>
    </row>
    <row r="3595" spans="4:4" x14ac:dyDescent="0.25">
      <c r="D3595" s="142"/>
    </row>
    <row r="3596" spans="4:4" x14ac:dyDescent="0.25">
      <c r="D3596" s="142"/>
    </row>
    <row r="3597" spans="4:4" x14ac:dyDescent="0.25">
      <c r="D3597" s="142"/>
    </row>
    <row r="3598" spans="4:4" x14ac:dyDescent="0.25">
      <c r="D3598" s="142"/>
    </row>
    <row r="3599" spans="4:4" x14ac:dyDescent="0.25">
      <c r="D3599" s="142"/>
    </row>
    <row r="3600" spans="4:4" x14ac:dyDescent="0.25">
      <c r="D3600" s="142"/>
    </row>
    <row r="3601" spans="4:4" x14ac:dyDescent="0.25">
      <c r="D3601" s="142"/>
    </row>
    <row r="3602" spans="4:4" x14ac:dyDescent="0.25">
      <c r="D3602" s="142"/>
    </row>
    <row r="3603" spans="4:4" x14ac:dyDescent="0.25">
      <c r="D3603" s="142"/>
    </row>
    <row r="3604" spans="4:4" x14ac:dyDescent="0.25">
      <c r="D3604" s="142"/>
    </row>
    <row r="3605" spans="4:4" x14ac:dyDescent="0.25">
      <c r="D3605" s="142"/>
    </row>
    <row r="3606" spans="4:4" x14ac:dyDescent="0.25">
      <c r="D3606" s="142"/>
    </row>
    <row r="3607" spans="4:4" x14ac:dyDescent="0.25">
      <c r="D3607" s="142"/>
    </row>
    <row r="3608" spans="4:4" x14ac:dyDescent="0.25">
      <c r="D3608" s="142"/>
    </row>
    <row r="3609" spans="4:4" x14ac:dyDescent="0.25">
      <c r="D3609" s="142"/>
    </row>
    <row r="3610" spans="4:4" x14ac:dyDescent="0.25">
      <c r="D3610" s="142"/>
    </row>
    <row r="3611" spans="4:4" x14ac:dyDescent="0.25">
      <c r="D3611" s="142"/>
    </row>
    <row r="3612" spans="4:4" x14ac:dyDescent="0.25">
      <c r="D3612" s="142"/>
    </row>
    <row r="3613" spans="4:4" x14ac:dyDescent="0.25">
      <c r="D3613" s="142"/>
    </row>
    <row r="3614" spans="4:4" x14ac:dyDescent="0.25">
      <c r="D3614" s="142"/>
    </row>
    <row r="3615" spans="4:4" x14ac:dyDescent="0.25">
      <c r="D3615" s="142"/>
    </row>
    <row r="3616" spans="4:4" x14ac:dyDescent="0.25">
      <c r="D3616" s="142"/>
    </row>
    <row r="3617" spans="4:4" x14ac:dyDescent="0.25">
      <c r="D3617" s="142"/>
    </row>
    <row r="3618" spans="4:4" x14ac:dyDescent="0.25">
      <c r="D3618" s="142"/>
    </row>
    <row r="3619" spans="4:4" x14ac:dyDescent="0.25">
      <c r="D3619" s="142"/>
    </row>
    <row r="3620" spans="4:4" x14ac:dyDescent="0.25">
      <c r="D3620" s="142"/>
    </row>
    <row r="3621" spans="4:4" x14ac:dyDescent="0.25">
      <c r="D3621" s="142"/>
    </row>
    <row r="3622" spans="4:4" x14ac:dyDescent="0.25">
      <c r="D3622" s="142"/>
    </row>
    <row r="3623" spans="4:4" x14ac:dyDescent="0.25">
      <c r="D3623" s="142"/>
    </row>
    <row r="3624" spans="4:4" x14ac:dyDescent="0.25">
      <c r="D3624" s="142"/>
    </row>
    <row r="3625" spans="4:4" x14ac:dyDescent="0.25">
      <c r="D3625" s="142"/>
    </row>
    <row r="3626" spans="4:4" x14ac:dyDescent="0.25">
      <c r="D3626" s="142"/>
    </row>
    <row r="3627" spans="4:4" x14ac:dyDescent="0.25">
      <c r="D3627" s="142"/>
    </row>
    <row r="3628" spans="4:4" x14ac:dyDescent="0.25">
      <c r="D3628" s="142"/>
    </row>
    <row r="3629" spans="4:4" x14ac:dyDescent="0.25">
      <c r="D3629" s="142"/>
    </row>
    <row r="3630" spans="4:4" x14ac:dyDescent="0.25">
      <c r="D3630" s="142"/>
    </row>
    <row r="3631" spans="4:4" x14ac:dyDescent="0.25">
      <c r="D3631" s="142"/>
    </row>
    <row r="3632" spans="4:4" x14ac:dyDescent="0.25">
      <c r="D3632" s="142"/>
    </row>
    <row r="3633" spans="4:4" x14ac:dyDescent="0.25">
      <c r="D3633" s="142"/>
    </row>
    <row r="3634" spans="4:4" x14ac:dyDescent="0.25">
      <c r="D3634" s="142"/>
    </row>
    <row r="3635" spans="4:4" x14ac:dyDescent="0.25">
      <c r="D3635" s="142"/>
    </row>
    <row r="3636" spans="4:4" x14ac:dyDescent="0.25">
      <c r="D3636" s="142"/>
    </row>
    <row r="3637" spans="4:4" x14ac:dyDescent="0.25">
      <c r="D3637" s="142"/>
    </row>
    <row r="3638" spans="4:4" x14ac:dyDescent="0.25">
      <c r="D3638" s="142"/>
    </row>
    <row r="3639" spans="4:4" x14ac:dyDescent="0.25">
      <c r="D3639" s="142"/>
    </row>
    <row r="3640" spans="4:4" x14ac:dyDescent="0.25">
      <c r="D3640" s="142"/>
    </row>
    <row r="3641" spans="4:4" x14ac:dyDescent="0.25">
      <c r="D3641" s="142"/>
    </row>
    <row r="3642" spans="4:4" x14ac:dyDescent="0.25">
      <c r="D3642" s="142"/>
    </row>
    <row r="3643" spans="4:4" x14ac:dyDescent="0.25">
      <c r="D3643" s="142"/>
    </row>
    <row r="3644" spans="4:4" x14ac:dyDescent="0.25">
      <c r="D3644" s="142"/>
    </row>
    <row r="3645" spans="4:4" x14ac:dyDescent="0.25">
      <c r="D3645" s="142"/>
    </row>
    <row r="3646" spans="4:4" x14ac:dyDescent="0.25">
      <c r="D3646" s="142"/>
    </row>
    <row r="3647" spans="4:4" x14ac:dyDescent="0.25">
      <c r="D3647" s="142"/>
    </row>
    <row r="3648" spans="4:4" x14ac:dyDescent="0.25">
      <c r="D3648" s="142"/>
    </row>
    <row r="3649" spans="4:4" x14ac:dyDescent="0.25">
      <c r="D3649" s="142"/>
    </row>
    <row r="3650" spans="4:4" x14ac:dyDescent="0.25">
      <c r="D3650" s="142"/>
    </row>
    <row r="3651" spans="4:4" x14ac:dyDescent="0.25">
      <c r="D3651" s="142"/>
    </row>
    <row r="3652" spans="4:4" x14ac:dyDescent="0.25">
      <c r="D3652" s="142"/>
    </row>
    <row r="3653" spans="4:4" x14ac:dyDescent="0.25">
      <c r="D3653" s="142"/>
    </row>
    <row r="3654" spans="4:4" x14ac:dyDescent="0.25">
      <c r="D3654" s="142"/>
    </row>
    <row r="3655" spans="4:4" x14ac:dyDescent="0.25">
      <c r="D3655" s="142"/>
    </row>
    <row r="3656" spans="4:4" x14ac:dyDescent="0.25">
      <c r="D3656" s="142"/>
    </row>
    <row r="3657" spans="4:4" x14ac:dyDescent="0.25">
      <c r="D3657" s="142"/>
    </row>
    <row r="3658" spans="4:4" x14ac:dyDescent="0.25">
      <c r="D3658" s="142"/>
    </row>
    <row r="3659" spans="4:4" x14ac:dyDescent="0.25">
      <c r="D3659" s="142"/>
    </row>
    <row r="3660" spans="4:4" x14ac:dyDescent="0.25">
      <c r="D3660" s="142"/>
    </row>
    <row r="3661" spans="4:4" x14ac:dyDescent="0.25">
      <c r="D3661" s="142"/>
    </row>
    <row r="3662" spans="4:4" x14ac:dyDescent="0.25">
      <c r="D3662" s="142"/>
    </row>
    <row r="3663" spans="4:4" x14ac:dyDescent="0.25">
      <c r="D3663" s="142"/>
    </row>
    <row r="3664" spans="4:4" x14ac:dyDescent="0.25">
      <c r="D3664" s="142"/>
    </row>
    <row r="3665" spans="4:4" x14ac:dyDescent="0.25">
      <c r="D3665" s="142"/>
    </row>
    <row r="3666" spans="4:4" x14ac:dyDescent="0.25">
      <c r="D3666" s="142"/>
    </row>
    <row r="3667" spans="4:4" x14ac:dyDescent="0.25">
      <c r="D3667" s="142"/>
    </row>
    <row r="3668" spans="4:4" x14ac:dyDescent="0.25">
      <c r="D3668" s="142"/>
    </row>
    <row r="3669" spans="4:4" x14ac:dyDescent="0.25">
      <c r="D3669" s="142"/>
    </row>
    <row r="3670" spans="4:4" x14ac:dyDescent="0.25">
      <c r="D3670" s="142"/>
    </row>
    <row r="3671" spans="4:4" x14ac:dyDescent="0.25">
      <c r="D3671" s="142"/>
    </row>
    <row r="3672" spans="4:4" x14ac:dyDescent="0.25">
      <c r="D3672" s="142"/>
    </row>
    <row r="3673" spans="4:4" x14ac:dyDescent="0.25">
      <c r="D3673" s="142"/>
    </row>
    <row r="3674" spans="4:4" x14ac:dyDescent="0.25">
      <c r="D3674" s="142"/>
    </row>
    <row r="3675" spans="4:4" x14ac:dyDescent="0.25">
      <c r="D3675" s="142"/>
    </row>
    <row r="3676" spans="4:4" x14ac:dyDescent="0.25">
      <c r="D3676" s="142"/>
    </row>
    <row r="3677" spans="4:4" x14ac:dyDescent="0.25">
      <c r="D3677" s="142"/>
    </row>
    <row r="3678" spans="4:4" x14ac:dyDescent="0.25">
      <c r="D3678" s="142"/>
    </row>
    <row r="3679" spans="4:4" x14ac:dyDescent="0.25">
      <c r="D3679" s="142"/>
    </row>
    <row r="3680" spans="4:4" x14ac:dyDescent="0.25">
      <c r="D3680" s="142"/>
    </row>
    <row r="3681" spans="4:4" x14ac:dyDescent="0.25">
      <c r="D3681" s="142"/>
    </row>
    <row r="3682" spans="4:4" x14ac:dyDescent="0.25">
      <c r="D3682" s="142"/>
    </row>
    <row r="3683" spans="4:4" x14ac:dyDescent="0.25">
      <c r="D3683" s="142"/>
    </row>
    <row r="3684" spans="4:4" x14ac:dyDescent="0.25">
      <c r="D3684" s="142"/>
    </row>
    <row r="3685" spans="4:4" x14ac:dyDescent="0.25">
      <c r="D3685" s="142"/>
    </row>
    <row r="3686" spans="4:4" x14ac:dyDescent="0.25">
      <c r="D3686" s="142"/>
    </row>
    <row r="3687" spans="4:4" x14ac:dyDescent="0.25">
      <c r="D3687" s="142"/>
    </row>
    <row r="3688" spans="4:4" x14ac:dyDescent="0.25">
      <c r="D3688" s="142"/>
    </row>
    <row r="3689" spans="4:4" x14ac:dyDescent="0.25">
      <c r="D3689" s="142"/>
    </row>
    <row r="3690" spans="4:4" x14ac:dyDescent="0.25">
      <c r="D3690" s="142"/>
    </row>
    <row r="3691" spans="4:4" x14ac:dyDescent="0.25">
      <c r="D3691" s="142"/>
    </row>
    <row r="3692" spans="4:4" x14ac:dyDescent="0.25">
      <c r="D3692" s="142"/>
    </row>
    <row r="3693" spans="4:4" x14ac:dyDescent="0.25">
      <c r="D3693" s="142"/>
    </row>
    <row r="3694" spans="4:4" x14ac:dyDescent="0.25">
      <c r="D3694" s="142"/>
    </row>
    <row r="3695" spans="4:4" x14ac:dyDescent="0.25">
      <c r="D3695" s="142"/>
    </row>
    <row r="3696" spans="4:4" x14ac:dyDescent="0.25">
      <c r="D3696" s="142"/>
    </row>
    <row r="3697" spans="4:4" x14ac:dyDescent="0.25">
      <c r="D3697" s="142"/>
    </row>
    <row r="3698" spans="4:4" x14ac:dyDescent="0.25">
      <c r="D3698" s="142"/>
    </row>
    <row r="3699" spans="4:4" x14ac:dyDescent="0.25">
      <c r="D3699" s="142"/>
    </row>
    <row r="3700" spans="4:4" x14ac:dyDescent="0.25">
      <c r="D3700" s="142"/>
    </row>
    <row r="3701" spans="4:4" x14ac:dyDescent="0.25">
      <c r="D3701" s="142"/>
    </row>
    <row r="3702" spans="4:4" x14ac:dyDescent="0.25">
      <c r="D3702" s="142"/>
    </row>
    <row r="3703" spans="4:4" x14ac:dyDescent="0.25">
      <c r="D3703" s="142"/>
    </row>
    <row r="3704" spans="4:4" x14ac:dyDescent="0.25">
      <c r="D3704" s="142"/>
    </row>
    <row r="3705" spans="4:4" x14ac:dyDescent="0.25">
      <c r="D3705" s="142"/>
    </row>
    <row r="3706" spans="4:4" x14ac:dyDescent="0.25">
      <c r="D3706" s="142"/>
    </row>
    <row r="3707" spans="4:4" x14ac:dyDescent="0.25">
      <c r="D3707" s="142"/>
    </row>
    <row r="3708" spans="4:4" x14ac:dyDescent="0.25">
      <c r="D3708" s="142"/>
    </row>
    <row r="3709" spans="4:4" x14ac:dyDescent="0.25">
      <c r="D3709" s="142"/>
    </row>
    <row r="3710" spans="4:4" x14ac:dyDescent="0.25">
      <c r="D3710" s="142"/>
    </row>
    <row r="3711" spans="4:4" x14ac:dyDescent="0.25">
      <c r="D3711" s="142"/>
    </row>
    <row r="3712" spans="4:4" x14ac:dyDescent="0.25">
      <c r="D3712" s="142"/>
    </row>
    <row r="3713" spans="4:4" x14ac:dyDescent="0.25">
      <c r="D3713" s="142"/>
    </row>
    <row r="3714" spans="4:4" x14ac:dyDescent="0.25">
      <c r="D3714" s="142"/>
    </row>
    <row r="3715" spans="4:4" x14ac:dyDescent="0.25">
      <c r="D3715" s="142"/>
    </row>
    <row r="3716" spans="4:4" x14ac:dyDescent="0.25">
      <c r="D3716" s="142"/>
    </row>
    <row r="3717" spans="4:4" x14ac:dyDescent="0.25">
      <c r="D3717" s="142"/>
    </row>
    <row r="3718" spans="4:4" x14ac:dyDescent="0.25">
      <c r="D3718" s="142"/>
    </row>
    <row r="3719" spans="4:4" x14ac:dyDescent="0.25">
      <c r="D3719" s="142"/>
    </row>
    <row r="3720" spans="4:4" x14ac:dyDescent="0.25">
      <c r="D3720" s="142"/>
    </row>
    <row r="3721" spans="4:4" x14ac:dyDescent="0.25">
      <c r="D3721" s="142"/>
    </row>
    <row r="3722" spans="4:4" x14ac:dyDescent="0.25">
      <c r="D3722" s="142"/>
    </row>
    <row r="3723" spans="4:4" x14ac:dyDescent="0.25">
      <c r="D3723" s="142"/>
    </row>
    <row r="3724" spans="4:4" x14ac:dyDescent="0.25">
      <c r="D3724" s="142"/>
    </row>
    <row r="3725" spans="4:4" x14ac:dyDescent="0.25">
      <c r="D3725" s="142"/>
    </row>
    <row r="3726" spans="4:4" x14ac:dyDescent="0.25">
      <c r="D3726" s="142"/>
    </row>
    <row r="3727" spans="4:4" x14ac:dyDescent="0.25">
      <c r="D3727" s="142"/>
    </row>
    <row r="3728" spans="4:4" x14ac:dyDescent="0.25">
      <c r="D3728" s="142"/>
    </row>
    <row r="3729" spans="4:4" x14ac:dyDescent="0.25">
      <c r="D3729" s="142"/>
    </row>
    <row r="3730" spans="4:4" x14ac:dyDescent="0.25">
      <c r="D3730" s="142"/>
    </row>
    <row r="3731" spans="4:4" x14ac:dyDescent="0.25">
      <c r="D3731" s="142"/>
    </row>
    <row r="3732" spans="4:4" x14ac:dyDescent="0.25">
      <c r="D3732" s="142"/>
    </row>
    <row r="3733" spans="4:4" x14ac:dyDescent="0.25">
      <c r="D3733" s="142"/>
    </row>
    <row r="3734" spans="4:4" x14ac:dyDescent="0.25">
      <c r="D3734" s="142"/>
    </row>
    <row r="3735" spans="4:4" x14ac:dyDescent="0.25">
      <c r="D3735" s="142"/>
    </row>
    <row r="3736" spans="4:4" x14ac:dyDescent="0.25">
      <c r="D3736" s="142"/>
    </row>
    <row r="3737" spans="4:4" x14ac:dyDescent="0.25">
      <c r="D3737" s="142"/>
    </row>
    <row r="3738" spans="4:4" x14ac:dyDescent="0.25">
      <c r="D3738" s="142"/>
    </row>
    <row r="3739" spans="4:4" x14ac:dyDescent="0.25">
      <c r="D3739" s="142"/>
    </row>
    <row r="3740" spans="4:4" x14ac:dyDescent="0.25">
      <c r="D3740" s="142"/>
    </row>
    <row r="3741" spans="4:4" x14ac:dyDescent="0.25">
      <c r="D3741" s="142"/>
    </row>
    <row r="3742" spans="4:4" x14ac:dyDescent="0.25">
      <c r="D3742" s="142"/>
    </row>
    <row r="3743" spans="4:4" x14ac:dyDescent="0.25">
      <c r="D3743" s="142"/>
    </row>
    <row r="3744" spans="4:4" x14ac:dyDescent="0.25">
      <c r="D3744" s="142"/>
    </row>
    <row r="3745" spans="4:4" x14ac:dyDescent="0.25">
      <c r="D3745" s="142"/>
    </row>
    <row r="3746" spans="4:4" x14ac:dyDescent="0.25">
      <c r="D3746" s="142"/>
    </row>
    <row r="3747" spans="4:4" x14ac:dyDescent="0.25">
      <c r="D3747" s="142"/>
    </row>
    <row r="3748" spans="4:4" x14ac:dyDescent="0.25">
      <c r="D3748" s="142"/>
    </row>
    <row r="3749" spans="4:4" x14ac:dyDescent="0.25">
      <c r="D3749" s="142"/>
    </row>
    <row r="3750" spans="4:4" x14ac:dyDescent="0.25">
      <c r="D3750" s="142"/>
    </row>
    <row r="3751" spans="4:4" x14ac:dyDescent="0.25">
      <c r="D3751" s="142"/>
    </row>
    <row r="3752" spans="4:4" x14ac:dyDescent="0.25">
      <c r="D3752" s="142"/>
    </row>
    <row r="3753" spans="4:4" x14ac:dyDescent="0.25">
      <c r="D3753" s="142"/>
    </row>
    <row r="3754" spans="4:4" x14ac:dyDescent="0.25">
      <c r="D3754" s="142"/>
    </row>
    <row r="3755" spans="4:4" x14ac:dyDescent="0.25">
      <c r="D3755" s="142"/>
    </row>
    <row r="3756" spans="4:4" x14ac:dyDescent="0.25">
      <c r="D3756" s="142"/>
    </row>
    <row r="3757" spans="4:4" x14ac:dyDescent="0.25">
      <c r="D3757" s="142"/>
    </row>
    <row r="3758" spans="4:4" x14ac:dyDescent="0.25">
      <c r="D3758" s="142"/>
    </row>
    <row r="3759" spans="4:4" x14ac:dyDescent="0.25">
      <c r="D3759" s="142"/>
    </row>
    <row r="3760" spans="4:4" x14ac:dyDescent="0.25">
      <c r="D3760" s="142"/>
    </row>
    <row r="3761" spans="4:4" x14ac:dyDescent="0.25">
      <c r="D3761" s="142"/>
    </row>
    <row r="3762" spans="4:4" x14ac:dyDescent="0.25">
      <c r="D3762" s="142"/>
    </row>
    <row r="3763" spans="4:4" x14ac:dyDescent="0.25">
      <c r="D3763" s="142"/>
    </row>
    <row r="3764" spans="4:4" x14ac:dyDescent="0.25">
      <c r="D3764" s="142"/>
    </row>
    <row r="3765" spans="4:4" x14ac:dyDescent="0.25">
      <c r="D3765" s="142"/>
    </row>
    <row r="3766" spans="4:4" x14ac:dyDescent="0.25">
      <c r="D3766" s="142"/>
    </row>
    <row r="3767" spans="4:4" x14ac:dyDescent="0.25">
      <c r="D3767" s="142"/>
    </row>
    <row r="3768" spans="4:4" x14ac:dyDescent="0.25">
      <c r="D3768" s="142"/>
    </row>
    <row r="3769" spans="4:4" x14ac:dyDescent="0.25">
      <c r="D3769" s="142"/>
    </row>
    <row r="3770" spans="4:4" x14ac:dyDescent="0.25">
      <c r="D3770" s="142"/>
    </row>
    <row r="3771" spans="4:4" x14ac:dyDescent="0.25">
      <c r="D3771" s="142"/>
    </row>
    <row r="3772" spans="4:4" x14ac:dyDescent="0.25">
      <c r="D3772" s="142"/>
    </row>
    <row r="3773" spans="4:4" x14ac:dyDescent="0.25">
      <c r="D3773" s="142"/>
    </row>
    <row r="3774" spans="4:4" x14ac:dyDescent="0.25">
      <c r="D3774" s="142"/>
    </row>
    <row r="3775" spans="4:4" x14ac:dyDescent="0.25">
      <c r="D3775" s="142"/>
    </row>
    <row r="3776" spans="4:4" x14ac:dyDescent="0.25">
      <c r="D3776" s="142"/>
    </row>
    <row r="3777" spans="4:4" x14ac:dyDescent="0.25">
      <c r="D3777" s="142"/>
    </row>
    <row r="3778" spans="4:4" x14ac:dyDescent="0.25">
      <c r="D3778" s="142"/>
    </row>
    <row r="3779" spans="4:4" x14ac:dyDescent="0.25">
      <c r="D3779" s="142"/>
    </row>
    <row r="3780" spans="4:4" x14ac:dyDescent="0.25">
      <c r="D3780" s="142"/>
    </row>
    <row r="3781" spans="4:4" x14ac:dyDescent="0.25">
      <c r="D3781" s="142"/>
    </row>
    <row r="3782" spans="4:4" x14ac:dyDescent="0.25">
      <c r="D3782" s="142"/>
    </row>
    <row r="3783" spans="4:4" x14ac:dyDescent="0.25">
      <c r="D3783" s="142"/>
    </row>
    <row r="3784" spans="4:4" x14ac:dyDescent="0.25">
      <c r="D3784" s="142"/>
    </row>
    <row r="3785" spans="4:4" x14ac:dyDescent="0.25">
      <c r="D3785" s="142"/>
    </row>
    <row r="3786" spans="4:4" x14ac:dyDescent="0.25">
      <c r="D3786" s="142"/>
    </row>
    <row r="3787" spans="4:4" x14ac:dyDescent="0.25">
      <c r="D3787" s="142"/>
    </row>
    <row r="3788" spans="4:4" x14ac:dyDescent="0.25">
      <c r="D3788" s="142"/>
    </row>
    <row r="3789" spans="4:4" x14ac:dyDescent="0.25">
      <c r="D3789" s="142"/>
    </row>
    <row r="3790" spans="4:4" x14ac:dyDescent="0.25">
      <c r="D3790" s="142"/>
    </row>
    <row r="3791" spans="4:4" x14ac:dyDescent="0.25">
      <c r="D3791" s="142"/>
    </row>
    <row r="3792" spans="4:4" x14ac:dyDescent="0.25">
      <c r="D3792" s="142"/>
    </row>
    <row r="3793" spans="4:4" x14ac:dyDescent="0.25">
      <c r="D3793" s="142"/>
    </row>
    <row r="3794" spans="4:4" x14ac:dyDescent="0.25">
      <c r="D3794" s="142"/>
    </row>
    <row r="3795" spans="4:4" x14ac:dyDescent="0.25">
      <c r="D3795" s="142"/>
    </row>
    <row r="3796" spans="4:4" x14ac:dyDescent="0.25">
      <c r="D3796" s="142"/>
    </row>
    <row r="3797" spans="4:4" x14ac:dyDescent="0.25">
      <c r="D3797" s="142"/>
    </row>
    <row r="3798" spans="4:4" x14ac:dyDescent="0.25">
      <c r="D3798" s="142"/>
    </row>
    <row r="3799" spans="4:4" x14ac:dyDescent="0.25">
      <c r="D3799" s="142"/>
    </row>
    <row r="3800" spans="4:4" x14ac:dyDescent="0.25">
      <c r="D3800" s="142"/>
    </row>
    <row r="3801" spans="4:4" x14ac:dyDescent="0.25">
      <c r="D3801" s="142"/>
    </row>
    <row r="3802" spans="4:4" x14ac:dyDescent="0.25">
      <c r="D3802" s="142"/>
    </row>
    <row r="3803" spans="4:4" x14ac:dyDescent="0.25">
      <c r="D3803" s="142"/>
    </row>
    <row r="3804" spans="4:4" x14ac:dyDescent="0.25">
      <c r="D3804" s="142"/>
    </row>
    <row r="3805" spans="4:4" x14ac:dyDescent="0.25">
      <c r="D3805" s="142"/>
    </row>
    <row r="3806" spans="4:4" x14ac:dyDescent="0.25">
      <c r="D3806" s="142"/>
    </row>
    <row r="3807" spans="4:4" x14ac:dyDescent="0.25">
      <c r="D3807" s="142"/>
    </row>
    <row r="3808" spans="4:4" x14ac:dyDescent="0.25">
      <c r="D3808" s="142"/>
    </row>
    <row r="3809" spans="4:4" x14ac:dyDescent="0.25">
      <c r="D3809" s="142"/>
    </row>
    <row r="3810" spans="4:4" x14ac:dyDescent="0.25">
      <c r="D3810" s="142"/>
    </row>
    <row r="3811" spans="4:4" x14ac:dyDescent="0.25">
      <c r="D3811" s="142"/>
    </row>
    <row r="3812" spans="4:4" x14ac:dyDescent="0.25">
      <c r="D3812" s="142"/>
    </row>
    <row r="3813" spans="4:4" x14ac:dyDescent="0.25">
      <c r="D3813" s="142"/>
    </row>
    <row r="3814" spans="4:4" x14ac:dyDescent="0.25">
      <c r="D3814" s="142"/>
    </row>
    <row r="3815" spans="4:4" x14ac:dyDescent="0.25">
      <c r="D3815" s="142"/>
    </row>
    <row r="3816" spans="4:4" x14ac:dyDescent="0.25">
      <c r="D3816" s="142"/>
    </row>
    <row r="3817" spans="4:4" x14ac:dyDescent="0.25">
      <c r="D3817" s="142"/>
    </row>
    <row r="3818" spans="4:4" x14ac:dyDescent="0.25">
      <c r="D3818" s="142"/>
    </row>
    <row r="3819" spans="4:4" x14ac:dyDescent="0.25">
      <c r="D3819" s="142"/>
    </row>
    <row r="3820" spans="4:4" x14ac:dyDescent="0.25">
      <c r="D3820" s="142"/>
    </row>
    <row r="3821" spans="4:4" x14ac:dyDescent="0.25">
      <c r="D3821" s="142"/>
    </row>
    <row r="3822" spans="4:4" x14ac:dyDescent="0.25">
      <c r="D3822" s="142"/>
    </row>
    <row r="3823" spans="4:4" x14ac:dyDescent="0.25">
      <c r="D3823" s="142"/>
    </row>
    <row r="3824" spans="4:4" x14ac:dyDescent="0.25">
      <c r="D3824" s="142"/>
    </row>
    <row r="3825" spans="4:4" x14ac:dyDescent="0.25">
      <c r="D3825" s="142"/>
    </row>
    <row r="3826" spans="4:4" x14ac:dyDescent="0.25">
      <c r="D3826" s="142"/>
    </row>
    <row r="3827" spans="4:4" x14ac:dyDescent="0.25">
      <c r="D3827" s="142"/>
    </row>
    <row r="3828" spans="4:4" x14ac:dyDescent="0.25">
      <c r="D3828" s="142"/>
    </row>
    <row r="3829" spans="4:4" x14ac:dyDescent="0.25">
      <c r="D3829" s="142"/>
    </row>
    <row r="3830" spans="4:4" x14ac:dyDescent="0.25">
      <c r="D3830" s="142"/>
    </row>
    <row r="3831" spans="4:4" x14ac:dyDescent="0.25">
      <c r="D3831" s="142"/>
    </row>
    <row r="3832" spans="4:4" x14ac:dyDescent="0.25">
      <c r="D3832" s="142"/>
    </row>
    <row r="3833" spans="4:4" x14ac:dyDescent="0.25">
      <c r="D3833" s="142"/>
    </row>
    <row r="3834" spans="4:4" x14ac:dyDescent="0.25">
      <c r="D3834" s="142"/>
    </row>
    <row r="3835" spans="4:4" x14ac:dyDescent="0.25">
      <c r="D3835" s="142"/>
    </row>
    <row r="3836" spans="4:4" x14ac:dyDescent="0.25">
      <c r="D3836" s="142"/>
    </row>
    <row r="3837" spans="4:4" x14ac:dyDescent="0.25">
      <c r="D3837" s="142"/>
    </row>
    <row r="3838" spans="4:4" x14ac:dyDescent="0.25">
      <c r="D3838" s="142"/>
    </row>
    <row r="3839" spans="4:4" x14ac:dyDescent="0.25">
      <c r="D3839" s="142"/>
    </row>
    <row r="3840" spans="4:4" x14ac:dyDescent="0.25">
      <c r="D3840" s="142"/>
    </row>
    <row r="3841" spans="4:4" x14ac:dyDescent="0.25">
      <c r="D3841" s="142"/>
    </row>
    <row r="3842" spans="4:4" x14ac:dyDescent="0.25">
      <c r="D3842" s="142"/>
    </row>
    <row r="3843" spans="4:4" x14ac:dyDescent="0.25">
      <c r="D3843" s="142"/>
    </row>
    <row r="3844" spans="4:4" x14ac:dyDescent="0.25">
      <c r="D3844" s="142"/>
    </row>
    <row r="3845" spans="4:4" x14ac:dyDescent="0.25">
      <c r="D3845" s="142"/>
    </row>
    <row r="3846" spans="4:4" x14ac:dyDescent="0.25">
      <c r="D3846" s="142"/>
    </row>
    <row r="3847" spans="4:4" x14ac:dyDescent="0.25">
      <c r="D3847" s="142"/>
    </row>
    <row r="3848" spans="4:4" x14ac:dyDescent="0.25">
      <c r="D3848" s="142"/>
    </row>
    <row r="3849" spans="4:4" x14ac:dyDescent="0.25">
      <c r="D3849" s="142"/>
    </row>
    <row r="3850" spans="4:4" x14ac:dyDescent="0.25">
      <c r="D3850" s="142"/>
    </row>
    <row r="3851" spans="4:4" x14ac:dyDescent="0.25">
      <c r="D3851" s="142"/>
    </row>
    <row r="3852" spans="4:4" x14ac:dyDescent="0.25">
      <c r="D3852" s="142"/>
    </row>
    <row r="3853" spans="4:4" x14ac:dyDescent="0.25">
      <c r="D3853" s="142"/>
    </row>
    <row r="3854" spans="4:4" x14ac:dyDescent="0.25">
      <c r="D3854" s="142"/>
    </row>
    <row r="3855" spans="4:4" x14ac:dyDescent="0.25">
      <c r="D3855" s="142"/>
    </row>
    <row r="3856" spans="4:4" x14ac:dyDescent="0.25">
      <c r="D3856" s="142"/>
    </row>
    <row r="3857" spans="4:4" x14ac:dyDescent="0.25">
      <c r="D3857" s="142"/>
    </row>
    <row r="3858" spans="4:4" x14ac:dyDescent="0.25">
      <c r="D3858" s="142"/>
    </row>
    <row r="3859" spans="4:4" x14ac:dyDescent="0.25">
      <c r="D3859" s="142"/>
    </row>
    <row r="3860" spans="4:4" x14ac:dyDescent="0.25">
      <c r="D3860" s="142"/>
    </row>
    <row r="3861" spans="4:4" x14ac:dyDescent="0.25">
      <c r="D3861" s="142"/>
    </row>
    <row r="3862" spans="4:4" x14ac:dyDescent="0.25">
      <c r="D3862" s="142"/>
    </row>
    <row r="3863" spans="4:4" x14ac:dyDescent="0.25">
      <c r="D3863" s="142"/>
    </row>
    <row r="3864" spans="4:4" x14ac:dyDescent="0.25">
      <c r="D3864" s="142"/>
    </row>
    <row r="3865" spans="4:4" x14ac:dyDescent="0.25">
      <c r="D3865" s="142"/>
    </row>
    <row r="3866" spans="4:4" x14ac:dyDescent="0.25">
      <c r="D3866" s="142"/>
    </row>
    <row r="3867" spans="4:4" x14ac:dyDescent="0.25">
      <c r="D3867" s="142"/>
    </row>
    <row r="3868" spans="4:4" x14ac:dyDescent="0.25">
      <c r="D3868" s="142"/>
    </row>
    <row r="3869" spans="4:4" x14ac:dyDescent="0.25">
      <c r="D3869" s="142"/>
    </row>
    <row r="3870" spans="4:4" x14ac:dyDescent="0.25">
      <c r="D3870" s="142"/>
    </row>
    <row r="3871" spans="4:4" x14ac:dyDescent="0.25">
      <c r="D3871" s="142"/>
    </row>
    <row r="3872" spans="4:4" x14ac:dyDescent="0.25">
      <c r="D3872" s="142"/>
    </row>
    <row r="3873" spans="4:4" x14ac:dyDescent="0.25">
      <c r="D3873" s="142"/>
    </row>
    <row r="3874" spans="4:4" x14ac:dyDescent="0.25">
      <c r="D3874" s="142"/>
    </row>
    <row r="3875" spans="4:4" x14ac:dyDescent="0.25">
      <c r="D3875" s="142"/>
    </row>
    <row r="3876" spans="4:4" x14ac:dyDescent="0.25">
      <c r="D3876" s="142"/>
    </row>
    <row r="3877" spans="4:4" x14ac:dyDescent="0.25">
      <c r="D3877" s="142"/>
    </row>
    <row r="3878" spans="4:4" x14ac:dyDescent="0.25">
      <c r="D3878" s="142"/>
    </row>
    <row r="3879" spans="4:4" x14ac:dyDescent="0.25">
      <c r="D3879" s="142"/>
    </row>
    <row r="3880" spans="4:4" x14ac:dyDescent="0.25">
      <c r="D3880" s="142"/>
    </row>
    <row r="3881" spans="4:4" x14ac:dyDescent="0.25">
      <c r="D3881" s="142"/>
    </row>
    <row r="3882" spans="4:4" x14ac:dyDescent="0.25">
      <c r="D3882" s="142"/>
    </row>
    <row r="3883" spans="4:4" x14ac:dyDescent="0.25">
      <c r="D3883" s="142"/>
    </row>
    <row r="3884" spans="4:4" x14ac:dyDescent="0.25">
      <c r="D3884" s="142"/>
    </row>
    <row r="3885" spans="4:4" x14ac:dyDescent="0.25">
      <c r="D3885" s="142"/>
    </row>
    <row r="3886" spans="4:4" x14ac:dyDescent="0.25">
      <c r="D3886" s="142"/>
    </row>
    <row r="3887" spans="4:4" x14ac:dyDescent="0.25">
      <c r="D3887" s="142"/>
    </row>
    <row r="3888" spans="4:4" x14ac:dyDescent="0.25">
      <c r="D3888" s="142"/>
    </row>
    <row r="3889" spans="4:4" x14ac:dyDescent="0.25">
      <c r="D3889" s="142"/>
    </row>
    <row r="3890" spans="4:4" x14ac:dyDescent="0.25">
      <c r="D3890" s="142"/>
    </row>
    <row r="3891" spans="4:4" x14ac:dyDescent="0.25">
      <c r="D3891" s="142"/>
    </row>
    <row r="3892" spans="4:4" x14ac:dyDescent="0.25">
      <c r="D3892" s="142"/>
    </row>
    <row r="3893" spans="4:4" x14ac:dyDescent="0.25">
      <c r="D3893" s="142"/>
    </row>
    <row r="3894" spans="4:4" x14ac:dyDescent="0.25">
      <c r="D3894" s="142"/>
    </row>
    <row r="3895" spans="4:4" x14ac:dyDescent="0.25">
      <c r="D3895" s="142"/>
    </row>
    <row r="3896" spans="4:4" x14ac:dyDescent="0.25">
      <c r="D3896" s="142"/>
    </row>
    <row r="3897" spans="4:4" x14ac:dyDescent="0.25">
      <c r="D3897" s="142"/>
    </row>
    <row r="3898" spans="4:4" x14ac:dyDescent="0.25">
      <c r="D3898" s="142"/>
    </row>
    <row r="3899" spans="4:4" x14ac:dyDescent="0.25">
      <c r="D3899" s="142"/>
    </row>
    <row r="3900" spans="4:4" x14ac:dyDescent="0.25">
      <c r="D3900" s="142"/>
    </row>
    <row r="3901" spans="4:4" x14ac:dyDescent="0.25">
      <c r="D3901" s="142"/>
    </row>
    <row r="3902" spans="4:4" x14ac:dyDescent="0.25">
      <c r="D3902" s="142"/>
    </row>
    <row r="3903" spans="4:4" x14ac:dyDescent="0.25">
      <c r="D3903" s="142"/>
    </row>
    <row r="3904" spans="4:4" x14ac:dyDescent="0.25">
      <c r="D3904" s="142"/>
    </row>
    <row r="3905" spans="4:4" x14ac:dyDescent="0.25">
      <c r="D3905" s="142"/>
    </row>
    <row r="3906" spans="4:4" x14ac:dyDescent="0.25">
      <c r="D3906" s="142"/>
    </row>
    <row r="3907" spans="4:4" x14ac:dyDescent="0.25">
      <c r="D3907" s="142"/>
    </row>
    <row r="3908" spans="4:4" x14ac:dyDescent="0.25">
      <c r="D3908" s="142"/>
    </row>
    <row r="3909" spans="4:4" x14ac:dyDescent="0.25">
      <c r="D3909" s="142"/>
    </row>
    <row r="3910" spans="4:4" x14ac:dyDescent="0.25">
      <c r="D3910" s="142"/>
    </row>
    <row r="3911" spans="4:4" x14ac:dyDescent="0.25">
      <c r="D3911" s="142"/>
    </row>
    <row r="3912" spans="4:4" x14ac:dyDescent="0.25">
      <c r="D3912" s="142"/>
    </row>
    <row r="3913" spans="4:4" x14ac:dyDescent="0.25">
      <c r="D3913" s="142"/>
    </row>
    <row r="3914" spans="4:4" x14ac:dyDescent="0.25">
      <c r="D3914" s="142"/>
    </row>
    <row r="3915" spans="4:4" x14ac:dyDescent="0.25">
      <c r="D3915" s="142"/>
    </row>
    <row r="3916" spans="4:4" x14ac:dyDescent="0.25">
      <c r="D3916" s="142"/>
    </row>
    <row r="3917" spans="4:4" x14ac:dyDescent="0.25">
      <c r="D3917" s="142"/>
    </row>
    <row r="3918" spans="4:4" x14ac:dyDescent="0.25">
      <c r="D3918" s="142"/>
    </row>
    <row r="3919" spans="4:4" x14ac:dyDescent="0.25">
      <c r="D3919" s="142"/>
    </row>
    <row r="3920" spans="4:4" x14ac:dyDescent="0.25">
      <c r="D3920" s="142"/>
    </row>
    <row r="3921" spans="4:4" x14ac:dyDescent="0.25">
      <c r="D3921" s="142"/>
    </row>
    <row r="3922" spans="4:4" x14ac:dyDescent="0.25">
      <c r="D3922" s="142"/>
    </row>
    <row r="3923" spans="4:4" x14ac:dyDescent="0.25">
      <c r="D3923" s="142"/>
    </row>
    <row r="3924" spans="4:4" x14ac:dyDescent="0.25">
      <c r="D3924" s="142"/>
    </row>
    <row r="3925" spans="4:4" x14ac:dyDescent="0.25">
      <c r="D3925" s="142"/>
    </row>
    <row r="3926" spans="4:4" x14ac:dyDescent="0.25">
      <c r="D3926" s="142"/>
    </row>
    <row r="3927" spans="4:4" x14ac:dyDescent="0.25">
      <c r="D3927" s="142"/>
    </row>
    <row r="3928" spans="4:4" x14ac:dyDescent="0.25">
      <c r="D3928" s="142"/>
    </row>
    <row r="3929" spans="4:4" x14ac:dyDescent="0.25">
      <c r="D3929" s="142"/>
    </row>
    <row r="3930" spans="4:4" x14ac:dyDescent="0.25">
      <c r="D3930" s="142"/>
    </row>
    <row r="3931" spans="4:4" x14ac:dyDescent="0.25">
      <c r="D3931" s="142"/>
    </row>
    <row r="3932" spans="4:4" x14ac:dyDescent="0.25">
      <c r="D3932" s="142"/>
    </row>
    <row r="3933" spans="4:4" x14ac:dyDescent="0.25">
      <c r="D3933" s="142"/>
    </row>
    <row r="3934" spans="4:4" x14ac:dyDescent="0.25">
      <c r="D3934" s="142"/>
    </row>
    <row r="3935" spans="4:4" x14ac:dyDescent="0.25">
      <c r="D3935" s="142"/>
    </row>
    <row r="3936" spans="4:4" x14ac:dyDescent="0.25">
      <c r="D3936" s="142"/>
    </row>
    <row r="3937" spans="4:4" x14ac:dyDescent="0.25">
      <c r="D3937" s="142"/>
    </row>
    <row r="3938" spans="4:4" x14ac:dyDescent="0.25">
      <c r="D3938" s="142"/>
    </row>
    <row r="3939" spans="4:4" x14ac:dyDescent="0.25">
      <c r="D3939" s="142"/>
    </row>
    <row r="3940" spans="4:4" x14ac:dyDescent="0.25">
      <c r="D3940" s="142"/>
    </row>
    <row r="3941" spans="4:4" x14ac:dyDescent="0.25">
      <c r="D3941" s="142"/>
    </row>
    <row r="3942" spans="4:4" x14ac:dyDescent="0.25">
      <c r="D3942" s="142"/>
    </row>
    <row r="3943" spans="4:4" x14ac:dyDescent="0.25">
      <c r="D3943" s="142"/>
    </row>
    <row r="3944" spans="4:4" x14ac:dyDescent="0.25">
      <c r="D3944" s="142"/>
    </row>
    <row r="3945" spans="4:4" x14ac:dyDescent="0.25">
      <c r="D3945" s="142"/>
    </row>
    <row r="3946" spans="4:4" x14ac:dyDescent="0.25">
      <c r="D3946" s="142"/>
    </row>
    <row r="3947" spans="4:4" x14ac:dyDescent="0.25">
      <c r="D3947" s="142"/>
    </row>
    <row r="3948" spans="4:4" x14ac:dyDescent="0.25">
      <c r="D3948" s="142"/>
    </row>
    <row r="3949" spans="4:4" x14ac:dyDescent="0.25">
      <c r="D3949" s="142"/>
    </row>
    <row r="3950" spans="4:4" x14ac:dyDescent="0.25">
      <c r="D3950" s="142"/>
    </row>
    <row r="3951" spans="4:4" x14ac:dyDescent="0.25">
      <c r="D3951" s="142"/>
    </row>
    <row r="3952" spans="4:4" x14ac:dyDescent="0.25">
      <c r="D3952" s="142"/>
    </row>
    <row r="3953" spans="4:4" x14ac:dyDescent="0.25">
      <c r="D3953" s="142"/>
    </row>
    <row r="3954" spans="4:4" x14ac:dyDescent="0.25">
      <c r="D3954" s="142"/>
    </row>
    <row r="3955" spans="4:4" x14ac:dyDescent="0.25">
      <c r="D3955" s="142"/>
    </row>
    <row r="3956" spans="4:4" x14ac:dyDescent="0.25">
      <c r="D3956" s="142"/>
    </row>
    <row r="3957" spans="4:4" x14ac:dyDescent="0.25">
      <c r="D3957" s="142"/>
    </row>
    <row r="3958" spans="4:4" x14ac:dyDescent="0.25">
      <c r="D3958" s="142"/>
    </row>
    <row r="3959" spans="4:4" x14ac:dyDescent="0.25">
      <c r="D3959" s="142"/>
    </row>
    <row r="3960" spans="4:4" x14ac:dyDescent="0.25">
      <c r="D3960" s="142"/>
    </row>
    <row r="3961" spans="4:4" x14ac:dyDescent="0.25">
      <c r="D3961" s="142"/>
    </row>
    <row r="3962" spans="4:4" x14ac:dyDescent="0.25">
      <c r="D3962" s="142"/>
    </row>
    <row r="3963" spans="4:4" x14ac:dyDescent="0.25">
      <c r="D3963" s="142"/>
    </row>
    <row r="3964" spans="4:4" x14ac:dyDescent="0.25">
      <c r="D3964" s="142"/>
    </row>
    <row r="3965" spans="4:4" x14ac:dyDescent="0.25">
      <c r="D3965" s="142"/>
    </row>
    <row r="3966" spans="4:4" x14ac:dyDescent="0.25">
      <c r="D3966" s="142"/>
    </row>
    <row r="3967" spans="4:4" x14ac:dyDescent="0.25">
      <c r="D3967" s="142"/>
    </row>
    <row r="3968" spans="4:4" x14ac:dyDescent="0.25">
      <c r="D3968" s="142"/>
    </row>
    <row r="3969" spans="4:4" x14ac:dyDescent="0.25">
      <c r="D3969" s="142"/>
    </row>
    <row r="3970" spans="4:4" x14ac:dyDescent="0.25">
      <c r="D3970" s="142"/>
    </row>
    <row r="3971" spans="4:4" x14ac:dyDescent="0.25">
      <c r="D3971" s="142"/>
    </row>
    <row r="3972" spans="4:4" x14ac:dyDescent="0.25">
      <c r="D3972" s="142"/>
    </row>
    <row r="3973" spans="4:4" x14ac:dyDescent="0.25">
      <c r="D3973" s="142"/>
    </row>
    <row r="3974" spans="4:4" x14ac:dyDescent="0.25">
      <c r="D3974" s="142"/>
    </row>
    <row r="3975" spans="4:4" x14ac:dyDescent="0.25">
      <c r="D3975" s="142"/>
    </row>
    <row r="3976" spans="4:4" x14ac:dyDescent="0.25">
      <c r="D3976" s="142"/>
    </row>
    <row r="3977" spans="4:4" x14ac:dyDescent="0.25">
      <c r="D3977" s="142"/>
    </row>
    <row r="3978" spans="4:4" x14ac:dyDescent="0.25">
      <c r="D3978" s="142"/>
    </row>
    <row r="3979" spans="4:4" x14ac:dyDescent="0.25">
      <c r="D3979" s="142"/>
    </row>
    <row r="3980" spans="4:4" x14ac:dyDescent="0.25">
      <c r="D3980" s="142"/>
    </row>
    <row r="3981" spans="4:4" x14ac:dyDescent="0.25">
      <c r="D3981" s="142"/>
    </row>
    <row r="3982" spans="4:4" x14ac:dyDescent="0.25">
      <c r="D3982" s="142"/>
    </row>
    <row r="3983" spans="4:4" x14ac:dyDescent="0.25">
      <c r="D3983" s="142"/>
    </row>
    <row r="3984" spans="4:4" x14ac:dyDescent="0.25">
      <c r="D3984" s="142"/>
    </row>
    <row r="3985" spans="4:4" x14ac:dyDescent="0.25">
      <c r="D3985" s="142"/>
    </row>
    <row r="3986" spans="4:4" x14ac:dyDescent="0.25">
      <c r="D3986" s="142"/>
    </row>
    <row r="3987" spans="4:4" x14ac:dyDescent="0.25">
      <c r="D3987" s="142"/>
    </row>
    <row r="3988" spans="4:4" x14ac:dyDescent="0.25">
      <c r="D3988" s="142"/>
    </row>
    <row r="3989" spans="4:4" x14ac:dyDescent="0.25">
      <c r="D3989" s="142"/>
    </row>
    <row r="3990" spans="4:4" x14ac:dyDescent="0.25">
      <c r="D3990" s="142"/>
    </row>
    <row r="3991" spans="4:4" x14ac:dyDescent="0.25">
      <c r="D3991" s="142"/>
    </row>
    <row r="3992" spans="4:4" x14ac:dyDescent="0.25">
      <c r="D3992" s="142"/>
    </row>
    <row r="3993" spans="4:4" x14ac:dyDescent="0.25">
      <c r="D3993" s="142"/>
    </row>
    <row r="3994" spans="4:4" x14ac:dyDescent="0.25">
      <c r="D3994" s="142"/>
    </row>
    <row r="3995" spans="4:4" x14ac:dyDescent="0.25">
      <c r="D3995" s="142"/>
    </row>
    <row r="3996" spans="4:4" x14ac:dyDescent="0.25">
      <c r="D3996" s="142"/>
    </row>
    <row r="3997" spans="4:4" x14ac:dyDescent="0.25">
      <c r="D3997" s="142"/>
    </row>
    <row r="3998" spans="4:4" x14ac:dyDescent="0.25">
      <c r="D3998" s="142"/>
    </row>
    <row r="3999" spans="4:4" x14ac:dyDescent="0.25">
      <c r="D3999" s="142"/>
    </row>
    <row r="4000" spans="4:4" x14ac:dyDescent="0.25">
      <c r="D4000" s="142"/>
    </row>
    <row r="4001" spans="4:4" x14ac:dyDescent="0.25">
      <c r="D4001" s="142"/>
    </row>
    <row r="4002" spans="4:4" x14ac:dyDescent="0.25">
      <c r="D4002" s="142"/>
    </row>
    <row r="4003" spans="4:4" x14ac:dyDescent="0.25">
      <c r="D4003" s="142"/>
    </row>
    <row r="4004" spans="4:4" x14ac:dyDescent="0.25">
      <c r="D4004" s="142"/>
    </row>
    <row r="4005" spans="4:4" x14ac:dyDescent="0.25">
      <c r="D4005" s="142"/>
    </row>
    <row r="4006" spans="4:4" x14ac:dyDescent="0.25">
      <c r="D4006" s="142"/>
    </row>
    <row r="4007" spans="4:4" x14ac:dyDescent="0.25">
      <c r="D4007" s="142"/>
    </row>
    <row r="4008" spans="4:4" x14ac:dyDescent="0.25">
      <c r="D4008" s="142"/>
    </row>
    <row r="4009" spans="4:4" x14ac:dyDescent="0.25">
      <c r="D4009" s="142"/>
    </row>
    <row r="4010" spans="4:4" x14ac:dyDescent="0.25">
      <c r="D4010" s="142"/>
    </row>
    <row r="4011" spans="4:4" x14ac:dyDescent="0.25">
      <c r="D4011" s="142"/>
    </row>
    <row r="4012" spans="4:4" x14ac:dyDescent="0.25">
      <c r="D4012" s="142"/>
    </row>
    <row r="4013" spans="4:4" x14ac:dyDescent="0.25">
      <c r="D4013" s="142"/>
    </row>
    <row r="4014" spans="4:4" x14ac:dyDescent="0.25">
      <c r="D4014" s="142"/>
    </row>
    <row r="4015" spans="4:4" x14ac:dyDescent="0.25">
      <c r="D4015" s="142"/>
    </row>
    <row r="4016" spans="4:4" x14ac:dyDescent="0.25">
      <c r="D4016" s="142"/>
    </row>
    <row r="4017" spans="4:4" x14ac:dyDescent="0.25">
      <c r="D4017" s="142"/>
    </row>
    <row r="4018" spans="4:4" x14ac:dyDescent="0.25">
      <c r="D4018" s="142"/>
    </row>
    <row r="4019" spans="4:4" x14ac:dyDescent="0.25">
      <c r="D4019" s="142"/>
    </row>
    <row r="4020" spans="4:4" x14ac:dyDescent="0.25">
      <c r="D4020" s="142"/>
    </row>
    <row r="4021" spans="4:4" x14ac:dyDescent="0.25">
      <c r="D4021" s="142"/>
    </row>
    <row r="4022" spans="4:4" x14ac:dyDescent="0.25">
      <c r="D4022" s="142"/>
    </row>
    <row r="4023" spans="4:4" x14ac:dyDescent="0.25">
      <c r="D4023" s="142"/>
    </row>
    <row r="4024" spans="4:4" x14ac:dyDescent="0.25">
      <c r="D4024" s="142"/>
    </row>
    <row r="4025" spans="4:4" x14ac:dyDescent="0.25">
      <c r="D4025" s="142"/>
    </row>
    <row r="4026" spans="4:4" x14ac:dyDescent="0.25">
      <c r="D4026" s="142"/>
    </row>
    <row r="4027" spans="4:4" x14ac:dyDescent="0.25">
      <c r="D4027" s="142"/>
    </row>
    <row r="4028" spans="4:4" x14ac:dyDescent="0.25">
      <c r="D4028" s="142"/>
    </row>
    <row r="4029" spans="4:4" x14ac:dyDescent="0.25">
      <c r="D4029" s="142"/>
    </row>
    <row r="4030" spans="4:4" x14ac:dyDescent="0.25">
      <c r="D4030" s="142"/>
    </row>
    <row r="4031" spans="4:4" x14ac:dyDescent="0.25">
      <c r="D4031" s="142"/>
    </row>
    <row r="4032" spans="4:4" x14ac:dyDescent="0.25">
      <c r="D4032" s="142"/>
    </row>
    <row r="4033" spans="4:4" x14ac:dyDescent="0.25">
      <c r="D4033" s="142"/>
    </row>
    <row r="4034" spans="4:4" x14ac:dyDescent="0.25">
      <c r="D4034" s="142"/>
    </row>
    <row r="4035" spans="4:4" x14ac:dyDescent="0.25">
      <c r="D4035" s="142"/>
    </row>
    <row r="4036" spans="4:4" x14ac:dyDescent="0.25">
      <c r="D4036" s="142"/>
    </row>
    <row r="4037" spans="4:4" x14ac:dyDescent="0.25">
      <c r="D4037" s="142"/>
    </row>
    <row r="4038" spans="4:4" x14ac:dyDescent="0.25">
      <c r="D4038" s="142"/>
    </row>
    <row r="4039" spans="4:4" x14ac:dyDescent="0.25">
      <c r="D4039" s="142"/>
    </row>
    <row r="4040" spans="4:4" x14ac:dyDescent="0.25">
      <c r="D4040" s="142"/>
    </row>
    <row r="4041" spans="4:4" x14ac:dyDescent="0.25">
      <c r="D4041" s="142"/>
    </row>
    <row r="4042" spans="4:4" x14ac:dyDescent="0.25">
      <c r="D4042" s="142"/>
    </row>
    <row r="4043" spans="4:4" x14ac:dyDescent="0.25">
      <c r="D4043" s="142"/>
    </row>
    <row r="4044" spans="4:4" x14ac:dyDescent="0.25">
      <c r="D4044" s="142"/>
    </row>
    <row r="4045" spans="4:4" x14ac:dyDescent="0.25">
      <c r="D4045" s="142"/>
    </row>
    <row r="4046" spans="4:4" x14ac:dyDescent="0.25">
      <c r="D4046" s="142"/>
    </row>
    <row r="4047" spans="4:4" x14ac:dyDescent="0.25">
      <c r="D4047" s="142"/>
    </row>
    <row r="4048" spans="4:4" x14ac:dyDescent="0.25">
      <c r="D4048" s="142"/>
    </row>
    <row r="4049" spans="4:4" x14ac:dyDescent="0.25">
      <c r="D4049" s="142"/>
    </row>
    <row r="4050" spans="4:4" x14ac:dyDescent="0.25">
      <c r="D4050" s="142"/>
    </row>
    <row r="4051" spans="4:4" x14ac:dyDescent="0.25">
      <c r="D4051" s="142"/>
    </row>
    <row r="4052" spans="4:4" x14ac:dyDescent="0.25">
      <c r="D4052" s="142"/>
    </row>
    <row r="4053" spans="4:4" x14ac:dyDescent="0.25">
      <c r="D4053" s="142"/>
    </row>
    <row r="4054" spans="4:4" x14ac:dyDescent="0.25">
      <c r="D4054" s="142"/>
    </row>
    <row r="4055" spans="4:4" x14ac:dyDescent="0.25">
      <c r="D4055" s="142"/>
    </row>
    <row r="4056" spans="4:4" x14ac:dyDescent="0.25">
      <c r="D4056" s="142"/>
    </row>
    <row r="4057" spans="4:4" x14ac:dyDescent="0.25">
      <c r="D4057" s="142"/>
    </row>
    <row r="4058" spans="4:4" x14ac:dyDescent="0.25">
      <c r="D4058" s="142"/>
    </row>
    <row r="4059" spans="4:4" x14ac:dyDescent="0.25">
      <c r="D4059" s="142"/>
    </row>
    <row r="4060" spans="4:4" x14ac:dyDescent="0.25">
      <c r="D4060" s="142"/>
    </row>
    <row r="4061" spans="4:4" x14ac:dyDescent="0.25">
      <c r="D4061" s="142"/>
    </row>
    <row r="4062" spans="4:4" x14ac:dyDescent="0.25">
      <c r="D4062" s="142"/>
    </row>
    <row r="4063" spans="4:4" x14ac:dyDescent="0.25">
      <c r="D4063" s="142"/>
    </row>
    <row r="4064" spans="4:4" x14ac:dyDescent="0.25">
      <c r="D4064" s="142"/>
    </row>
    <row r="4065" spans="4:4" x14ac:dyDescent="0.25">
      <c r="D4065" s="142"/>
    </row>
    <row r="4066" spans="4:4" x14ac:dyDescent="0.25">
      <c r="D4066" s="142"/>
    </row>
    <row r="4067" spans="4:4" x14ac:dyDescent="0.25">
      <c r="D4067" s="142"/>
    </row>
    <row r="4068" spans="4:4" x14ac:dyDescent="0.25">
      <c r="D4068" s="142"/>
    </row>
    <row r="4069" spans="4:4" x14ac:dyDescent="0.25">
      <c r="D4069" s="142"/>
    </row>
    <row r="4070" spans="4:4" x14ac:dyDescent="0.25">
      <c r="D4070" s="142"/>
    </row>
    <row r="4071" spans="4:4" x14ac:dyDescent="0.25">
      <c r="D4071" s="142"/>
    </row>
    <row r="4072" spans="4:4" x14ac:dyDescent="0.25">
      <c r="D4072" s="142"/>
    </row>
    <row r="4073" spans="4:4" x14ac:dyDescent="0.25">
      <c r="D4073" s="142"/>
    </row>
    <row r="4074" spans="4:4" x14ac:dyDescent="0.25">
      <c r="D4074" s="142"/>
    </row>
    <row r="4075" spans="4:4" x14ac:dyDescent="0.25">
      <c r="D4075" s="142"/>
    </row>
    <row r="4076" spans="4:4" x14ac:dyDescent="0.25">
      <c r="D4076" s="142"/>
    </row>
    <row r="4077" spans="4:4" x14ac:dyDescent="0.25">
      <c r="D4077" s="142"/>
    </row>
    <row r="4078" spans="4:4" x14ac:dyDescent="0.25">
      <c r="D4078" s="142"/>
    </row>
    <row r="4079" spans="4:4" x14ac:dyDescent="0.25">
      <c r="D4079" s="142"/>
    </row>
    <row r="4080" spans="4:4" x14ac:dyDescent="0.25">
      <c r="D4080" s="142"/>
    </row>
    <row r="4081" spans="4:4" x14ac:dyDescent="0.25">
      <c r="D4081" s="142"/>
    </row>
    <row r="4082" spans="4:4" x14ac:dyDescent="0.25">
      <c r="D4082" s="142"/>
    </row>
    <row r="4083" spans="4:4" x14ac:dyDescent="0.25">
      <c r="D4083" s="142"/>
    </row>
    <row r="4084" spans="4:4" x14ac:dyDescent="0.25">
      <c r="D4084" s="142"/>
    </row>
    <row r="4085" spans="4:4" x14ac:dyDescent="0.25">
      <c r="D4085" s="142"/>
    </row>
    <row r="4086" spans="4:4" x14ac:dyDescent="0.25">
      <c r="D4086" s="142"/>
    </row>
    <row r="4087" spans="4:4" x14ac:dyDescent="0.25">
      <c r="D4087" s="142"/>
    </row>
    <row r="4088" spans="4:4" x14ac:dyDescent="0.25">
      <c r="D4088" s="142"/>
    </row>
    <row r="4089" spans="4:4" x14ac:dyDescent="0.25">
      <c r="D4089" s="142"/>
    </row>
    <row r="4090" spans="4:4" x14ac:dyDescent="0.25">
      <c r="D4090" s="142"/>
    </row>
    <row r="4091" spans="4:4" x14ac:dyDescent="0.25">
      <c r="D4091" s="142"/>
    </row>
    <row r="4092" spans="4:4" x14ac:dyDescent="0.25">
      <c r="D4092" s="142"/>
    </row>
    <row r="4093" spans="4:4" x14ac:dyDescent="0.25">
      <c r="D4093" s="142"/>
    </row>
    <row r="4094" spans="4:4" x14ac:dyDescent="0.25">
      <c r="D4094" s="142"/>
    </row>
    <row r="4095" spans="4:4" x14ac:dyDescent="0.25">
      <c r="D4095" s="142"/>
    </row>
    <row r="4096" spans="4:4" x14ac:dyDescent="0.25">
      <c r="D4096" s="142"/>
    </row>
    <row r="4097" spans="4:4" x14ac:dyDescent="0.25">
      <c r="D4097" s="142"/>
    </row>
    <row r="4098" spans="4:4" x14ac:dyDescent="0.25">
      <c r="D4098" s="142"/>
    </row>
    <row r="4099" spans="4:4" x14ac:dyDescent="0.25">
      <c r="D4099" s="142"/>
    </row>
    <row r="4100" spans="4:4" x14ac:dyDescent="0.25">
      <c r="D4100" s="142"/>
    </row>
    <row r="4101" spans="4:4" x14ac:dyDescent="0.25">
      <c r="D4101" s="142"/>
    </row>
    <row r="4102" spans="4:4" x14ac:dyDescent="0.25">
      <c r="D4102" s="142"/>
    </row>
    <row r="4103" spans="4:4" x14ac:dyDescent="0.25">
      <c r="D4103" s="142"/>
    </row>
    <row r="4104" spans="4:4" x14ac:dyDescent="0.25">
      <c r="D4104" s="142"/>
    </row>
    <row r="4105" spans="4:4" x14ac:dyDescent="0.25">
      <c r="D4105" s="142"/>
    </row>
    <row r="4106" spans="4:4" x14ac:dyDescent="0.25">
      <c r="D4106" s="142"/>
    </row>
    <row r="4107" spans="4:4" x14ac:dyDescent="0.25">
      <c r="D4107" s="142"/>
    </row>
    <row r="4108" spans="4:4" x14ac:dyDescent="0.25">
      <c r="D4108" s="142"/>
    </row>
    <row r="4109" spans="4:4" x14ac:dyDescent="0.25">
      <c r="D4109" s="142"/>
    </row>
    <row r="4110" spans="4:4" x14ac:dyDescent="0.25">
      <c r="D4110" s="142"/>
    </row>
    <row r="4111" spans="4:4" x14ac:dyDescent="0.25">
      <c r="D4111" s="142"/>
    </row>
    <row r="4112" spans="4:4" x14ac:dyDescent="0.25">
      <c r="D4112" s="142"/>
    </row>
    <row r="4113" spans="4:4" x14ac:dyDescent="0.25">
      <c r="D4113" s="142"/>
    </row>
    <row r="4114" spans="4:4" x14ac:dyDescent="0.25">
      <c r="D4114" s="142"/>
    </row>
    <row r="4115" spans="4:4" x14ac:dyDescent="0.25">
      <c r="D4115" s="142"/>
    </row>
    <row r="4116" spans="4:4" x14ac:dyDescent="0.25">
      <c r="D4116" s="142"/>
    </row>
    <row r="4117" spans="4:4" x14ac:dyDescent="0.25">
      <c r="D4117" s="142"/>
    </row>
    <row r="4118" spans="4:4" x14ac:dyDescent="0.25">
      <c r="D4118" s="142"/>
    </row>
    <row r="4119" spans="4:4" x14ac:dyDescent="0.25">
      <c r="D4119" s="142"/>
    </row>
    <row r="4120" spans="4:4" x14ac:dyDescent="0.25">
      <c r="D4120" s="142"/>
    </row>
    <row r="4121" spans="4:4" x14ac:dyDescent="0.25">
      <c r="D4121" s="142"/>
    </row>
    <row r="4122" spans="4:4" x14ac:dyDescent="0.25">
      <c r="D4122" s="142"/>
    </row>
    <row r="4123" spans="4:4" x14ac:dyDescent="0.25">
      <c r="D4123" s="142"/>
    </row>
    <row r="4124" spans="4:4" x14ac:dyDescent="0.25">
      <c r="D4124" s="142"/>
    </row>
    <row r="4125" spans="4:4" x14ac:dyDescent="0.25">
      <c r="D4125" s="142"/>
    </row>
    <row r="4126" spans="4:4" x14ac:dyDescent="0.25">
      <c r="D4126" s="142"/>
    </row>
    <row r="4127" spans="4:4" x14ac:dyDescent="0.25">
      <c r="D4127" s="142"/>
    </row>
    <row r="4128" spans="4:4" x14ac:dyDescent="0.25">
      <c r="D4128" s="142"/>
    </row>
    <row r="4129" spans="4:4" x14ac:dyDescent="0.25">
      <c r="D4129" s="142"/>
    </row>
    <row r="4130" spans="4:4" x14ac:dyDescent="0.25">
      <c r="D4130" s="142"/>
    </row>
    <row r="4131" spans="4:4" x14ac:dyDescent="0.25">
      <c r="D4131" s="142"/>
    </row>
    <row r="4132" spans="4:4" x14ac:dyDescent="0.25">
      <c r="D4132" s="142"/>
    </row>
    <row r="4133" spans="4:4" x14ac:dyDescent="0.25">
      <c r="D4133" s="142"/>
    </row>
    <row r="4134" spans="4:4" x14ac:dyDescent="0.25">
      <c r="D4134" s="142"/>
    </row>
    <row r="4135" spans="4:4" x14ac:dyDescent="0.25">
      <c r="D4135" s="142"/>
    </row>
    <row r="4136" spans="4:4" x14ac:dyDescent="0.25">
      <c r="D4136" s="142"/>
    </row>
    <row r="4137" spans="4:4" x14ac:dyDescent="0.25">
      <c r="D4137" s="142"/>
    </row>
    <row r="4138" spans="4:4" x14ac:dyDescent="0.25">
      <c r="D4138" s="142"/>
    </row>
    <row r="4139" spans="4:4" x14ac:dyDescent="0.25">
      <c r="D4139" s="142"/>
    </row>
    <row r="4140" spans="4:4" x14ac:dyDescent="0.25">
      <c r="D4140" s="142"/>
    </row>
    <row r="4141" spans="4:4" x14ac:dyDescent="0.25">
      <c r="D4141" s="142"/>
    </row>
    <row r="4142" spans="4:4" x14ac:dyDescent="0.25">
      <c r="D4142" s="142"/>
    </row>
    <row r="4143" spans="4:4" x14ac:dyDescent="0.25">
      <c r="D4143" s="142"/>
    </row>
    <row r="4144" spans="4:4" x14ac:dyDescent="0.25">
      <c r="D4144" s="142"/>
    </row>
    <row r="4145" spans="4:4" x14ac:dyDescent="0.25">
      <c r="D4145" s="142"/>
    </row>
    <row r="4146" spans="4:4" x14ac:dyDescent="0.25">
      <c r="D4146" s="142"/>
    </row>
    <row r="4147" spans="4:4" x14ac:dyDescent="0.25">
      <c r="D4147" s="142"/>
    </row>
    <row r="4148" spans="4:4" x14ac:dyDescent="0.25">
      <c r="D4148" s="142"/>
    </row>
    <row r="4149" spans="4:4" x14ac:dyDescent="0.25">
      <c r="D4149" s="142"/>
    </row>
    <row r="4150" spans="4:4" x14ac:dyDescent="0.25">
      <c r="D4150" s="142"/>
    </row>
    <row r="4151" spans="4:4" x14ac:dyDescent="0.25">
      <c r="D4151" s="142"/>
    </row>
    <row r="4152" spans="4:4" x14ac:dyDescent="0.25">
      <c r="D4152" s="142"/>
    </row>
    <row r="4153" spans="4:4" x14ac:dyDescent="0.25">
      <c r="D4153" s="142"/>
    </row>
    <row r="4154" spans="4:4" x14ac:dyDescent="0.25">
      <c r="D4154" s="142"/>
    </row>
    <row r="4155" spans="4:4" x14ac:dyDescent="0.25">
      <c r="D4155" s="142"/>
    </row>
    <row r="4156" spans="4:4" x14ac:dyDescent="0.25">
      <c r="D4156" s="142"/>
    </row>
    <row r="4157" spans="4:4" x14ac:dyDescent="0.25">
      <c r="D4157" s="142"/>
    </row>
    <row r="4158" spans="4:4" x14ac:dyDescent="0.25">
      <c r="D4158" s="142"/>
    </row>
    <row r="4159" spans="4:4" x14ac:dyDescent="0.25">
      <c r="D4159" s="142"/>
    </row>
    <row r="4160" spans="4:4" x14ac:dyDescent="0.25">
      <c r="D4160" s="142"/>
    </row>
    <row r="4161" spans="4:4" x14ac:dyDescent="0.25">
      <c r="D4161" s="142"/>
    </row>
    <row r="4162" spans="4:4" x14ac:dyDescent="0.25">
      <c r="D4162" s="142"/>
    </row>
    <row r="4163" spans="4:4" x14ac:dyDescent="0.25">
      <c r="D4163" s="142"/>
    </row>
    <row r="4164" spans="4:4" x14ac:dyDescent="0.25">
      <c r="D4164" s="142"/>
    </row>
    <row r="4165" spans="4:4" x14ac:dyDescent="0.25">
      <c r="D4165" s="142"/>
    </row>
    <row r="4166" spans="4:4" x14ac:dyDescent="0.25">
      <c r="D4166" s="142"/>
    </row>
    <row r="4167" spans="4:4" x14ac:dyDescent="0.25">
      <c r="D4167" s="142"/>
    </row>
    <row r="4168" spans="4:4" x14ac:dyDescent="0.25">
      <c r="D4168" s="142"/>
    </row>
    <row r="4169" spans="4:4" x14ac:dyDescent="0.25">
      <c r="D4169" s="142"/>
    </row>
    <row r="4170" spans="4:4" x14ac:dyDescent="0.25">
      <c r="D4170" s="142"/>
    </row>
    <row r="4171" spans="4:4" x14ac:dyDescent="0.25">
      <c r="D4171" s="142"/>
    </row>
    <row r="4172" spans="4:4" x14ac:dyDescent="0.25">
      <c r="D4172" s="142"/>
    </row>
    <row r="4173" spans="4:4" x14ac:dyDescent="0.25">
      <c r="D4173" s="142"/>
    </row>
    <row r="4174" spans="4:4" x14ac:dyDescent="0.25">
      <c r="D4174" s="142"/>
    </row>
    <row r="4175" spans="4:4" x14ac:dyDescent="0.25">
      <c r="D4175" s="142"/>
    </row>
    <row r="4176" spans="4:4" x14ac:dyDescent="0.25">
      <c r="D4176" s="142"/>
    </row>
    <row r="4177" spans="4:4" x14ac:dyDescent="0.25">
      <c r="D4177" s="142"/>
    </row>
    <row r="4178" spans="4:4" x14ac:dyDescent="0.25">
      <c r="D4178" s="142"/>
    </row>
    <row r="4179" spans="4:4" x14ac:dyDescent="0.25">
      <c r="D4179" s="142"/>
    </row>
    <row r="4180" spans="4:4" x14ac:dyDescent="0.25">
      <c r="D4180" s="142"/>
    </row>
    <row r="4181" spans="4:4" x14ac:dyDescent="0.25">
      <c r="D4181" s="142"/>
    </row>
    <row r="4182" spans="4:4" x14ac:dyDescent="0.25">
      <c r="D4182" s="142"/>
    </row>
    <row r="4183" spans="4:4" x14ac:dyDescent="0.25">
      <c r="D4183" s="142"/>
    </row>
    <row r="4184" spans="4:4" x14ac:dyDescent="0.25">
      <c r="D4184" s="142"/>
    </row>
    <row r="4185" spans="4:4" x14ac:dyDescent="0.25">
      <c r="D4185" s="142"/>
    </row>
    <row r="4186" spans="4:4" x14ac:dyDescent="0.25">
      <c r="D4186" s="142"/>
    </row>
    <row r="4187" spans="4:4" x14ac:dyDescent="0.25">
      <c r="D4187" s="142"/>
    </row>
    <row r="4188" spans="4:4" x14ac:dyDescent="0.25">
      <c r="D4188" s="142"/>
    </row>
    <row r="4189" spans="4:4" x14ac:dyDescent="0.25">
      <c r="D4189" s="142"/>
    </row>
    <row r="4190" spans="4:4" x14ac:dyDescent="0.25">
      <c r="D4190" s="142"/>
    </row>
    <row r="4191" spans="4:4" x14ac:dyDescent="0.25">
      <c r="D4191" s="142"/>
    </row>
    <row r="4192" spans="4:4" x14ac:dyDescent="0.25">
      <c r="D4192" s="142"/>
    </row>
    <row r="4193" spans="4:4" x14ac:dyDescent="0.25">
      <c r="D4193" s="142"/>
    </row>
    <row r="4194" spans="4:4" x14ac:dyDescent="0.25">
      <c r="D4194" s="142"/>
    </row>
    <row r="4195" spans="4:4" x14ac:dyDescent="0.25">
      <c r="D4195" s="142"/>
    </row>
    <row r="4196" spans="4:4" x14ac:dyDescent="0.25">
      <c r="D4196" s="142"/>
    </row>
    <row r="4197" spans="4:4" x14ac:dyDescent="0.25">
      <c r="D4197" s="142"/>
    </row>
    <row r="4198" spans="4:4" x14ac:dyDescent="0.25">
      <c r="D4198" s="142"/>
    </row>
    <row r="4199" spans="4:4" x14ac:dyDescent="0.25">
      <c r="D4199" s="142"/>
    </row>
    <row r="4200" spans="4:4" x14ac:dyDescent="0.25">
      <c r="D4200" s="142"/>
    </row>
    <row r="4201" spans="4:4" x14ac:dyDescent="0.25">
      <c r="D4201" s="142"/>
    </row>
    <row r="4202" spans="4:4" x14ac:dyDescent="0.25">
      <c r="D4202" s="142"/>
    </row>
    <row r="4203" spans="4:4" x14ac:dyDescent="0.25">
      <c r="D4203" s="142"/>
    </row>
    <row r="4204" spans="4:4" x14ac:dyDescent="0.25">
      <c r="D4204" s="142"/>
    </row>
    <row r="4205" spans="4:4" x14ac:dyDescent="0.25">
      <c r="D4205" s="142"/>
    </row>
    <row r="4206" spans="4:4" x14ac:dyDescent="0.25">
      <c r="D4206" s="142"/>
    </row>
    <row r="4207" spans="4:4" x14ac:dyDescent="0.25">
      <c r="D4207" s="142"/>
    </row>
    <row r="4208" spans="4:4" x14ac:dyDescent="0.25">
      <c r="D4208" s="142"/>
    </row>
    <row r="4209" spans="4:4" x14ac:dyDescent="0.25">
      <c r="D4209" s="142"/>
    </row>
    <row r="4210" spans="4:4" x14ac:dyDescent="0.25">
      <c r="D4210" s="142"/>
    </row>
    <row r="4211" spans="4:4" x14ac:dyDescent="0.25">
      <c r="D4211" s="142"/>
    </row>
    <row r="4212" spans="4:4" x14ac:dyDescent="0.25">
      <c r="D4212" s="142"/>
    </row>
    <row r="4213" spans="4:4" x14ac:dyDescent="0.25">
      <c r="D4213" s="142"/>
    </row>
    <row r="4214" spans="4:4" x14ac:dyDescent="0.25">
      <c r="D4214" s="142"/>
    </row>
    <row r="4215" spans="4:4" x14ac:dyDescent="0.25">
      <c r="D4215" s="142"/>
    </row>
    <row r="4216" spans="4:4" x14ac:dyDescent="0.25">
      <c r="D4216" s="142"/>
    </row>
    <row r="4217" spans="4:4" x14ac:dyDescent="0.25">
      <c r="D4217" s="142"/>
    </row>
    <row r="4218" spans="4:4" x14ac:dyDescent="0.25">
      <c r="D4218" s="142"/>
    </row>
    <row r="4219" spans="4:4" x14ac:dyDescent="0.25">
      <c r="D4219" s="142"/>
    </row>
    <row r="4220" spans="4:4" x14ac:dyDescent="0.25">
      <c r="D4220" s="142"/>
    </row>
    <row r="4221" spans="4:4" x14ac:dyDescent="0.25">
      <c r="D4221" s="142"/>
    </row>
    <row r="4222" spans="4:4" x14ac:dyDescent="0.25">
      <c r="D4222" s="142"/>
    </row>
    <row r="4223" spans="4:4" x14ac:dyDescent="0.25">
      <c r="D4223" s="142"/>
    </row>
    <row r="4224" spans="4:4" x14ac:dyDescent="0.25">
      <c r="D4224" s="142"/>
    </row>
    <row r="4225" spans="4:4" x14ac:dyDescent="0.25">
      <c r="D4225" s="142"/>
    </row>
    <row r="4226" spans="4:4" x14ac:dyDescent="0.25">
      <c r="D4226" s="142"/>
    </row>
    <row r="4227" spans="4:4" x14ac:dyDescent="0.25">
      <c r="D4227" s="142"/>
    </row>
    <row r="4228" spans="4:4" x14ac:dyDescent="0.25">
      <c r="D4228" s="142"/>
    </row>
    <row r="4229" spans="4:4" x14ac:dyDescent="0.25">
      <c r="D4229" s="142"/>
    </row>
    <row r="4230" spans="4:4" x14ac:dyDescent="0.25">
      <c r="D4230" s="142"/>
    </row>
    <row r="4231" spans="4:4" x14ac:dyDescent="0.25">
      <c r="D4231" s="142"/>
    </row>
    <row r="4232" spans="4:4" x14ac:dyDescent="0.25">
      <c r="D4232" s="142"/>
    </row>
    <row r="4233" spans="4:4" x14ac:dyDescent="0.25">
      <c r="D4233" s="142"/>
    </row>
    <row r="4234" spans="4:4" x14ac:dyDescent="0.25">
      <c r="D4234" s="142"/>
    </row>
    <row r="4235" spans="4:4" x14ac:dyDescent="0.25">
      <c r="D4235" s="142"/>
    </row>
    <row r="4236" spans="4:4" x14ac:dyDescent="0.25">
      <c r="D4236" s="142"/>
    </row>
    <row r="4237" spans="4:4" x14ac:dyDescent="0.25">
      <c r="D4237" s="142"/>
    </row>
    <row r="4238" spans="4:4" x14ac:dyDescent="0.25">
      <c r="D4238" s="142"/>
    </row>
    <row r="4239" spans="4:4" x14ac:dyDescent="0.25">
      <c r="D4239" s="142"/>
    </row>
    <row r="4240" spans="4:4" x14ac:dyDescent="0.25">
      <c r="D4240" s="142"/>
    </row>
    <row r="4241" spans="4:4" x14ac:dyDescent="0.25">
      <c r="D4241" s="142"/>
    </row>
    <row r="4242" spans="4:4" x14ac:dyDescent="0.25">
      <c r="D4242" s="142"/>
    </row>
    <row r="4243" spans="4:4" x14ac:dyDescent="0.25">
      <c r="D4243" s="142"/>
    </row>
    <row r="4244" spans="4:4" x14ac:dyDescent="0.25">
      <c r="D4244" s="142"/>
    </row>
    <row r="4245" spans="4:4" x14ac:dyDescent="0.25">
      <c r="D4245" s="142"/>
    </row>
    <row r="4246" spans="4:4" x14ac:dyDescent="0.25">
      <c r="D4246" s="142"/>
    </row>
    <row r="4247" spans="4:4" x14ac:dyDescent="0.25">
      <c r="D4247" s="142"/>
    </row>
    <row r="4248" spans="4:4" x14ac:dyDescent="0.25">
      <c r="D4248" s="142"/>
    </row>
    <row r="4249" spans="4:4" x14ac:dyDescent="0.25">
      <c r="D4249" s="142"/>
    </row>
    <row r="4250" spans="4:4" x14ac:dyDescent="0.25">
      <c r="D4250" s="142"/>
    </row>
    <row r="4251" spans="4:4" x14ac:dyDescent="0.25">
      <c r="D4251" s="142"/>
    </row>
    <row r="4252" spans="4:4" x14ac:dyDescent="0.25">
      <c r="D4252" s="142"/>
    </row>
    <row r="4253" spans="4:4" x14ac:dyDescent="0.25">
      <c r="D4253" s="142"/>
    </row>
    <row r="4254" spans="4:4" x14ac:dyDescent="0.25">
      <c r="D4254" s="142"/>
    </row>
    <row r="4255" spans="4:4" x14ac:dyDescent="0.25">
      <c r="D4255" s="142"/>
    </row>
    <row r="4256" spans="4:4" x14ac:dyDescent="0.25">
      <c r="D4256" s="142"/>
    </row>
    <row r="4257" spans="4:4" x14ac:dyDescent="0.25">
      <c r="D4257" s="142"/>
    </row>
    <row r="4258" spans="4:4" x14ac:dyDescent="0.25">
      <c r="D4258" s="142"/>
    </row>
    <row r="4259" spans="4:4" x14ac:dyDescent="0.25">
      <c r="D4259" s="142"/>
    </row>
    <row r="4260" spans="4:4" x14ac:dyDescent="0.25">
      <c r="D4260" s="142"/>
    </row>
    <row r="4261" spans="4:4" x14ac:dyDescent="0.25">
      <c r="D4261" s="142"/>
    </row>
    <row r="4262" spans="4:4" x14ac:dyDescent="0.25">
      <c r="D4262" s="142"/>
    </row>
    <row r="4263" spans="4:4" x14ac:dyDescent="0.25">
      <c r="D4263" s="142"/>
    </row>
    <row r="4264" spans="4:4" x14ac:dyDescent="0.25">
      <c r="D4264" s="142"/>
    </row>
    <row r="4265" spans="4:4" x14ac:dyDescent="0.25">
      <c r="D4265" s="142"/>
    </row>
    <row r="4266" spans="4:4" x14ac:dyDescent="0.25">
      <c r="D4266" s="142"/>
    </row>
    <row r="4267" spans="4:4" x14ac:dyDescent="0.25">
      <c r="D4267" s="142"/>
    </row>
    <row r="4268" spans="4:4" x14ac:dyDescent="0.25">
      <c r="D4268" s="142"/>
    </row>
    <row r="4269" spans="4:4" x14ac:dyDescent="0.25">
      <c r="D4269" s="142"/>
    </row>
    <row r="4270" spans="4:4" x14ac:dyDescent="0.25">
      <c r="D4270" s="142"/>
    </row>
    <row r="4271" spans="4:4" x14ac:dyDescent="0.25">
      <c r="D4271" s="142"/>
    </row>
    <row r="4272" spans="4:4" x14ac:dyDescent="0.25">
      <c r="D4272" s="142"/>
    </row>
    <row r="4273" spans="4:4" x14ac:dyDescent="0.25">
      <c r="D4273" s="142"/>
    </row>
    <row r="4274" spans="4:4" x14ac:dyDescent="0.25">
      <c r="D4274" s="142"/>
    </row>
    <row r="4275" spans="4:4" x14ac:dyDescent="0.25">
      <c r="D4275" s="142"/>
    </row>
    <row r="4276" spans="4:4" x14ac:dyDescent="0.25">
      <c r="D4276" s="142"/>
    </row>
    <row r="4277" spans="4:4" x14ac:dyDescent="0.25">
      <c r="D4277" s="142"/>
    </row>
    <row r="4278" spans="4:4" x14ac:dyDescent="0.25">
      <c r="D4278" s="142"/>
    </row>
    <row r="4279" spans="4:4" x14ac:dyDescent="0.25">
      <c r="D4279" s="142"/>
    </row>
    <row r="4280" spans="4:4" x14ac:dyDescent="0.25">
      <c r="D4280" s="142"/>
    </row>
    <row r="4281" spans="4:4" x14ac:dyDescent="0.25">
      <c r="D4281" s="142"/>
    </row>
    <row r="4282" spans="4:4" x14ac:dyDescent="0.25">
      <c r="D4282" s="142"/>
    </row>
    <row r="4283" spans="4:4" x14ac:dyDescent="0.25">
      <c r="D4283" s="142"/>
    </row>
    <row r="4284" spans="4:4" x14ac:dyDescent="0.25">
      <c r="D4284" s="142"/>
    </row>
    <row r="4285" spans="4:4" x14ac:dyDescent="0.25">
      <c r="D4285" s="142"/>
    </row>
    <row r="4286" spans="4:4" x14ac:dyDescent="0.25">
      <c r="D4286" s="142"/>
    </row>
    <row r="4287" spans="4:4" x14ac:dyDescent="0.25">
      <c r="D4287" s="142"/>
    </row>
    <row r="4288" spans="4:4" x14ac:dyDescent="0.25">
      <c r="D4288" s="142"/>
    </row>
    <row r="4289" spans="4:4" x14ac:dyDescent="0.25">
      <c r="D4289" s="142"/>
    </row>
    <row r="4290" spans="4:4" x14ac:dyDescent="0.25">
      <c r="D4290" s="142"/>
    </row>
    <row r="4291" spans="4:4" x14ac:dyDescent="0.25">
      <c r="D4291" s="142"/>
    </row>
    <row r="4292" spans="4:4" x14ac:dyDescent="0.25">
      <c r="D4292" s="142"/>
    </row>
    <row r="4293" spans="4:4" x14ac:dyDescent="0.25">
      <c r="D4293" s="142"/>
    </row>
    <row r="4294" spans="4:4" x14ac:dyDescent="0.25">
      <c r="D4294" s="142"/>
    </row>
    <row r="4295" spans="4:4" x14ac:dyDescent="0.25">
      <c r="D4295" s="142"/>
    </row>
    <row r="4296" spans="4:4" x14ac:dyDescent="0.25">
      <c r="D4296" s="142"/>
    </row>
    <row r="4297" spans="4:4" x14ac:dyDescent="0.25">
      <c r="D4297" s="142"/>
    </row>
    <row r="4298" spans="4:4" x14ac:dyDescent="0.25">
      <c r="D4298" s="142"/>
    </row>
    <row r="4299" spans="4:4" x14ac:dyDescent="0.25">
      <c r="D4299" s="142"/>
    </row>
    <row r="4300" spans="4:4" x14ac:dyDescent="0.25">
      <c r="D4300" s="142"/>
    </row>
    <row r="4301" spans="4:4" x14ac:dyDescent="0.25">
      <c r="D4301" s="142"/>
    </row>
    <row r="4302" spans="4:4" x14ac:dyDescent="0.25">
      <c r="D4302" s="142"/>
    </row>
    <row r="4303" spans="4:4" x14ac:dyDescent="0.25">
      <c r="D4303" s="142"/>
    </row>
    <row r="4304" spans="4:4" x14ac:dyDescent="0.25">
      <c r="D4304" s="142"/>
    </row>
    <row r="4305" spans="4:4" x14ac:dyDescent="0.25">
      <c r="D4305" s="142"/>
    </row>
    <row r="4306" spans="4:4" x14ac:dyDescent="0.25">
      <c r="D4306" s="142"/>
    </row>
    <row r="4307" spans="4:4" x14ac:dyDescent="0.25">
      <c r="D4307" s="142"/>
    </row>
    <row r="4308" spans="4:4" x14ac:dyDescent="0.25">
      <c r="D4308" s="142"/>
    </row>
    <row r="4309" spans="4:4" x14ac:dyDescent="0.25">
      <c r="D4309" s="142"/>
    </row>
    <row r="4310" spans="4:4" x14ac:dyDescent="0.25">
      <c r="D4310" s="142"/>
    </row>
    <row r="4311" spans="4:4" x14ac:dyDescent="0.25">
      <c r="D4311" s="142"/>
    </row>
    <row r="4312" spans="4:4" x14ac:dyDescent="0.25">
      <c r="D4312" s="142"/>
    </row>
    <row r="4313" spans="4:4" x14ac:dyDescent="0.25">
      <c r="D4313" s="142"/>
    </row>
    <row r="4314" spans="4:4" x14ac:dyDescent="0.25">
      <c r="D4314" s="142"/>
    </row>
    <row r="4315" spans="4:4" x14ac:dyDescent="0.25">
      <c r="D4315" s="142"/>
    </row>
    <row r="4316" spans="4:4" x14ac:dyDescent="0.25">
      <c r="D4316" s="142"/>
    </row>
    <row r="4317" spans="4:4" x14ac:dyDescent="0.25">
      <c r="D4317" s="142"/>
    </row>
    <row r="4318" spans="4:4" x14ac:dyDescent="0.25">
      <c r="D4318" s="142"/>
    </row>
    <row r="4319" spans="4:4" x14ac:dyDescent="0.25">
      <c r="D4319" s="142"/>
    </row>
    <row r="4320" spans="4:4" x14ac:dyDescent="0.25">
      <c r="D4320" s="142"/>
    </row>
    <row r="4321" spans="4:4" x14ac:dyDescent="0.25">
      <c r="D4321" s="142"/>
    </row>
    <row r="4322" spans="4:4" x14ac:dyDescent="0.25">
      <c r="D4322" s="142"/>
    </row>
    <row r="4323" spans="4:4" x14ac:dyDescent="0.25">
      <c r="D4323" s="142"/>
    </row>
    <row r="4324" spans="4:4" x14ac:dyDescent="0.25">
      <c r="D4324" s="142"/>
    </row>
    <row r="4325" spans="4:4" x14ac:dyDescent="0.25">
      <c r="D4325" s="142"/>
    </row>
    <row r="4326" spans="4:4" x14ac:dyDescent="0.25">
      <c r="D4326" s="142"/>
    </row>
    <row r="4327" spans="4:4" x14ac:dyDescent="0.25">
      <c r="D4327" s="142"/>
    </row>
    <row r="4328" spans="4:4" x14ac:dyDescent="0.25">
      <c r="D4328" s="142"/>
    </row>
    <row r="4329" spans="4:4" x14ac:dyDescent="0.25">
      <c r="D4329" s="142"/>
    </row>
    <row r="4330" spans="4:4" x14ac:dyDescent="0.25">
      <c r="D4330" s="142"/>
    </row>
    <row r="4331" spans="4:4" x14ac:dyDescent="0.25">
      <c r="D4331" s="142"/>
    </row>
    <row r="4332" spans="4:4" x14ac:dyDescent="0.25">
      <c r="D4332" s="142"/>
    </row>
    <row r="4333" spans="4:4" x14ac:dyDescent="0.25">
      <c r="D4333" s="142"/>
    </row>
    <row r="4334" spans="4:4" x14ac:dyDescent="0.25">
      <c r="D4334" s="142"/>
    </row>
    <row r="4335" spans="4:4" x14ac:dyDescent="0.25">
      <c r="D4335" s="142"/>
    </row>
    <row r="4336" spans="4:4" x14ac:dyDescent="0.25">
      <c r="D4336" s="142"/>
    </row>
    <row r="4337" spans="4:4" x14ac:dyDescent="0.25">
      <c r="D4337" s="142"/>
    </row>
    <row r="4338" spans="4:4" x14ac:dyDescent="0.25">
      <c r="D4338" s="142"/>
    </row>
    <row r="4339" spans="4:4" x14ac:dyDescent="0.25">
      <c r="D4339" s="142"/>
    </row>
    <row r="4340" spans="4:4" x14ac:dyDescent="0.25">
      <c r="D4340" s="142"/>
    </row>
    <row r="4341" spans="4:4" x14ac:dyDescent="0.25">
      <c r="D4341" s="142"/>
    </row>
    <row r="4342" spans="4:4" x14ac:dyDescent="0.25">
      <c r="D4342" s="142"/>
    </row>
    <row r="4343" spans="4:4" x14ac:dyDescent="0.25">
      <c r="D4343" s="142"/>
    </row>
    <row r="4344" spans="4:4" x14ac:dyDescent="0.25">
      <c r="D4344" s="142"/>
    </row>
    <row r="4345" spans="4:4" x14ac:dyDescent="0.25">
      <c r="D4345" s="142"/>
    </row>
    <row r="4346" spans="4:4" x14ac:dyDescent="0.25">
      <c r="D4346" s="142"/>
    </row>
    <row r="4347" spans="4:4" x14ac:dyDescent="0.25">
      <c r="D4347" s="142"/>
    </row>
    <row r="4348" spans="4:4" x14ac:dyDescent="0.25">
      <c r="D4348" s="142"/>
    </row>
    <row r="4349" spans="4:4" x14ac:dyDescent="0.25">
      <c r="D4349" s="142"/>
    </row>
    <row r="4350" spans="4:4" x14ac:dyDescent="0.25">
      <c r="D4350" s="142"/>
    </row>
    <row r="4351" spans="4:4" x14ac:dyDescent="0.25">
      <c r="D4351" s="142"/>
    </row>
    <row r="4352" spans="4:4" x14ac:dyDescent="0.25">
      <c r="D4352" s="142"/>
    </row>
    <row r="4353" spans="4:4" x14ac:dyDescent="0.25">
      <c r="D4353" s="142"/>
    </row>
    <row r="4354" spans="4:4" x14ac:dyDescent="0.25">
      <c r="D4354" s="142"/>
    </row>
    <row r="4355" spans="4:4" x14ac:dyDescent="0.25">
      <c r="D4355" s="142"/>
    </row>
    <row r="4356" spans="4:4" x14ac:dyDescent="0.25">
      <c r="D4356" s="142"/>
    </row>
    <row r="4357" spans="4:4" x14ac:dyDescent="0.25">
      <c r="D4357" s="142"/>
    </row>
    <row r="4358" spans="4:4" x14ac:dyDescent="0.25">
      <c r="D4358" s="142"/>
    </row>
    <row r="4359" spans="4:4" x14ac:dyDescent="0.25">
      <c r="D4359" s="142"/>
    </row>
    <row r="4360" spans="4:4" x14ac:dyDescent="0.25">
      <c r="D4360" s="142"/>
    </row>
    <row r="4361" spans="4:4" x14ac:dyDescent="0.25">
      <c r="D4361" s="142"/>
    </row>
    <row r="4362" spans="4:4" x14ac:dyDescent="0.25">
      <c r="D4362" s="142"/>
    </row>
    <row r="4363" spans="4:4" x14ac:dyDescent="0.25">
      <c r="D4363" s="142"/>
    </row>
    <row r="4364" spans="4:4" x14ac:dyDescent="0.25">
      <c r="D4364" s="142"/>
    </row>
    <row r="4365" spans="4:4" x14ac:dyDescent="0.25">
      <c r="D4365" s="142"/>
    </row>
    <row r="4366" spans="4:4" x14ac:dyDescent="0.25">
      <c r="D4366" s="142"/>
    </row>
    <row r="4367" spans="4:4" x14ac:dyDescent="0.25">
      <c r="D4367" s="142"/>
    </row>
    <row r="4368" spans="4:4" x14ac:dyDescent="0.25">
      <c r="D4368" s="142"/>
    </row>
    <row r="4369" spans="4:4" x14ac:dyDescent="0.25">
      <c r="D4369" s="142"/>
    </row>
    <row r="4370" spans="4:4" x14ac:dyDescent="0.25">
      <c r="D4370" s="142"/>
    </row>
    <row r="4371" spans="4:4" x14ac:dyDescent="0.25">
      <c r="D4371" s="142"/>
    </row>
    <row r="4372" spans="4:4" x14ac:dyDescent="0.25">
      <c r="D4372" s="142"/>
    </row>
    <row r="4373" spans="4:4" x14ac:dyDescent="0.25">
      <c r="D4373" s="142"/>
    </row>
    <row r="4374" spans="4:4" x14ac:dyDescent="0.25">
      <c r="D4374" s="142"/>
    </row>
    <row r="4375" spans="4:4" x14ac:dyDescent="0.25">
      <c r="D4375" s="142"/>
    </row>
    <row r="4376" spans="4:4" x14ac:dyDescent="0.25">
      <c r="D4376" s="142"/>
    </row>
    <row r="4377" spans="4:4" x14ac:dyDescent="0.25">
      <c r="D4377" s="142"/>
    </row>
    <row r="4378" spans="4:4" x14ac:dyDescent="0.25">
      <c r="D4378" s="142"/>
    </row>
    <row r="4379" spans="4:4" x14ac:dyDescent="0.25">
      <c r="D4379" s="142"/>
    </row>
    <row r="4380" spans="4:4" x14ac:dyDescent="0.25">
      <c r="D4380" s="142"/>
    </row>
    <row r="4381" spans="4:4" x14ac:dyDescent="0.25">
      <c r="D4381" s="142"/>
    </row>
    <row r="4382" spans="4:4" x14ac:dyDescent="0.25">
      <c r="D4382" s="142"/>
    </row>
    <row r="4383" spans="4:4" x14ac:dyDescent="0.25">
      <c r="D4383" s="142"/>
    </row>
    <row r="4384" spans="4:4" x14ac:dyDescent="0.25">
      <c r="D4384" s="142"/>
    </row>
    <row r="4385" spans="4:4" x14ac:dyDescent="0.25">
      <c r="D4385" s="142"/>
    </row>
    <row r="4386" spans="4:4" x14ac:dyDescent="0.25">
      <c r="D4386" s="142"/>
    </row>
    <row r="4387" spans="4:4" x14ac:dyDescent="0.25">
      <c r="D4387" s="142"/>
    </row>
    <row r="4388" spans="4:4" x14ac:dyDescent="0.25">
      <c r="D4388" s="142"/>
    </row>
    <row r="4389" spans="4:4" x14ac:dyDescent="0.25">
      <c r="D4389" s="142"/>
    </row>
    <row r="4390" spans="4:4" x14ac:dyDescent="0.25">
      <c r="D4390" s="142"/>
    </row>
    <row r="4391" spans="4:4" x14ac:dyDescent="0.25">
      <c r="D4391" s="142"/>
    </row>
    <row r="4392" spans="4:4" x14ac:dyDescent="0.25">
      <c r="D4392" s="142"/>
    </row>
    <row r="4393" spans="4:4" x14ac:dyDescent="0.25">
      <c r="D4393" s="142"/>
    </row>
    <row r="4394" spans="4:4" x14ac:dyDescent="0.25">
      <c r="D4394" s="142"/>
    </row>
    <row r="4395" spans="4:4" x14ac:dyDescent="0.25">
      <c r="D4395" s="142"/>
    </row>
    <row r="4396" spans="4:4" x14ac:dyDescent="0.25">
      <c r="D4396" s="142"/>
    </row>
    <row r="4397" spans="4:4" x14ac:dyDescent="0.25">
      <c r="D4397" s="142"/>
    </row>
    <row r="4398" spans="4:4" x14ac:dyDescent="0.25">
      <c r="D4398" s="142"/>
    </row>
    <row r="4399" spans="4:4" x14ac:dyDescent="0.25">
      <c r="D4399" s="142"/>
    </row>
    <row r="4400" spans="4:4" x14ac:dyDescent="0.25">
      <c r="D4400" s="142"/>
    </row>
    <row r="4401" spans="4:4" x14ac:dyDescent="0.25">
      <c r="D4401" s="142"/>
    </row>
    <row r="4402" spans="4:4" x14ac:dyDescent="0.25">
      <c r="D4402" s="142"/>
    </row>
    <row r="4403" spans="4:4" x14ac:dyDescent="0.25">
      <c r="D4403" s="142"/>
    </row>
    <row r="4404" spans="4:4" x14ac:dyDescent="0.25">
      <c r="D4404" s="142"/>
    </row>
    <row r="4405" spans="4:4" x14ac:dyDescent="0.25">
      <c r="D4405" s="142"/>
    </row>
    <row r="4406" spans="4:4" x14ac:dyDescent="0.25">
      <c r="D4406" s="142"/>
    </row>
    <row r="4407" spans="4:4" x14ac:dyDescent="0.25">
      <c r="D4407" s="142"/>
    </row>
    <row r="4408" spans="4:4" x14ac:dyDescent="0.25">
      <c r="D4408" s="142"/>
    </row>
    <row r="4409" spans="4:4" x14ac:dyDescent="0.25">
      <c r="D4409" s="142"/>
    </row>
    <row r="4410" spans="4:4" x14ac:dyDescent="0.25">
      <c r="D4410" s="142"/>
    </row>
    <row r="4411" spans="4:4" x14ac:dyDescent="0.25">
      <c r="D4411" s="142"/>
    </row>
    <row r="4412" spans="4:4" x14ac:dyDescent="0.25">
      <c r="D4412" s="142"/>
    </row>
    <row r="4413" spans="4:4" x14ac:dyDescent="0.25">
      <c r="D4413" s="142"/>
    </row>
    <row r="4414" spans="4:4" x14ac:dyDescent="0.25">
      <c r="D4414" s="142"/>
    </row>
    <row r="4415" spans="4:4" x14ac:dyDescent="0.25">
      <c r="D4415" s="142"/>
    </row>
    <row r="4416" spans="4:4" x14ac:dyDescent="0.25">
      <c r="D4416" s="142"/>
    </row>
    <row r="4417" spans="4:4" x14ac:dyDescent="0.25">
      <c r="D4417" s="142"/>
    </row>
    <row r="4418" spans="4:4" x14ac:dyDescent="0.25">
      <c r="D4418" s="142"/>
    </row>
    <row r="4419" spans="4:4" x14ac:dyDescent="0.25">
      <c r="D4419" s="142"/>
    </row>
    <row r="4420" spans="4:4" x14ac:dyDescent="0.25">
      <c r="D4420" s="142"/>
    </row>
    <row r="4421" spans="4:4" x14ac:dyDescent="0.25">
      <c r="D4421" s="142"/>
    </row>
    <row r="4422" spans="4:4" x14ac:dyDescent="0.25">
      <c r="D4422" s="142"/>
    </row>
    <row r="4423" spans="4:4" x14ac:dyDescent="0.25">
      <c r="D4423" s="142"/>
    </row>
    <row r="4424" spans="4:4" x14ac:dyDescent="0.25">
      <c r="D4424" s="142"/>
    </row>
    <row r="4425" spans="4:4" x14ac:dyDescent="0.25">
      <c r="D4425" s="142"/>
    </row>
    <row r="4426" spans="4:4" x14ac:dyDescent="0.25">
      <c r="D4426" s="142"/>
    </row>
    <row r="4427" spans="4:4" x14ac:dyDescent="0.25">
      <c r="D4427" s="142"/>
    </row>
    <row r="4428" spans="4:4" x14ac:dyDescent="0.25">
      <c r="D4428" s="142"/>
    </row>
    <row r="4429" spans="4:4" x14ac:dyDescent="0.25">
      <c r="D4429" s="142"/>
    </row>
    <row r="4430" spans="4:4" x14ac:dyDescent="0.25">
      <c r="D4430" s="142"/>
    </row>
    <row r="4431" spans="4:4" x14ac:dyDescent="0.25">
      <c r="D4431" s="142"/>
    </row>
    <row r="4432" spans="4:4" x14ac:dyDescent="0.25">
      <c r="D4432" s="142"/>
    </row>
    <row r="4433" spans="4:4" x14ac:dyDescent="0.25">
      <c r="D4433" s="142"/>
    </row>
    <row r="4434" spans="4:4" x14ac:dyDescent="0.25">
      <c r="D4434" s="142"/>
    </row>
    <row r="4435" spans="4:4" x14ac:dyDescent="0.25">
      <c r="D4435" s="142"/>
    </row>
    <row r="4436" spans="4:4" x14ac:dyDescent="0.25">
      <c r="D4436" s="142"/>
    </row>
    <row r="4437" spans="4:4" x14ac:dyDescent="0.25">
      <c r="D4437" s="142"/>
    </row>
    <row r="4438" spans="4:4" x14ac:dyDescent="0.25">
      <c r="D4438" s="142"/>
    </row>
    <row r="4439" spans="4:4" x14ac:dyDescent="0.25">
      <c r="D4439" s="142"/>
    </row>
    <row r="4440" spans="4:4" x14ac:dyDescent="0.25">
      <c r="D4440" s="142"/>
    </row>
    <row r="4441" spans="4:4" x14ac:dyDescent="0.25">
      <c r="D4441" s="142"/>
    </row>
    <row r="4442" spans="4:4" x14ac:dyDescent="0.25">
      <c r="D4442" s="142"/>
    </row>
    <row r="4443" spans="4:4" x14ac:dyDescent="0.25">
      <c r="D4443" s="142"/>
    </row>
    <row r="4444" spans="4:4" x14ac:dyDescent="0.25">
      <c r="D4444" s="142"/>
    </row>
    <row r="4445" spans="4:4" x14ac:dyDescent="0.25">
      <c r="D4445" s="142"/>
    </row>
    <row r="4446" spans="4:4" x14ac:dyDescent="0.25">
      <c r="D4446" s="142"/>
    </row>
    <row r="4447" spans="4:4" x14ac:dyDescent="0.25">
      <c r="D4447" s="142"/>
    </row>
    <row r="4448" spans="4:4" x14ac:dyDescent="0.25">
      <c r="D4448" s="142"/>
    </row>
    <row r="4449" spans="4:4" x14ac:dyDescent="0.25">
      <c r="D4449" s="142"/>
    </row>
    <row r="4450" spans="4:4" x14ac:dyDescent="0.25">
      <c r="D4450" s="142"/>
    </row>
    <row r="4451" spans="4:4" x14ac:dyDescent="0.25">
      <c r="D4451" s="142"/>
    </row>
    <row r="4452" spans="4:4" x14ac:dyDescent="0.25">
      <c r="D4452" s="142"/>
    </row>
    <row r="4453" spans="4:4" x14ac:dyDescent="0.25">
      <c r="D4453" s="142"/>
    </row>
    <row r="4454" spans="4:4" x14ac:dyDescent="0.25">
      <c r="D4454" s="142"/>
    </row>
    <row r="4455" spans="4:4" x14ac:dyDescent="0.25">
      <c r="D4455" s="142"/>
    </row>
    <row r="4456" spans="4:4" x14ac:dyDescent="0.25">
      <c r="D4456" s="142"/>
    </row>
    <row r="4457" spans="4:4" x14ac:dyDescent="0.25">
      <c r="D4457" s="142"/>
    </row>
    <row r="4458" spans="4:4" x14ac:dyDescent="0.25">
      <c r="D4458" s="142"/>
    </row>
    <row r="4459" spans="4:4" x14ac:dyDescent="0.25">
      <c r="D4459" s="142"/>
    </row>
    <row r="4460" spans="4:4" x14ac:dyDescent="0.25">
      <c r="D4460" s="142"/>
    </row>
    <row r="4461" spans="4:4" x14ac:dyDescent="0.25">
      <c r="D4461" s="142"/>
    </row>
    <row r="4462" spans="4:4" x14ac:dyDescent="0.25">
      <c r="D4462" s="142"/>
    </row>
    <row r="4463" spans="4:4" x14ac:dyDescent="0.25">
      <c r="D4463" s="142"/>
    </row>
    <row r="4464" spans="4:4" x14ac:dyDescent="0.25">
      <c r="D4464" s="142"/>
    </row>
    <row r="4465" spans="4:4" x14ac:dyDescent="0.25">
      <c r="D4465" s="142"/>
    </row>
    <row r="4466" spans="4:4" x14ac:dyDescent="0.25">
      <c r="D4466" s="142"/>
    </row>
    <row r="4467" spans="4:4" x14ac:dyDescent="0.25">
      <c r="D4467" s="142"/>
    </row>
    <row r="4468" spans="4:4" x14ac:dyDescent="0.25">
      <c r="D4468" s="142"/>
    </row>
    <row r="4469" spans="4:4" x14ac:dyDescent="0.25">
      <c r="D4469" s="142"/>
    </row>
    <row r="4470" spans="4:4" x14ac:dyDescent="0.25">
      <c r="D4470" s="142"/>
    </row>
    <row r="4471" spans="4:4" x14ac:dyDescent="0.25">
      <c r="D4471" s="142"/>
    </row>
    <row r="4472" spans="4:4" x14ac:dyDescent="0.25">
      <c r="D4472" s="142"/>
    </row>
    <row r="4473" spans="4:4" x14ac:dyDescent="0.25">
      <c r="D4473" s="142"/>
    </row>
    <row r="4474" spans="4:4" x14ac:dyDescent="0.25">
      <c r="D4474" s="142"/>
    </row>
    <row r="4475" spans="4:4" x14ac:dyDescent="0.25">
      <c r="D4475" s="142"/>
    </row>
    <row r="4476" spans="4:4" x14ac:dyDescent="0.25">
      <c r="D4476" s="142"/>
    </row>
    <row r="4477" spans="4:4" x14ac:dyDescent="0.25">
      <c r="D4477" s="142"/>
    </row>
    <row r="4478" spans="4:4" x14ac:dyDescent="0.25">
      <c r="D4478" s="142"/>
    </row>
    <row r="4479" spans="4:4" x14ac:dyDescent="0.25">
      <c r="D4479" s="142"/>
    </row>
    <row r="4480" spans="4:4" x14ac:dyDescent="0.25">
      <c r="D4480" s="142"/>
    </row>
    <row r="4481" spans="4:4" x14ac:dyDescent="0.25">
      <c r="D4481" s="142"/>
    </row>
    <row r="4482" spans="4:4" x14ac:dyDescent="0.25">
      <c r="D4482" s="142"/>
    </row>
    <row r="4483" spans="4:4" x14ac:dyDescent="0.25">
      <c r="D4483" s="142"/>
    </row>
    <row r="4484" spans="4:4" x14ac:dyDescent="0.25">
      <c r="D4484" s="142"/>
    </row>
    <row r="4485" spans="4:4" x14ac:dyDescent="0.25">
      <c r="D4485" s="142"/>
    </row>
    <row r="4486" spans="4:4" x14ac:dyDescent="0.25">
      <c r="D4486" s="142"/>
    </row>
    <row r="4487" spans="4:4" x14ac:dyDescent="0.25">
      <c r="D4487" s="142"/>
    </row>
    <row r="4488" spans="4:4" x14ac:dyDescent="0.25">
      <c r="D4488" s="142"/>
    </row>
    <row r="4489" spans="4:4" x14ac:dyDescent="0.25">
      <c r="D4489" s="142"/>
    </row>
    <row r="4490" spans="4:4" x14ac:dyDescent="0.25">
      <c r="D4490" s="142"/>
    </row>
    <row r="4491" spans="4:4" x14ac:dyDescent="0.25">
      <c r="D4491" s="142"/>
    </row>
    <row r="4492" spans="4:4" x14ac:dyDescent="0.25">
      <c r="D4492" s="142"/>
    </row>
    <row r="4493" spans="4:4" x14ac:dyDescent="0.25">
      <c r="D4493" s="142"/>
    </row>
    <row r="4494" spans="4:4" x14ac:dyDescent="0.25">
      <c r="D4494" s="142"/>
    </row>
    <row r="4495" spans="4:4" x14ac:dyDescent="0.25">
      <c r="D4495" s="142"/>
    </row>
    <row r="4496" spans="4:4" x14ac:dyDescent="0.25">
      <c r="D4496" s="142"/>
    </row>
    <row r="4497" spans="4:4" x14ac:dyDescent="0.25">
      <c r="D4497" s="142"/>
    </row>
    <row r="4498" spans="4:4" x14ac:dyDescent="0.25">
      <c r="D4498" s="142"/>
    </row>
    <row r="4499" spans="4:4" x14ac:dyDescent="0.25">
      <c r="D4499" s="142"/>
    </row>
    <row r="4500" spans="4:4" x14ac:dyDescent="0.25">
      <c r="D4500" s="142"/>
    </row>
    <row r="4501" spans="4:4" x14ac:dyDescent="0.25">
      <c r="D4501" s="142"/>
    </row>
    <row r="4502" spans="4:4" x14ac:dyDescent="0.25">
      <c r="D4502" s="142"/>
    </row>
    <row r="4503" spans="4:4" x14ac:dyDescent="0.25">
      <c r="D4503" s="142"/>
    </row>
    <row r="4504" spans="4:4" x14ac:dyDescent="0.25">
      <c r="D4504" s="142"/>
    </row>
    <row r="4505" spans="4:4" x14ac:dyDescent="0.25">
      <c r="D4505" s="142"/>
    </row>
    <row r="4506" spans="4:4" x14ac:dyDescent="0.25">
      <c r="D4506" s="142"/>
    </row>
    <row r="4507" spans="4:4" x14ac:dyDescent="0.25">
      <c r="D4507" s="142"/>
    </row>
    <row r="4508" spans="4:4" x14ac:dyDescent="0.25">
      <c r="D4508" s="142"/>
    </row>
    <row r="4509" spans="4:4" x14ac:dyDescent="0.25">
      <c r="D4509" s="142"/>
    </row>
    <row r="4510" spans="4:4" x14ac:dyDescent="0.25">
      <c r="D4510" s="142"/>
    </row>
    <row r="4511" spans="4:4" x14ac:dyDescent="0.25">
      <c r="D4511" s="142"/>
    </row>
    <row r="4512" spans="4:4" x14ac:dyDescent="0.25">
      <c r="D4512" s="142"/>
    </row>
    <row r="4513" spans="4:4" x14ac:dyDescent="0.25">
      <c r="D4513" s="142"/>
    </row>
    <row r="4514" spans="4:4" x14ac:dyDescent="0.25">
      <c r="D4514" s="142"/>
    </row>
    <row r="4515" spans="4:4" x14ac:dyDescent="0.25">
      <c r="D4515" s="142"/>
    </row>
    <row r="4516" spans="4:4" x14ac:dyDescent="0.25">
      <c r="D4516" s="142"/>
    </row>
    <row r="4517" spans="4:4" x14ac:dyDescent="0.25">
      <c r="D4517" s="142"/>
    </row>
    <row r="4518" spans="4:4" x14ac:dyDescent="0.25">
      <c r="D4518" s="142"/>
    </row>
    <row r="4519" spans="4:4" x14ac:dyDescent="0.25">
      <c r="D4519" s="142"/>
    </row>
    <row r="4520" spans="4:4" x14ac:dyDescent="0.25">
      <c r="D4520" s="142"/>
    </row>
    <row r="4521" spans="4:4" x14ac:dyDescent="0.25">
      <c r="D4521" s="142"/>
    </row>
    <row r="4522" spans="4:4" x14ac:dyDescent="0.25">
      <c r="D4522" s="142"/>
    </row>
    <row r="4523" spans="4:4" x14ac:dyDescent="0.25">
      <c r="D4523" s="142"/>
    </row>
    <row r="4524" spans="4:4" x14ac:dyDescent="0.25">
      <c r="D4524" s="142"/>
    </row>
    <row r="4525" spans="4:4" x14ac:dyDescent="0.25">
      <c r="D4525" s="142"/>
    </row>
    <row r="4526" spans="4:4" x14ac:dyDescent="0.25">
      <c r="D4526" s="142"/>
    </row>
    <row r="4527" spans="4:4" x14ac:dyDescent="0.25">
      <c r="D4527" s="142"/>
    </row>
    <row r="4528" spans="4:4" x14ac:dyDescent="0.25">
      <c r="D4528" s="142"/>
    </row>
    <row r="4529" spans="4:4" x14ac:dyDescent="0.25">
      <c r="D4529" s="142"/>
    </row>
    <row r="4530" spans="4:4" x14ac:dyDescent="0.25">
      <c r="D4530" s="142"/>
    </row>
    <row r="4531" spans="4:4" x14ac:dyDescent="0.25">
      <c r="D4531" s="142"/>
    </row>
    <row r="4532" spans="4:4" x14ac:dyDescent="0.25">
      <c r="D4532" s="142"/>
    </row>
    <row r="4533" spans="4:4" x14ac:dyDescent="0.25">
      <c r="D4533" s="142"/>
    </row>
    <row r="4534" spans="4:4" x14ac:dyDescent="0.25">
      <c r="D4534" s="142"/>
    </row>
    <row r="4535" spans="4:4" x14ac:dyDescent="0.25">
      <c r="D4535" s="142"/>
    </row>
    <row r="4536" spans="4:4" x14ac:dyDescent="0.25">
      <c r="D4536" s="142"/>
    </row>
    <row r="4537" spans="4:4" x14ac:dyDescent="0.25">
      <c r="D4537" s="142"/>
    </row>
    <row r="4538" spans="4:4" x14ac:dyDescent="0.25">
      <c r="D4538" s="142"/>
    </row>
    <row r="4539" spans="4:4" x14ac:dyDescent="0.25">
      <c r="D4539" s="142"/>
    </row>
    <row r="4540" spans="4:4" x14ac:dyDescent="0.25">
      <c r="D4540" s="142"/>
    </row>
    <row r="4541" spans="4:4" x14ac:dyDescent="0.25">
      <c r="D4541" s="142"/>
    </row>
    <row r="4542" spans="4:4" x14ac:dyDescent="0.25">
      <c r="D4542" s="142"/>
    </row>
    <row r="4543" spans="4:4" x14ac:dyDescent="0.25">
      <c r="D4543" s="142"/>
    </row>
    <row r="4544" spans="4:4" x14ac:dyDescent="0.25">
      <c r="D4544" s="142"/>
    </row>
    <row r="4545" spans="4:4" x14ac:dyDescent="0.25">
      <c r="D4545" s="142"/>
    </row>
    <row r="4546" spans="4:4" x14ac:dyDescent="0.25">
      <c r="D4546" s="142"/>
    </row>
    <row r="4547" spans="4:4" x14ac:dyDescent="0.25">
      <c r="D4547" s="142"/>
    </row>
    <row r="4548" spans="4:4" x14ac:dyDescent="0.25">
      <c r="D4548" s="142"/>
    </row>
    <row r="4549" spans="4:4" x14ac:dyDescent="0.25">
      <c r="D4549" s="142"/>
    </row>
    <row r="4550" spans="4:4" x14ac:dyDescent="0.25">
      <c r="D4550" s="142"/>
    </row>
    <row r="4551" spans="4:4" x14ac:dyDescent="0.25">
      <c r="D4551" s="142"/>
    </row>
    <row r="4552" spans="4:4" x14ac:dyDescent="0.25">
      <c r="D4552" s="142"/>
    </row>
    <row r="4553" spans="4:4" x14ac:dyDescent="0.25">
      <c r="D4553" s="142"/>
    </row>
    <row r="4554" spans="4:4" x14ac:dyDescent="0.25">
      <c r="D4554" s="142"/>
    </row>
    <row r="4555" spans="4:4" x14ac:dyDescent="0.25">
      <c r="D4555" s="142"/>
    </row>
    <row r="4556" spans="4:4" x14ac:dyDescent="0.25">
      <c r="D4556" s="142"/>
    </row>
    <row r="4557" spans="4:4" x14ac:dyDescent="0.25">
      <c r="D4557" s="142"/>
    </row>
    <row r="4558" spans="4:4" x14ac:dyDescent="0.25">
      <c r="D4558" s="142"/>
    </row>
    <row r="4559" spans="4:4" x14ac:dyDescent="0.25">
      <c r="D4559" s="142"/>
    </row>
    <row r="4560" spans="4:4" x14ac:dyDescent="0.25">
      <c r="D4560" s="142"/>
    </row>
    <row r="4561" spans="4:4" x14ac:dyDescent="0.25">
      <c r="D4561" s="142"/>
    </row>
    <row r="4562" spans="4:4" x14ac:dyDescent="0.25">
      <c r="D4562" s="142"/>
    </row>
    <row r="4563" spans="4:4" x14ac:dyDescent="0.25">
      <c r="D4563" s="142"/>
    </row>
    <row r="4564" spans="4:4" x14ac:dyDescent="0.25">
      <c r="D4564" s="142"/>
    </row>
    <row r="4565" spans="4:4" x14ac:dyDescent="0.25">
      <c r="D4565" s="142"/>
    </row>
    <row r="4566" spans="4:4" x14ac:dyDescent="0.25">
      <c r="D4566" s="142"/>
    </row>
    <row r="4567" spans="4:4" x14ac:dyDescent="0.25">
      <c r="D4567" s="142"/>
    </row>
    <row r="4568" spans="4:4" x14ac:dyDescent="0.25">
      <c r="D4568" s="142"/>
    </row>
    <row r="4569" spans="4:4" x14ac:dyDescent="0.25">
      <c r="D4569" s="142"/>
    </row>
    <row r="4570" spans="4:4" x14ac:dyDescent="0.25">
      <c r="D4570" s="142"/>
    </row>
    <row r="4571" spans="4:4" x14ac:dyDescent="0.25">
      <c r="D4571" s="142"/>
    </row>
    <row r="4572" spans="4:4" x14ac:dyDescent="0.25">
      <c r="D4572" s="142"/>
    </row>
    <row r="4573" spans="4:4" x14ac:dyDescent="0.25">
      <c r="D4573" s="142"/>
    </row>
    <row r="4574" spans="4:4" x14ac:dyDescent="0.25">
      <c r="D4574" s="142"/>
    </row>
    <row r="4575" spans="4:4" x14ac:dyDescent="0.25">
      <c r="D4575" s="142"/>
    </row>
    <row r="4576" spans="4:4" x14ac:dyDescent="0.25">
      <c r="D4576" s="142"/>
    </row>
    <row r="4577" spans="4:4" x14ac:dyDescent="0.25">
      <c r="D4577" s="142"/>
    </row>
    <row r="4578" spans="4:4" x14ac:dyDescent="0.25">
      <c r="D4578" s="142"/>
    </row>
    <row r="4579" spans="4:4" x14ac:dyDescent="0.25">
      <c r="D4579" s="142"/>
    </row>
    <row r="4580" spans="4:4" x14ac:dyDescent="0.25">
      <c r="D4580" s="142"/>
    </row>
    <row r="4581" spans="4:4" x14ac:dyDescent="0.25">
      <c r="D4581" s="142"/>
    </row>
    <row r="4582" spans="4:4" x14ac:dyDescent="0.25">
      <c r="D4582" s="142"/>
    </row>
    <row r="4583" spans="4:4" x14ac:dyDescent="0.25">
      <c r="D4583" s="142"/>
    </row>
    <row r="4584" spans="4:4" x14ac:dyDescent="0.25">
      <c r="D4584" s="142"/>
    </row>
    <row r="4585" spans="4:4" x14ac:dyDescent="0.25">
      <c r="D4585" s="142"/>
    </row>
    <row r="4586" spans="4:4" x14ac:dyDescent="0.25">
      <c r="D4586" s="142"/>
    </row>
    <row r="4587" spans="4:4" x14ac:dyDescent="0.25">
      <c r="D4587" s="142"/>
    </row>
    <row r="4588" spans="4:4" x14ac:dyDescent="0.25">
      <c r="D4588" s="142"/>
    </row>
    <row r="4589" spans="4:4" x14ac:dyDescent="0.25">
      <c r="D4589" s="142"/>
    </row>
    <row r="4590" spans="4:4" x14ac:dyDescent="0.25">
      <c r="D4590" s="142"/>
    </row>
    <row r="4591" spans="4:4" x14ac:dyDescent="0.25">
      <c r="D4591" s="142"/>
    </row>
    <row r="4592" spans="4:4" x14ac:dyDescent="0.25">
      <c r="D4592" s="142"/>
    </row>
    <row r="4593" spans="4:4" x14ac:dyDescent="0.25">
      <c r="D4593" s="142"/>
    </row>
    <row r="4594" spans="4:4" x14ac:dyDescent="0.25">
      <c r="D4594" s="142"/>
    </row>
    <row r="4595" spans="4:4" x14ac:dyDescent="0.25">
      <c r="D4595" s="142"/>
    </row>
    <row r="4596" spans="4:4" x14ac:dyDescent="0.25">
      <c r="D4596" s="142"/>
    </row>
    <row r="4597" spans="4:4" x14ac:dyDescent="0.25">
      <c r="D4597" s="142"/>
    </row>
    <row r="4598" spans="4:4" x14ac:dyDescent="0.25">
      <c r="D4598" s="142"/>
    </row>
    <row r="4599" spans="4:4" x14ac:dyDescent="0.25">
      <c r="D4599" s="142"/>
    </row>
    <row r="4600" spans="4:4" x14ac:dyDescent="0.25">
      <c r="D4600" s="142"/>
    </row>
    <row r="4601" spans="4:4" x14ac:dyDescent="0.25">
      <c r="D4601" s="142"/>
    </row>
    <row r="4602" spans="4:4" x14ac:dyDescent="0.25">
      <c r="D4602" s="142"/>
    </row>
    <row r="4603" spans="4:4" x14ac:dyDescent="0.25">
      <c r="D4603" s="142"/>
    </row>
    <row r="4604" spans="4:4" x14ac:dyDescent="0.25">
      <c r="D4604" s="142"/>
    </row>
    <row r="4605" spans="4:4" x14ac:dyDescent="0.25">
      <c r="D4605" s="142"/>
    </row>
    <row r="4606" spans="4:4" x14ac:dyDescent="0.25">
      <c r="D4606" s="142"/>
    </row>
    <row r="4607" spans="4:4" x14ac:dyDescent="0.25">
      <c r="D4607" s="142"/>
    </row>
    <row r="4608" spans="4:4" x14ac:dyDescent="0.25">
      <c r="D4608" s="142"/>
    </row>
    <row r="4609" spans="4:4" x14ac:dyDescent="0.25">
      <c r="D4609" s="142"/>
    </row>
    <row r="4610" spans="4:4" x14ac:dyDescent="0.25">
      <c r="D4610" s="142"/>
    </row>
    <row r="4611" spans="4:4" x14ac:dyDescent="0.25">
      <c r="D4611" s="142"/>
    </row>
    <row r="4612" spans="4:4" x14ac:dyDescent="0.25">
      <c r="D4612" s="142"/>
    </row>
    <row r="4613" spans="4:4" x14ac:dyDescent="0.25">
      <c r="D4613" s="142"/>
    </row>
    <row r="4614" spans="4:4" x14ac:dyDescent="0.25">
      <c r="D4614" s="142"/>
    </row>
    <row r="4615" spans="4:4" x14ac:dyDescent="0.25">
      <c r="D4615" s="142"/>
    </row>
    <row r="4616" spans="4:4" x14ac:dyDescent="0.25">
      <c r="D4616" s="142"/>
    </row>
    <row r="4617" spans="4:4" x14ac:dyDescent="0.25">
      <c r="D4617" s="142"/>
    </row>
    <row r="4618" spans="4:4" x14ac:dyDescent="0.25">
      <c r="D4618" s="142"/>
    </row>
    <row r="4619" spans="4:4" x14ac:dyDescent="0.25">
      <c r="D4619" s="142"/>
    </row>
    <row r="4620" spans="4:4" x14ac:dyDescent="0.25">
      <c r="D4620" s="142"/>
    </row>
    <row r="4621" spans="4:4" x14ac:dyDescent="0.25">
      <c r="D4621" s="142"/>
    </row>
    <row r="4622" spans="4:4" x14ac:dyDescent="0.25">
      <c r="D4622" s="142"/>
    </row>
    <row r="4623" spans="4:4" x14ac:dyDescent="0.25">
      <c r="D4623" s="142"/>
    </row>
    <row r="4624" spans="4:4" x14ac:dyDescent="0.25">
      <c r="D4624" s="142"/>
    </row>
    <row r="4625" spans="4:4" x14ac:dyDescent="0.25">
      <c r="D4625" s="142"/>
    </row>
    <row r="4626" spans="4:4" x14ac:dyDescent="0.25">
      <c r="D4626" s="142"/>
    </row>
    <row r="4627" spans="4:4" x14ac:dyDescent="0.25">
      <c r="D4627" s="142"/>
    </row>
    <row r="4628" spans="4:4" x14ac:dyDescent="0.25">
      <c r="D4628" s="142"/>
    </row>
    <row r="4629" spans="4:4" x14ac:dyDescent="0.25">
      <c r="D4629" s="142"/>
    </row>
    <row r="4630" spans="4:4" x14ac:dyDescent="0.25">
      <c r="D4630" s="142"/>
    </row>
    <row r="4631" spans="4:4" x14ac:dyDescent="0.25">
      <c r="D4631" s="142"/>
    </row>
    <row r="4632" spans="4:4" x14ac:dyDescent="0.25">
      <c r="D4632" s="142"/>
    </row>
    <row r="4633" spans="4:4" x14ac:dyDescent="0.25">
      <c r="D4633" s="142"/>
    </row>
    <row r="4634" spans="4:4" x14ac:dyDescent="0.25">
      <c r="D4634" s="142"/>
    </row>
    <row r="4635" spans="4:4" x14ac:dyDescent="0.25">
      <c r="D4635" s="142"/>
    </row>
    <row r="4636" spans="4:4" x14ac:dyDescent="0.25">
      <c r="D4636" s="142"/>
    </row>
    <row r="4637" spans="4:4" x14ac:dyDescent="0.25">
      <c r="D4637" s="142"/>
    </row>
    <row r="4638" spans="4:4" x14ac:dyDescent="0.25">
      <c r="D4638" s="142"/>
    </row>
    <row r="4639" spans="4:4" x14ac:dyDescent="0.25">
      <c r="D4639" s="142"/>
    </row>
    <row r="4640" spans="4:4" x14ac:dyDescent="0.25">
      <c r="D4640" s="142"/>
    </row>
    <row r="4641" spans="4:4" x14ac:dyDescent="0.25">
      <c r="D4641" s="142"/>
    </row>
    <row r="4642" spans="4:4" x14ac:dyDescent="0.25">
      <c r="D4642" s="142"/>
    </row>
    <row r="4643" spans="4:4" x14ac:dyDescent="0.25">
      <c r="D4643" s="142"/>
    </row>
    <row r="4644" spans="4:4" x14ac:dyDescent="0.25">
      <c r="D4644" s="142"/>
    </row>
    <row r="4645" spans="4:4" x14ac:dyDescent="0.25">
      <c r="D4645" s="142"/>
    </row>
    <row r="4646" spans="4:4" x14ac:dyDescent="0.25">
      <c r="D4646" s="142"/>
    </row>
    <row r="4647" spans="4:4" x14ac:dyDescent="0.25">
      <c r="D4647" s="142"/>
    </row>
    <row r="4648" spans="4:4" x14ac:dyDescent="0.25">
      <c r="D4648" s="142"/>
    </row>
    <row r="4649" spans="4:4" x14ac:dyDescent="0.25">
      <c r="D4649" s="142"/>
    </row>
    <row r="4650" spans="4:4" x14ac:dyDescent="0.25">
      <c r="D4650" s="142"/>
    </row>
    <row r="4651" spans="4:4" x14ac:dyDescent="0.25">
      <c r="D4651" s="142"/>
    </row>
    <row r="4652" spans="4:4" x14ac:dyDescent="0.25">
      <c r="D4652" s="142"/>
    </row>
    <row r="4653" spans="4:4" x14ac:dyDescent="0.25">
      <c r="D4653" s="142"/>
    </row>
    <row r="4654" spans="4:4" x14ac:dyDescent="0.25">
      <c r="D4654" s="142"/>
    </row>
    <row r="4655" spans="4:4" x14ac:dyDescent="0.25">
      <c r="D4655" s="142"/>
    </row>
    <row r="4656" spans="4:4" x14ac:dyDescent="0.25">
      <c r="D4656" s="142"/>
    </row>
    <row r="4657" spans="4:4" x14ac:dyDescent="0.25">
      <c r="D4657" s="142"/>
    </row>
    <row r="4658" spans="4:4" x14ac:dyDescent="0.25">
      <c r="D4658" s="142"/>
    </row>
    <row r="4659" spans="4:4" x14ac:dyDescent="0.25">
      <c r="D4659" s="142"/>
    </row>
    <row r="4660" spans="4:4" x14ac:dyDescent="0.25">
      <c r="D4660" s="142"/>
    </row>
    <row r="4661" spans="4:4" x14ac:dyDescent="0.25">
      <c r="D4661" s="142"/>
    </row>
    <row r="4662" spans="4:4" x14ac:dyDescent="0.25">
      <c r="D4662" s="142"/>
    </row>
    <row r="4663" spans="4:4" x14ac:dyDescent="0.25">
      <c r="D4663" s="142"/>
    </row>
    <row r="4664" spans="4:4" x14ac:dyDescent="0.25">
      <c r="D4664" s="142"/>
    </row>
    <row r="4665" spans="4:4" x14ac:dyDescent="0.25">
      <c r="D4665" s="142"/>
    </row>
    <row r="4666" spans="4:4" x14ac:dyDescent="0.25">
      <c r="D4666" s="142"/>
    </row>
    <row r="4667" spans="4:4" x14ac:dyDescent="0.25">
      <c r="D4667" s="142"/>
    </row>
    <row r="4668" spans="4:4" x14ac:dyDescent="0.25">
      <c r="D4668" s="142"/>
    </row>
    <row r="4669" spans="4:4" x14ac:dyDescent="0.25">
      <c r="D4669" s="142"/>
    </row>
    <row r="4670" spans="4:4" x14ac:dyDescent="0.25">
      <c r="D4670" s="142"/>
    </row>
    <row r="4671" spans="4:4" x14ac:dyDescent="0.25">
      <c r="D4671" s="142"/>
    </row>
    <row r="4672" spans="4:4" x14ac:dyDescent="0.25">
      <c r="D4672" s="142"/>
    </row>
    <row r="4673" spans="4:4" x14ac:dyDescent="0.25">
      <c r="D4673" s="142"/>
    </row>
    <row r="4674" spans="4:4" x14ac:dyDescent="0.25">
      <c r="D4674" s="142"/>
    </row>
    <row r="4675" spans="4:4" x14ac:dyDescent="0.25">
      <c r="D4675" s="142"/>
    </row>
    <row r="4676" spans="4:4" x14ac:dyDescent="0.25">
      <c r="D4676" s="142"/>
    </row>
    <row r="4677" spans="4:4" x14ac:dyDescent="0.25">
      <c r="D4677" s="142"/>
    </row>
    <row r="4678" spans="4:4" x14ac:dyDescent="0.25">
      <c r="D4678" s="142"/>
    </row>
    <row r="4679" spans="4:4" x14ac:dyDescent="0.25">
      <c r="D4679" s="142"/>
    </row>
    <row r="4680" spans="4:4" x14ac:dyDescent="0.25">
      <c r="D4680" s="142"/>
    </row>
    <row r="4681" spans="4:4" x14ac:dyDescent="0.25">
      <c r="D4681" s="142"/>
    </row>
    <row r="4682" spans="4:4" x14ac:dyDescent="0.25">
      <c r="D4682" s="142"/>
    </row>
    <row r="4683" spans="4:4" x14ac:dyDescent="0.25">
      <c r="D4683" s="142"/>
    </row>
    <row r="4684" spans="4:4" x14ac:dyDescent="0.25">
      <c r="D4684" s="142"/>
    </row>
    <row r="4685" spans="4:4" x14ac:dyDescent="0.25">
      <c r="D4685" s="142"/>
    </row>
    <row r="4686" spans="4:4" x14ac:dyDescent="0.25">
      <c r="D4686" s="142"/>
    </row>
    <row r="4687" spans="4:4" x14ac:dyDescent="0.25">
      <c r="D4687" s="142"/>
    </row>
    <row r="4688" spans="4:4" x14ac:dyDescent="0.25">
      <c r="D4688" s="142"/>
    </row>
    <row r="4689" spans="4:4" x14ac:dyDescent="0.25">
      <c r="D4689" s="142"/>
    </row>
    <row r="4690" spans="4:4" x14ac:dyDescent="0.25">
      <c r="D4690" s="142"/>
    </row>
    <row r="4691" spans="4:4" x14ac:dyDescent="0.25">
      <c r="D4691" s="142"/>
    </row>
    <row r="4692" spans="4:4" x14ac:dyDescent="0.25">
      <c r="D4692" s="142"/>
    </row>
    <row r="4693" spans="4:4" x14ac:dyDescent="0.25">
      <c r="D4693" s="142"/>
    </row>
    <row r="4694" spans="4:4" x14ac:dyDescent="0.25">
      <c r="D4694" s="142"/>
    </row>
    <row r="4695" spans="4:4" x14ac:dyDescent="0.25">
      <c r="D4695" s="142"/>
    </row>
    <row r="4696" spans="4:4" x14ac:dyDescent="0.25">
      <c r="D4696" s="142"/>
    </row>
    <row r="4697" spans="4:4" x14ac:dyDescent="0.25">
      <c r="D4697" s="142"/>
    </row>
    <row r="4698" spans="4:4" x14ac:dyDescent="0.25">
      <c r="D4698" s="142"/>
    </row>
    <row r="4699" spans="4:4" x14ac:dyDescent="0.25">
      <c r="D4699" s="142"/>
    </row>
    <row r="4700" spans="4:4" x14ac:dyDescent="0.25">
      <c r="D4700" s="142"/>
    </row>
    <row r="4701" spans="4:4" x14ac:dyDescent="0.25">
      <c r="D4701" s="142"/>
    </row>
    <row r="4702" spans="4:4" x14ac:dyDescent="0.25">
      <c r="D4702" s="142"/>
    </row>
    <row r="4703" spans="4:4" x14ac:dyDescent="0.25">
      <c r="D4703" s="142"/>
    </row>
    <row r="4704" spans="4:4" x14ac:dyDescent="0.25">
      <c r="D4704" s="142"/>
    </row>
    <row r="4705" spans="4:4" x14ac:dyDescent="0.25">
      <c r="D4705" s="142"/>
    </row>
    <row r="4706" spans="4:4" x14ac:dyDescent="0.25">
      <c r="D4706" s="142"/>
    </row>
    <row r="4707" spans="4:4" x14ac:dyDescent="0.25">
      <c r="D4707" s="142"/>
    </row>
    <row r="4708" spans="4:4" x14ac:dyDescent="0.25">
      <c r="D4708" s="142"/>
    </row>
    <row r="4709" spans="4:4" x14ac:dyDescent="0.25">
      <c r="D4709" s="142"/>
    </row>
    <row r="4710" spans="4:4" x14ac:dyDescent="0.25">
      <c r="D4710" s="142"/>
    </row>
    <row r="4711" spans="4:4" x14ac:dyDescent="0.25">
      <c r="D4711" s="142"/>
    </row>
    <row r="4712" spans="4:4" x14ac:dyDescent="0.25">
      <c r="D4712" s="142"/>
    </row>
    <row r="4713" spans="4:4" x14ac:dyDescent="0.25">
      <c r="D4713" s="142"/>
    </row>
    <row r="4714" spans="4:4" x14ac:dyDescent="0.25">
      <c r="D4714" s="142"/>
    </row>
    <row r="4715" spans="4:4" x14ac:dyDescent="0.25">
      <c r="D4715" s="142"/>
    </row>
    <row r="4716" spans="4:4" x14ac:dyDescent="0.25">
      <c r="D4716" s="142"/>
    </row>
    <row r="4717" spans="4:4" x14ac:dyDescent="0.25">
      <c r="D4717" s="142"/>
    </row>
    <row r="4718" spans="4:4" x14ac:dyDescent="0.25">
      <c r="D4718" s="142"/>
    </row>
    <row r="4719" spans="4:4" x14ac:dyDescent="0.25">
      <c r="D4719" s="142"/>
    </row>
    <row r="4720" spans="4:4" x14ac:dyDescent="0.25">
      <c r="D4720" s="142"/>
    </row>
    <row r="4721" spans="4:4" x14ac:dyDescent="0.25">
      <c r="D4721" s="142"/>
    </row>
    <row r="4722" spans="4:4" x14ac:dyDescent="0.25">
      <c r="D4722" s="142"/>
    </row>
    <row r="4723" spans="4:4" x14ac:dyDescent="0.25">
      <c r="D4723" s="142"/>
    </row>
    <row r="4724" spans="4:4" x14ac:dyDescent="0.25">
      <c r="D4724" s="142"/>
    </row>
    <row r="4725" spans="4:4" x14ac:dyDescent="0.25">
      <c r="D4725" s="142"/>
    </row>
    <row r="4726" spans="4:4" x14ac:dyDescent="0.25">
      <c r="D4726" s="142"/>
    </row>
    <row r="4727" spans="4:4" x14ac:dyDescent="0.25">
      <c r="D4727" s="142"/>
    </row>
    <row r="4728" spans="4:4" x14ac:dyDescent="0.25">
      <c r="D4728" s="142"/>
    </row>
    <row r="4729" spans="4:4" x14ac:dyDescent="0.25">
      <c r="D4729" s="142"/>
    </row>
    <row r="4730" spans="4:4" x14ac:dyDescent="0.25">
      <c r="D4730" s="142"/>
    </row>
    <row r="4731" spans="4:4" x14ac:dyDescent="0.25">
      <c r="D4731" s="142"/>
    </row>
    <row r="4732" spans="4:4" x14ac:dyDescent="0.25">
      <c r="D4732" s="142"/>
    </row>
    <row r="4733" spans="4:4" x14ac:dyDescent="0.25">
      <c r="D4733" s="142"/>
    </row>
    <row r="4734" spans="4:4" x14ac:dyDescent="0.25">
      <c r="D4734" s="142"/>
    </row>
    <row r="4735" spans="4:4" x14ac:dyDescent="0.25">
      <c r="D4735" s="142"/>
    </row>
    <row r="4736" spans="4:4" x14ac:dyDescent="0.25">
      <c r="D4736" s="142"/>
    </row>
    <row r="4737" spans="4:4" x14ac:dyDescent="0.25">
      <c r="D4737" s="142"/>
    </row>
    <row r="4738" spans="4:4" x14ac:dyDescent="0.25">
      <c r="D4738" s="142"/>
    </row>
    <row r="4739" spans="4:4" x14ac:dyDescent="0.25">
      <c r="D4739" s="142"/>
    </row>
    <row r="4740" spans="4:4" x14ac:dyDescent="0.25">
      <c r="D4740" s="142"/>
    </row>
    <row r="4741" spans="4:4" x14ac:dyDescent="0.25">
      <c r="D4741" s="142"/>
    </row>
    <row r="4742" spans="4:4" x14ac:dyDescent="0.25">
      <c r="D4742" s="142"/>
    </row>
    <row r="4743" spans="4:4" x14ac:dyDescent="0.25">
      <c r="D4743" s="142"/>
    </row>
    <row r="4744" spans="4:4" x14ac:dyDescent="0.25">
      <c r="D4744" s="142"/>
    </row>
    <row r="4745" spans="4:4" x14ac:dyDescent="0.25">
      <c r="D4745" s="142"/>
    </row>
    <row r="4746" spans="4:4" x14ac:dyDescent="0.25">
      <c r="D4746" s="142"/>
    </row>
    <row r="4747" spans="4:4" x14ac:dyDescent="0.25">
      <c r="D4747" s="142"/>
    </row>
    <row r="4748" spans="4:4" x14ac:dyDescent="0.25">
      <c r="D4748" s="142"/>
    </row>
    <row r="4749" spans="4:4" x14ac:dyDescent="0.25">
      <c r="D4749" s="142"/>
    </row>
    <row r="4750" spans="4:4" x14ac:dyDescent="0.25">
      <c r="D4750" s="142"/>
    </row>
    <row r="4751" spans="4:4" x14ac:dyDescent="0.25">
      <c r="D4751" s="142"/>
    </row>
    <row r="4752" spans="4:4" x14ac:dyDescent="0.25">
      <c r="D4752" s="142"/>
    </row>
    <row r="4753" spans="4:4" x14ac:dyDescent="0.25">
      <c r="D4753" s="142"/>
    </row>
    <row r="4754" spans="4:4" x14ac:dyDescent="0.25">
      <c r="D4754" s="142"/>
    </row>
    <row r="4755" spans="4:4" x14ac:dyDescent="0.25">
      <c r="D4755" s="142"/>
    </row>
    <row r="4756" spans="4:4" x14ac:dyDescent="0.25">
      <c r="D4756" s="142"/>
    </row>
    <row r="4757" spans="4:4" x14ac:dyDescent="0.25">
      <c r="D4757" s="142"/>
    </row>
    <row r="4758" spans="4:4" x14ac:dyDescent="0.25">
      <c r="D4758" s="142"/>
    </row>
    <row r="4759" spans="4:4" x14ac:dyDescent="0.25">
      <c r="D4759" s="142"/>
    </row>
    <row r="4760" spans="4:4" x14ac:dyDescent="0.25">
      <c r="D4760" s="142"/>
    </row>
    <row r="4761" spans="4:4" x14ac:dyDescent="0.25">
      <c r="D4761" s="142"/>
    </row>
    <row r="4762" spans="4:4" x14ac:dyDescent="0.25">
      <c r="D4762" s="142"/>
    </row>
    <row r="4763" spans="4:4" x14ac:dyDescent="0.25">
      <c r="D4763" s="142"/>
    </row>
    <row r="4764" spans="4:4" x14ac:dyDescent="0.25">
      <c r="D4764" s="142"/>
    </row>
    <row r="4765" spans="4:4" x14ac:dyDescent="0.25">
      <c r="D4765" s="142"/>
    </row>
    <row r="4766" spans="4:4" x14ac:dyDescent="0.25">
      <c r="D4766" s="142"/>
    </row>
    <row r="4767" spans="4:4" x14ac:dyDescent="0.25">
      <c r="D4767" s="142"/>
    </row>
    <row r="4768" spans="4:4" x14ac:dyDescent="0.25">
      <c r="D4768" s="142"/>
    </row>
    <row r="4769" spans="4:4" x14ac:dyDescent="0.25">
      <c r="D4769" s="142"/>
    </row>
    <row r="4770" spans="4:4" x14ac:dyDescent="0.25">
      <c r="D4770" s="142"/>
    </row>
    <row r="4771" spans="4:4" x14ac:dyDescent="0.25">
      <c r="D4771" s="142"/>
    </row>
    <row r="4772" spans="4:4" x14ac:dyDescent="0.25">
      <c r="D4772" s="142"/>
    </row>
    <row r="4773" spans="4:4" x14ac:dyDescent="0.25">
      <c r="D4773" s="142"/>
    </row>
    <row r="4774" spans="4:4" x14ac:dyDescent="0.25">
      <c r="D4774" s="142"/>
    </row>
    <row r="4775" spans="4:4" x14ac:dyDescent="0.25">
      <c r="D4775" s="142"/>
    </row>
    <row r="4776" spans="4:4" x14ac:dyDescent="0.25">
      <c r="D4776" s="142"/>
    </row>
    <row r="4777" spans="4:4" x14ac:dyDescent="0.25">
      <c r="D4777" s="142"/>
    </row>
    <row r="4778" spans="4:4" x14ac:dyDescent="0.25">
      <c r="D4778" s="142"/>
    </row>
    <row r="4779" spans="4:4" x14ac:dyDescent="0.25">
      <c r="D4779" s="142"/>
    </row>
    <row r="4780" spans="4:4" x14ac:dyDescent="0.25">
      <c r="D4780" s="142"/>
    </row>
    <row r="4781" spans="4:4" x14ac:dyDescent="0.25">
      <c r="D4781" s="142"/>
    </row>
    <row r="4782" spans="4:4" x14ac:dyDescent="0.25">
      <c r="D4782" s="142"/>
    </row>
    <row r="4783" spans="4:4" x14ac:dyDescent="0.25">
      <c r="D4783" s="142"/>
    </row>
    <row r="4784" spans="4:4" x14ac:dyDescent="0.25">
      <c r="D4784" s="142"/>
    </row>
    <row r="4785" spans="4:4" x14ac:dyDescent="0.25">
      <c r="D4785" s="142"/>
    </row>
    <row r="4786" spans="4:4" x14ac:dyDescent="0.25">
      <c r="D4786" s="142"/>
    </row>
    <row r="4787" spans="4:4" x14ac:dyDescent="0.25">
      <c r="D4787" s="142"/>
    </row>
    <row r="4788" spans="4:4" x14ac:dyDescent="0.25">
      <c r="D4788" s="142"/>
    </row>
    <row r="4789" spans="4:4" x14ac:dyDescent="0.25">
      <c r="D4789" s="142"/>
    </row>
    <row r="4790" spans="4:4" x14ac:dyDescent="0.25">
      <c r="D4790" s="142"/>
    </row>
    <row r="4791" spans="4:4" x14ac:dyDescent="0.25">
      <c r="D4791" s="142"/>
    </row>
    <row r="4792" spans="4:4" x14ac:dyDescent="0.25">
      <c r="D4792" s="142"/>
    </row>
    <row r="4793" spans="4:4" x14ac:dyDescent="0.25">
      <c r="D4793" s="142"/>
    </row>
    <row r="4794" spans="4:4" x14ac:dyDescent="0.25">
      <c r="D4794" s="142"/>
    </row>
    <row r="4795" spans="4:4" x14ac:dyDescent="0.25">
      <c r="D4795" s="142"/>
    </row>
    <row r="4796" spans="4:4" x14ac:dyDescent="0.25">
      <c r="D4796" s="142"/>
    </row>
    <row r="4797" spans="4:4" x14ac:dyDescent="0.25">
      <c r="D4797" s="142"/>
    </row>
    <row r="4798" spans="4:4" x14ac:dyDescent="0.25">
      <c r="D4798" s="142"/>
    </row>
    <row r="4799" spans="4:4" x14ac:dyDescent="0.25">
      <c r="D4799" s="142"/>
    </row>
    <row r="4800" spans="4:4" x14ac:dyDescent="0.25">
      <c r="D4800" s="142"/>
    </row>
    <row r="4801" spans="4:4" x14ac:dyDescent="0.25">
      <c r="D4801" s="142"/>
    </row>
    <row r="4802" spans="4:4" x14ac:dyDescent="0.25">
      <c r="D4802" s="142"/>
    </row>
    <row r="4803" spans="4:4" x14ac:dyDescent="0.25">
      <c r="D4803" s="142"/>
    </row>
    <row r="4804" spans="4:4" x14ac:dyDescent="0.25">
      <c r="D4804" s="142"/>
    </row>
    <row r="4805" spans="4:4" x14ac:dyDescent="0.25">
      <c r="D4805" s="142"/>
    </row>
    <row r="4806" spans="4:4" x14ac:dyDescent="0.25">
      <c r="D4806" s="142"/>
    </row>
    <row r="4807" spans="4:4" x14ac:dyDescent="0.25">
      <c r="D4807" s="142"/>
    </row>
    <row r="4808" spans="4:4" x14ac:dyDescent="0.25">
      <c r="D4808" s="142"/>
    </row>
    <row r="4809" spans="4:4" x14ac:dyDescent="0.25">
      <c r="D4809" s="142"/>
    </row>
    <row r="4810" spans="4:4" x14ac:dyDescent="0.25">
      <c r="D4810" s="142"/>
    </row>
    <row r="4811" spans="4:4" x14ac:dyDescent="0.25">
      <c r="D4811" s="142"/>
    </row>
    <row r="4812" spans="4:4" x14ac:dyDescent="0.25">
      <c r="D4812" s="142"/>
    </row>
    <row r="4813" spans="4:4" x14ac:dyDescent="0.25">
      <c r="D4813" s="142"/>
    </row>
    <row r="4814" spans="4:4" x14ac:dyDescent="0.25">
      <c r="D4814" s="142"/>
    </row>
    <row r="4815" spans="4:4" x14ac:dyDescent="0.25">
      <c r="D4815" s="142"/>
    </row>
    <row r="4816" spans="4:4" x14ac:dyDescent="0.25">
      <c r="D4816" s="142"/>
    </row>
    <row r="4817" spans="4:4" x14ac:dyDescent="0.25">
      <c r="D4817" s="142"/>
    </row>
    <row r="4818" spans="4:4" x14ac:dyDescent="0.25">
      <c r="D4818" s="142"/>
    </row>
    <row r="4819" spans="4:4" x14ac:dyDescent="0.25">
      <c r="D4819" s="142"/>
    </row>
    <row r="4820" spans="4:4" x14ac:dyDescent="0.25">
      <c r="D4820" s="142"/>
    </row>
    <row r="4821" spans="4:4" x14ac:dyDescent="0.25">
      <c r="D4821" s="142"/>
    </row>
    <row r="4822" spans="4:4" x14ac:dyDescent="0.25">
      <c r="D4822" s="142"/>
    </row>
    <row r="4823" spans="4:4" x14ac:dyDescent="0.25">
      <c r="D4823" s="142"/>
    </row>
    <row r="4824" spans="4:4" x14ac:dyDescent="0.25">
      <c r="D4824" s="142"/>
    </row>
    <row r="4825" spans="4:4" x14ac:dyDescent="0.25">
      <c r="D4825" s="142"/>
    </row>
    <row r="4826" spans="4:4" x14ac:dyDescent="0.25">
      <c r="D4826" s="142"/>
    </row>
    <row r="4827" spans="4:4" x14ac:dyDescent="0.25">
      <c r="D4827" s="142"/>
    </row>
    <row r="4828" spans="4:4" x14ac:dyDescent="0.25">
      <c r="D4828" s="142"/>
    </row>
    <row r="4829" spans="4:4" x14ac:dyDescent="0.25">
      <c r="D4829" s="142"/>
    </row>
    <row r="4830" spans="4:4" x14ac:dyDescent="0.25">
      <c r="D4830" s="142"/>
    </row>
    <row r="4831" spans="4:4" x14ac:dyDescent="0.25">
      <c r="D4831" s="142"/>
    </row>
    <row r="4832" spans="4:4" x14ac:dyDescent="0.25">
      <c r="D4832" s="142"/>
    </row>
    <row r="4833" spans="4:4" x14ac:dyDescent="0.25">
      <c r="D4833" s="142"/>
    </row>
    <row r="4834" spans="4:4" x14ac:dyDescent="0.25">
      <c r="D4834" s="142"/>
    </row>
    <row r="4835" spans="4:4" x14ac:dyDescent="0.25">
      <c r="D4835" s="142"/>
    </row>
    <row r="4836" spans="4:4" x14ac:dyDescent="0.25">
      <c r="D4836" s="142"/>
    </row>
    <row r="4837" spans="4:4" x14ac:dyDescent="0.25">
      <c r="D4837" s="142"/>
    </row>
    <row r="4838" spans="4:4" x14ac:dyDescent="0.25">
      <c r="D4838" s="142"/>
    </row>
    <row r="4839" spans="4:4" x14ac:dyDescent="0.25">
      <c r="D4839" s="142"/>
    </row>
    <row r="4840" spans="4:4" x14ac:dyDescent="0.25">
      <c r="D4840" s="142"/>
    </row>
    <row r="4841" spans="4:4" x14ac:dyDescent="0.25">
      <c r="D4841" s="142"/>
    </row>
    <row r="4842" spans="4:4" x14ac:dyDescent="0.25">
      <c r="D4842" s="142"/>
    </row>
    <row r="4843" spans="4:4" x14ac:dyDescent="0.25">
      <c r="D4843" s="142"/>
    </row>
    <row r="4844" spans="4:4" x14ac:dyDescent="0.25">
      <c r="D4844" s="142"/>
    </row>
    <row r="4845" spans="4:4" x14ac:dyDescent="0.25">
      <c r="D4845" s="142"/>
    </row>
    <row r="4846" spans="4:4" x14ac:dyDescent="0.25">
      <c r="D4846" s="142"/>
    </row>
    <row r="4847" spans="4:4" x14ac:dyDescent="0.25">
      <c r="D4847" s="142"/>
    </row>
    <row r="4848" spans="4:4" x14ac:dyDescent="0.25">
      <c r="D4848" s="142"/>
    </row>
    <row r="4849" spans="4:4" x14ac:dyDescent="0.25">
      <c r="D4849" s="142"/>
    </row>
    <row r="4850" spans="4:4" x14ac:dyDescent="0.25">
      <c r="D4850" s="142"/>
    </row>
    <row r="4851" spans="4:4" x14ac:dyDescent="0.25">
      <c r="D4851" s="142"/>
    </row>
    <row r="4852" spans="4:4" x14ac:dyDescent="0.25">
      <c r="D4852" s="142"/>
    </row>
    <row r="4853" spans="4:4" x14ac:dyDescent="0.25">
      <c r="D4853" s="142"/>
    </row>
    <row r="4854" spans="4:4" x14ac:dyDescent="0.25">
      <c r="D4854" s="142"/>
    </row>
    <row r="4855" spans="4:4" x14ac:dyDescent="0.25">
      <c r="D4855" s="142"/>
    </row>
    <row r="4856" spans="4:4" x14ac:dyDescent="0.25">
      <c r="D4856" s="142"/>
    </row>
    <row r="4857" spans="4:4" x14ac:dyDescent="0.25">
      <c r="D4857" s="142"/>
    </row>
    <row r="4858" spans="4:4" x14ac:dyDescent="0.25">
      <c r="D4858" s="142"/>
    </row>
    <row r="4859" spans="4:4" x14ac:dyDescent="0.25">
      <c r="D4859" s="142"/>
    </row>
    <row r="4860" spans="4:4" x14ac:dyDescent="0.25">
      <c r="D4860" s="142"/>
    </row>
    <row r="4861" spans="4:4" x14ac:dyDescent="0.25">
      <c r="D4861" s="142"/>
    </row>
    <row r="4862" spans="4:4" x14ac:dyDescent="0.25">
      <c r="D4862" s="142"/>
    </row>
    <row r="4863" spans="4:4" x14ac:dyDescent="0.25">
      <c r="D4863" s="142"/>
    </row>
    <row r="4864" spans="4:4" x14ac:dyDescent="0.25">
      <c r="D4864" s="142"/>
    </row>
    <row r="4865" spans="4:4" x14ac:dyDescent="0.25">
      <c r="D4865" s="142"/>
    </row>
    <row r="4866" spans="4:4" x14ac:dyDescent="0.25">
      <c r="D4866" s="142"/>
    </row>
    <row r="4867" spans="4:4" x14ac:dyDescent="0.25">
      <c r="D4867" s="142"/>
    </row>
    <row r="4868" spans="4:4" x14ac:dyDescent="0.25">
      <c r="D4868" s="142"/>
    </row>
    <row r="4869" spans="4:4" x14ac:dyDescent="0.25">
      <c r="D4869" s="142"/>
    </row>
    <row r="4870" spans="4:4" x14ac:dyDescent="0.25">
      <c r="D4870" s="142"/>
    </row>
    <row r="4871" spans="4:4" x14ac:dyDescent="0.25">
      <c r="D4871" s="142"/>
    </row>
    <row r="4872" spans="4:4" x14ac:dyDescent="0.25">
      <c r="D4872" s="142"/>
    </row>
    <row r="4873" spans="4:4" x14ac:dyDescent="0.25">
      <c r="D4873" s="142"/>
    </row>
    <row r="4874" spans="4:4" x14ac:dyDescent="0.25">
      <c r="D4874" s="142"/>
    </row>
    <row r="4875" spans="4:4" x14ac:dyDescent="0.25">
      <c r="D4875" s="142"/>
    </row>
    <row r="4876" spans="4:4" x14ac:dyDescent="0.25">
      <c r="D4876" s="142"/>
    </row>
    <row r="4877" spans="4:4" x14ac:dyDescent="0.25">
      <c r="D4877" s="142"/>
    </row>
    <row r="4878" spans="4:4" x14ac:dyDescent="0.25">
      <c r="D4878" s="142"/>
    </row>
    <row r="4879" spans="4:4" x14ac:dyDescent="0.25">
      <c r="D4879" s="142"/>
    </row>
    <row r="4880" spans="4:4" x14ac:dyDescent="0.25">
      <c r="D4880" s="142"/>
    </row>
    <row r="4881" spans="4:4" x14ac:dyDescent="0.25">
      <c r="D4881" s="142"/>
    </row>
    <row r="4882" spans="4:4" x14ac:dyDescent="0.25">
      <c r="D4882" s="142"/>
    </row>
    <row r="4883" spans="4:4" x14ac:dyDescent="0.25">
      <c r="D4883" s="142"/>
    </row>
    <row r="4884" spans="4:4" x14ac:dyDescent="0.25">
      <c r="D4884" s="142"/>
    </row>
    <row r="4885" spans="4:4" x14ac:dyDescent="0.25">
      <c r="D4885" s="142"/>
    </row>
    <row r="4886" spans="4:4" x14ac:dyDescent="0.25">
      <c r="D4886" s="142"/>
    </row>
    <row r="4887" spans="4:4" x14ac:dyDescent="0.25">
      <c r="D4887" s="142"/>
    </row>
    <row r="4888" spans="4:4" x14ac:dyDescent="0.25">
      <c r="D4888" s="142"/>
    </row>
    <row r="4889" spans="4:4" x14ac:dyDescent="0.25">
      <c r="D4889" s="142"/>
    </row>
    <row r="4890" spans="4:4" x14ac:dyDescent="0.25">
      <c r="D4890" s="142"/>
    </row>
    <row r="4891" spans="4:4" x14ac:dyDescent="0.25">
      <c r="D4891" s="142"/>
    </row>
    <row r="4892" spans="4:4" x14ac:dyDescent="0.25">
      <c r="D4892" s="142"/>
    </row>
    <row r="4893" spans="4:4" x14ac:dyDescent="0.25">
      <c r="D4893" s="142"/>
    </row>
    <row r="4894" spans="4:4" x14ac:dyDescent="0.25">
      <c r="D4894" s="142"/>
    </row>
    <row r="4895" spans="4:4" x14ac:dyDescent="0.25">
      <c r="D4895" s="142"/>
    </row>
    <row r="4896" spans="4:4" x14ac:dyDescent="0.25">
      <c r="D4896" s="142"/>
    </row>
    <row r="4897" spans="4:4" x14ac:dyDescent="0.25">
      <c r="D4897" s="142"/>
    </row>
    <row r="4898" spans="4:4" x14ac:dyDescent="0.25">
      <c r="D4898" s="142"/>
    </row>
    <row r="4899" spans="4:4" x14ac:dyDescent="0.25">
      <c r="D4899" s="142"/>
    </row>
    <row r="4900" spans="4:4" x14ac:dyDescent="0.25">
      <c r="D4900" s="142"/>
    </row>
    <row r="4901" spans="4:4" x14ac:dyDescent="0.25">
      <c r="D4901" s="142"/>
    </row>
    <row r="4902" spans="4:4" x14ac:dyDescent="0.25">
      <c r="D4902" s="142"/>
    </row>
    <row r="4903" spans="4:4" x14ac:dyDescent="0.25">
      <c r="D4903" s="142"/>
    </row>
    <row r="4904" spans="4:4" x14ac:dyDescent="0.25">
      <c r="D4904" s="142"/>
    </row>
    <row r="4905" spans="4:4" x14ac:dyDescent="0.25">
      <c r="D4905" s="142"/>
    </row>
    <row r="4906" spans="4:4" x14ac:dyDescent="0.25">
      <c r="D4906" s="142"/>
    </row>
    <row r="4907" spans="4:4" x14ac:dyDescent="0.25">
      <c r="D4907" s="142"/>
    </row>
    <row r="4908" spans="4:4" x14ac:dyDescent="0.25">
      <c r="D4908" s="142"/>
    </row>
    <row r="4909" spans="4:4" x14ac:dyDescent="0.25">
      <c r="D4909" s="142"/>
    </row>
    <row r="4910" spans="4:4" x14ac:dyDescent="0.25">
      <c r="D4910" s="142"/>
    </row>
    <row r="4911" spans="4:4" x14ac:dyDescent="0.25">
      <c r="D4911" s="142"/>
    </row>
    <row r="4912" spans="4:4" x14ac:dyDescent="0.25">
      <c r="D4912" s="142"/>
    </row>
    <row r="4913" spans="4:4" x14ac:dyDescent="0.25">
      <c r="D4913" s="142"/>
    </row>
    <row r="4914" spans="4:4" x14ac:dyDescent="0.25">
      <c r="D4914" s="142"/>
    </row>
    <row r="4915" spans="4:4" x14ac:dyDescent="0.25">
      <c r="D4915" s="142"/>
    </row>
    <row r="4916" spans="4:4" x14ac:dyDescent="0.25">
      <c r="D4916" s="142"/>
    </row>
    <row r="4917" spans="4:4" x14ac:dyDescent="0.25">
      <c r="D4917" s="142"/>
    </row>
    <row r="4918" spans="4:4" x14ac:dyDescent="0.25">
      <c r="D4918" s="142"/>
    </row>
    <row r="4919" spans="4:4" x14ac:dyDescent="0.25">
      <c r="D4919" s="142"/>
    </row>
    <row r="4920" spans="4:4" x14ac:dyDescent="0.25">
      <c r="D4920" s="142"/>
    </row>
    <row r="4921" spans="4:4" x14ac:dyDescent="0.25">
      <c r="D4921" s="142"/>
    </row>
    <row r="4922" spans="4:4" x14ac:dyDescent="0.25">
      <c r="D4922" s="142"/>
    </row>
    <row r="4923" spans="4:4" x14ac:dyDescent="0.25">
      <c r="D4923" s="142"/>
    </row>
    <row r="4924" spans="4:4" x14ac:dyDescent="0.25">
      <c r="D4924" s="142"/>
    </row>
    <row r="4925" spans="4:4" x14ac:dyDescent="0.25">
      <c r="D4925" s="142"/>
    </row>
    <row r="4926" spans="4:4" x14ac:dyDescent="0.25">
      <c r="D4926" s="142"/>
    </row>
    <row r="4927" spans="4:4" x14ac:dyDescent="0.25">
      <c r="D4927" s="142"/>
    </row>
    <row r="4928" spans="4:4" x14ac:dyDescent="0.25">
      <c r="D4928" s="142"/>
    </row>
    <row r="4929" spans="4:4" x14ac:dyDescent="0.25">
      <c r="D4929" s="142"/>
    </row>
    <row r="4930" spans="4:4" x14ac:dyDescent="0.25">
      <c r="D4930" s="142"/>
    </row>
    <row r="4931" spans="4:4" x14ac:dyDescent="0.25">
      <c r="D4931" s="142"/>
    </row>
    <row r="4932" spans="4:4" x14ac:dyDescent="0.25">
      <c r="D4932" s="142"/>
    </row>
    <row r="4933" spans="4:4" x14ac:dyDescent="0.25">
      <c r="D4933" s="142"/>
    </row>
    <row r="4934" spans="4:4" x14ac:dyDescent="0.25">
      <c r="D4934" s="142"/>
    </row>
    <row r="4935" spans="4:4" x14ac:dyDescent="0.25">
      <c r="D4935" s="142"/>
    </row>
    <row r="4936" spans="4:4" x14ac:dyDescent="0.25">
      <c r="D4936" s="142"/>
    </row>
    <row r="4937" spans="4:4" x14ac:dyDescent="0.25">
      <c r="D4937" s="142"/>
    </row>
    <row r="4938" spans="4:4" x14ac:dyDescent="0.25">
      <c r="D4938" s="142"/>
    </row>
    <row r="4939" spans="4:4" x14ac:dyDescent="0.25">
      <c r="D4939" s="142"/>
    </row>
    <row r="4940" spans="4:4" x14ac:dyDescent="0.25">
      <c r="D4940" s="142"/>
    </row>
    <row r="4941" spans="4:4" x14ac:dyDescent="0.25">
      <c r="D4941" s="142"/>
    </row>
    <row r="4942" spans="4:4" x14ac:dyDescent="0.25">
      <c r="D4942" s="142"/>
    </row>
    <row r="4943" spans="4:4" x14ac:dyDescent="0.25">
      <c r="D4943" s="142"/>
    </row>
    <row r="4944" spans="4:4" x14ac:dyDescent="0.25">
      <c r="D4944" s="142"/>
    </row>
    <row r="4945" spans="4:4" x14ac:dyDescent="0.25">
      <c r="D4945" s="142"/>
    </row>
    <row r="4946" spans="4:4" x14ac:dyDescent="0.25">
      <c r="D4946" s="142"/>
    </row>
    <row r="4947" spans="4:4" x14ac:dyDescent="0.25">
      <c r="D4947" s="142"/>
    </row>
    <row r="4948" spans="4:4" x14ac:dyDescent="0.25">
      <c r="D4948" s="142"/>
    </row>
    <row r="4949" spans="4:4" x14ac:dyDescent="0.25">
      <c r="D4949" s="142"/>
    </row>
    <row r="4950" spans="4:4" x14ac:dyDescent="0.25">
      <c r="D4950" s="142"/>
    </row>
    <row r="4951" spans="4:4" x14ac:dyDescent="0.25">
      <c r="D4951" s="142"/>
    </row>
    <row r="4952" spans="4:4" x14ac:dyDescent="0.25">
      <c r="D4952" s="142"/>
    </row>
    <row r="4953" spans="4:4" x14ac:dyDescent="0.25">
      <c r="D4953" s="142"/>
    </row>
    <row r="4954" spans="4:4" x14ac:dyDescent="0.25">
      <c r="D4954" s="142"/>
    </row>
    <row r="4955" spans="4:4" x14ac:dyDescent="0.25">
      <c r="D4955" s="142"/>
    </row>
    <row r="4956" spans="4:4" x14ac:dyDescent="0.25">
      <c r="D4956" s="142"/>
    </row>
    <row r="4957" spans="4:4" x14ac:dyDescent="0.25">
      <c r="D4957" s="142"/>
    </row>
    <row r="4958" spans="4:4" x14ac:dyDescent="0.25">
      <c r="D4958" s="142"/>
    </row>
    <row r="4959" spans="4:4" x14ac:dyDescent="0.25">
      <c r="D4959" s="142"/>
    </row>
    <row r="4960" spans="4:4" x14ac:dyDescent="0.25">
      <c r="D4960" s="142"/>
    </row>
    <row r="4961" spans="4:4" x14ac:dyDescent="0.25">
      <c r="D4961" s="142"/>
    </row>
    <row r="4962" spans="4:4" x14ac:dyDescent="0.25">
      <c r="D4962" s="142"/>
    </row>
    <row r="4963" spans="4:4" x14ac:dyDescent="0.25">
      <c r="D4963" s="142"/>
    </row>
    <row r="4964" spans="4:4" x14ac:dyDescent="0.25">
      <c r="D4964" s="142"/>
    </row>
    <row r="4965" spans="4:4" x14ac:dyDescent="0.25">
      <c r="D4965" s="142"/>
    </row>
    <row r="4966" spans="4:4" x14ac:dyDescent="0.25">
      <c r="D4966" s="142"/>
    </row>
    <row r="4967" spans="4:4" x14ac:dyDescent="0.25">
      <c r="D4967" s="142"/>
    </row>
    <row r="4968" spans="4:4" x14ac:dyDescent="0.25">
      <c r="D4968" s="142"/>
    </row>
    <row r="4969" spans="4:4" x14ac:dyDescent="0.25">
      <c r="D4969" s="142"/>
    </row>
    <row r="4970" spans="4:4" x14ac:dyDescent="0.25">
      <c r="D4970" s="142"/>
    </row>
    <row r="4971" spans="4:4" x14ac:dyDescent="0.25">
      <c r="D4971" s="142"/>
    </row>
    <row r="4972" spans="4:4" x14ac:dyDescent="0.25">
      <c r="D4972" s="142"/>
    </row>
    <row r="4973" spans="4:4" x14ac:dyDescent="0.25">
      <c r="D4973" s="142"/>
    </row>
    <row r="4974" spans="4:4" x14ac:dyDescent="0.25">
      <c r="D4974" s="142"/>
    </row>
    <row r="4975" spans="4:4" x14ac:dyDescent="0.25">
      <c r="D4975" s="142"/>
    </row>
    <row r="4976" spans="4:4" x14ac:dyDescent="0.25">
      <c r="D4976" s="142"/>
    </row>
    <row r="4977" spans="4:4" x14ac:dyDescent="0.25">
      <c r="D4977" s="142"/>
    </row>
    <row r="4978" spans="4:4" x14ac:dyDescent="0.25">
      <c r="D4978" s="142"/>
    </row>
    <row r="4979" spans="4:4" x14ac:dyDescent="0.25">
      <c r="D4979" s="142"/>
    </row>
    <row r="4980" spans="4:4" x14ac:dyDescent="0.25">
      <c r="D4980" s="142"/>
    </row>
    <row r="4981" spans="4:4" x14ac:dyDescent="0.25">
      <c r="D4981" s="142"/>
    </row>
    <row r="4982" spans="4:4" x14ac:dyDescent="0.25">
      <c r="D4982" s="142"/>
    </row>
    <row r="4983" spans="4:4" x14ac:dyDescent="0.25">
      <c r="D4983" s="142"/>
    </row>
    <row r="4984" spans="4:4" x14ac:dyDescent="0.25">
      <c r="D4984" s="142"/>
    </row>
    <row r="4985" spans="4:4" x14ac:dyDescent="0.25">
      <c r="D4985" s="142"/>
    </row>
    <row r="4986" spans="4:4" x14ac:dyDescent="0.25">
      <c r="D4986" s="142"/>
    </row>
    <row r="4987" spans="4:4" x14ac:dyDescent="0.25">
      <c r="D4987" s="142"/>
    </row>
    <row r="4988" spans="4:4" x14ac:dyDescent="0.25">
      <c r="D4988" s="142"/>
    </row>
    <row r="4989" spans="4:4" x14ac:dyDescent="0.25">
      <c r="D4989" s="142"/>
    </row>
    <row r="4990" spans="4:4" x14ac:dyDescent="0.25">
      <c r="D4990" s="142"/>
    </row>
    <row r="4991" spans="4:4" x14ac:dyDescent="0.25">
      <c r="D4991" s="142"/>
    </row>
    <row r="4992" spans="4:4" x14ac:dyDescent="0.25">
      <c r="D4992" s="142"/>
    </row>
    <row r="4993" spans="4:4" x14ac:dyDescent="0.25">
      <c r="D4993" s="142"/>
    </row>
    <row r="4994" spans="4:4" x14ac:dyDescent="0.25">
      <c r="D4994" s="142"/>
    </row>
    <row r="4995" spans="4:4" x14ac:dyDescent="0.25">
      <c r="D4995" s="142"/>
    </row>
    <row r="4996" spans="4:4" x14ac:dyDescent="0.25">
      <c r="D4996" s="142"/>
    </row>
    <row r="4997" spans="4:4" x14ac:dyDescent="0.25">
      <c r="D4997" s="142"/>
    </row>
    <row r="4998" spans="4:4" x14ac:dyDescent="0.25">
      <c r="D4998" s="142"/>
    </row>
    <row r="4999" spans="4:4" x14ac:dyDescent="0.25">
      <c r="D4999" s="142"/>
    </row>
    <row r="5000" spans="4:4" x14ac:dyDescent="0.25">
      <c r="D5000" s="142"/>
    </row>
  </sheetData>
  <sheetProtection algorithmName="SHA-512" hashValue="x26n2UkkEdEemYm6KEoy1KFOQpDiiGZ0mfL1W8ECBJIOXQ8Nsbdy22ADBqwGLINDfdE1/YdoQzCCaUWNbOwH3w==" saltValue="vwEaI1TSEVN4h6ww3kp2Vg==" spinCount="100000" sheet="1"/>
  <mergeCells count="129">
    <mergeCell ref="A1:G1"/>
    <mergeCell ref="C2:G2"/>
    <mergeCell ref="C3:G3"/>
    <mergeCell ref="C4:G4"/>
    <mergeCell ref="A220:B220"/>
    <mergeCell ref="C12:G12"/>
    <mergeCell ref="C14:G14"/>
    <mergeCell ref="C15:G15"/>
    <mergeCell ref="C18:G18"/>
    <mergeCell ref="C21:G21"/>
    <mergeCell ref="C32:G32"/>
    <mergeCell ref="C33:G33"/>
    <mergeCell ref="C35:G35"/>
    <mergeCell ref="C36:G36"/>
    <mergeCell ref="C37:G37"/>
    <mergeCell ref="C39:G39"/>
    <mergeCell ref="C23:G23"/>
    <mergeCell ref="C25:G25"/>
    <mergeCell ref="C27:G27"/>
    <mergeCell ref="C28:G28"/>
    <mergeCell ref="C29:G29"/>
    <mergeCell ref="C31:G31"/>
    <mergeCell ref="C51:G51"/>
    <mergeCell ref="C53:G53"/>
    <mergeCell ref="C55:G55"/>
    <mergeCell ref="C57:G57"/>
    <mergeCell ref="C59:G59"/>
    <mergeCell ref="C61:G61"/>
    <mergeCell ref="C40:G40"/>
    <mergeCell ref="C41:G41"/>
    <mergeCell ref="C43:G43"/>
    <mergeCell ref="C45:G45"/>
    <mergeCell ref="C47:G47"/>
    <mergeCell ref="C49:G49"/>
    <mergeCell ref="C74:G74"/>
    <mergeCell ref="C76:G76"/>
    <mergeCell ref="C78:G78"/>
    <mergeCell ref="C80:G80"/>
    <mergeCell ref="C82:G82"/>
    <mergeCell ref="C84:G84"/>
    <mergeCell ref="C63:G63"/>
    <mergeCell ref="C65:G65"/>
    <mergeCell ref="C68:G68"/>
    <mergeCell ref="C69:G69"/>
    <mergeCell ref="C71:G71"/>
    <mergeCell ref="C73:G73"/>
    <mergeCell ref="C95:G95"/>
    <mergeCell ref="C96:G96"/>
    <mergeCell ref="C98:G98"/>
    <mergeCell ref="C99:G99"/>
    <mergeCell ref="C101:G101"/>
    <mergeCell ref="C103:G103"/>
    <mergeCell ref="C86:G86"/>
    <mergeCell ref="C87:G87"/>
    <mergeCell ref="C89:G89"/>
    <mergeCell ref="C90:G90"/>
    <mergeCell ref="C92:G92"/>
    <mergeCell ref="C93:G93"/>
    <mergeCell ref="C115:G115"/>
    <mergeCell ref="C117:G117"/>
    <mergeCell ref="C119:G119"/>
    <mergeCell ref="C121:G121"/>
    <mergeCell ref="C122:G122"/>
    <mergeCell ref="C123:G123"/>
    <mergeCell ref="C105:G105"/>
    <mergeCell ref="C107:G107"/>
    <mergeCell ref="C109:G109"/>
    <mergeCell ref="C112:G112"/>
    <mergeCell ref="C113:G113"/>
    <mergeCell ref="C114:G114"/>
    <mergeCell ref="C132:G132"/>
    <mergeCell ref="C133:G133"/>
    <mergeCell ref="C134:G134"/>
    <mergeCell ref="C138:G138"/>
    <mergeCell ref="C140:G140"/>
    <mergeCell ref="C141:G141"/>
    <mergeCell ref="C124:G124"/>
    <mergeCell ref="C126:G126"/>
    <mergeCell ref="C127:G127"/>
    <mergeCell ref="C128:G128"/>
    <mergeCell ref="C129:G129"/>
    <mergeCell ref="C131:G131"/>
    <mergeCell ref="C150:G150"/>
    <mergeCell ref="C152:G152"/>
    <mergeCell ref="C158:G158"/>
    <mergeCell ref="C160:G160"/>
    <mergeCell ref="C167:G167"/>
    <mergeCell ref="C169:G169"/>
    <mergeCell ref="C142:G142"/>
    <mergeCell ref="C143:G143"/>
    <mergeCell ref="C145:G145"/>
    <mergeCell ref="C147:G147"/>
    <mergeCell ref="C148:G148"/>
    <mergeCell ref="C149:G149"/>
    <mergeCell ref="C178:G178"/>
    <mergeCell ref="C179:G179"/>
    <mergeCell ref="C181:G181"/>
    <mergeCell ref="C182:G182"/>
    <mergeCell ref="C183:G183"/>
    <mergeCell ref="C184:G184"/>
    <mergeCell ref="C170:G170"/>
    <mergeCell ref="C171:G171"/>
    <mergeCell ref="C172:G172"/>
    <mergeCell ref="C174:G174"/>
    <mergeCell ref="C176:G176"/>
    <mergeCell ref="C177:G177"/>
    <mergeCell ref="C196:G196"/>
    <mergeCell ref="C198:G198"/>
    <mergeCell ref="C200:G200"/>
    <mergeCell ref="C201:G201"/>
    <mergeCell ref="C202:G202"/>
    <mergeCell ref="C203:G203"/>
    <mergeCell ref="C186:G186"/>
    <mergeCell ref="C189:G189"/>
    <mergeCell ref="C190:G190"/>
    <mergeCell ref="C191:G191"/>
    <mergeCell ref="C192:G192"/>
    <mergeCell ref="C194:G194"/>
    <mergeCell ref="C211:G211"/>
    <mergeCell ref="C212:G212"/>
    <mergeCell ref="C213:G213"/>
    <mergeCell ref="C215:G215"/>
    <mergeCell ref="C217:G217"/>
    <mergeCell ref="C204:G204"/>
    <mergeCell ref="C205:G205"/>
    <mergeCell ref="C207:G207"/>
    <mergeCell ref="C208:G208"/>
    <mergeCell ref="C209:G209"/>
    <mergeCell ref="C210:G210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C13" sqref="C13:G13"/>
    </sheetView>
  </sheetViews>
  <sheetFormatPr defaultRowHeight="13.2" outlineLevelRow="1" x14ac:dyDescent="0.25"/>
  <cols>
    <col min="1" max="1" width="3.44140625" customWidth="1"/>
    <col min="2" max="2" width="12.6640625" style="90" customWidth="1"/>
    <col min="3" max="3" width="50.77734375" style="90" customWidth="1"/>
    <col min="4" max="4" width="4.88671875" customWidth="1"/>
    <col min="5" max="5" width="8" customWidth="1"/>
    <col min="6" max="6" width="9.88671875" customWidth="1"/>
    <col min="7" max="7" width="12.77734375" customWidth="1"/>
    <col min="8" max="11" width="0" hidden="1" customWidth="1"/>
    <col min="12" max="12" width="4.77734375" customWidth="1"/>
    <col min="14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49" t="s">
        <v>235</v>
      </c>
      <c r="B1" s="249"/>
      <c r="C1" s="249"/>
      <c r="D1" s="249"/>
      <c r="E1" s="249"/>
      <c r="F1" s="249"/>
      <c r="G1" s="249"/>
      <c r="AG1" t="s">
        <v>175</v>
      </c>
    </row>
    <row r="2" spans="1:60" ht="25.05" customHeight="1" x14ac:dyDescent="0.25">
      <c r="A2" s="143" t="s">
        <v>7</v>
      </c>
      <c r="B2" s="72" t="s">
        <v>43</v>
      </c>
      <c r="C2" s="250" t="s">
        <v>44</v>
      </c>
      <c r="D2" s="251"/>
      <c r="E2" s="251"/>
      <c r="F2" s="251"/>
      <c r="G2" s="252"/>
      <c r="AG2" t="s">
        <v>176</v>
      </c>
    </row>
    <row r="3" spans="1:60" ht="25.05" customHeight="1" x14ac:dyDescent="0.25">
      <c r="A3" s="143" t="s">
        <v>8</v>
      </c>
      <c r="B3" s="72" t="s">
        <v>61</v>
      </c>
      <c r="C3" s="250" t="s">
        <v>62</v>
      </c>
      <c r="D3" s="251"/>
      <c r="E3" s="251"/>
      <c r="F3" s="251"/>
      <c r="G3" s="252"/>
      <c r="AC3" s="90" t="s">
        <v>176</v>
      </c>
      <c r="AG3" t="s">
        <v>178</v>
      </c>
    </row>
    <row r="4" spans="1:60" ht="25.05" customHeight="1" x14ac:dyDescent="0.25">
      <c r="A4" s="144" t="s">
        <v>9</v>
      </c>
      <c r="B4" s="145" t="s">
        <v>57</v>
      </c>
      <c r="C4" s="253" t="s">
        <v>62</v>
      </c>
      <c r="D4" s="254"/>
      <c r="E4" s="254"/>
      <c r="F4" s="254"/>
      <c r="G4" s="255"/>
      <c r="AG4" t="s">
        <v>179</v>
      </c>
    </row>
    <row r="5" spans="1:60" x14ac:dyDescent="0.25">
      <c r="D5" s="142"/>
    </row>
    <row r="6" spans="1:60" ht="39.6" x14ac:dyDescent="0.25">
      <c r="A6" s="147" t="s">
        <v>180</v>
      </c>
      <c r="B6" s="149" t="s">
        <v>181</v>
      </c>
      <c r="C6" s="149" t="s">
        <v>182</v>
      </c>
      <c r="D6" s="148" t="s">
        <v>183</v>
      </c>
      <c r="E6" s="147" t="s">
        <v>184</v>
      </c>
      <c r="F6" s="146" t="s">
        <v>185</v>
      </c>
      <c r="G6" s="147" t="s">
        <v>29</v>
      </c>
      <c r="H6" s="150" t="s">
        <v>30</v>
      </c>
      <c r="I6" s="150" t="s">
        <v>186</v>
      </c>
      <c r="J6" s="150" t="s">
        <v>31</v>
      </c>
      <c r="K6" s="150" t="s">
        <v>187</v>
      </c>
      <c r="L6" s="150" t="s">
        <v>188</v>
      </c>
      <c r="M6" s="150" t="s">
        <v>189</v>
      </c>
      <c r="N6" s="150" t="s">
        <v>190</v>
      </c>
      <c r="O6" s="150" t="s">
        <v>191</v>
      </c>
      <c r="P6" s="150" t="s">
        <v>192</v>
      </c>
      <c r="Q6" s="150" t="s">
        <v>193</v>
      </c>
      <c r="R6" s="150" t="s">
        <v>194</v>
      </c>
      <c r="S6" s="150" t="s">
        <v>195</v>
      </c>
      <c r="T6" s="150" t="s">
        <v>196</v>
      </c>
      <c r="U6" s="150" t="s">
        <v>197</v>
      </c>
      <c r="V6" s="150" t="s">
        <v>198</v>
      </c>
      <c r="W6" s="150" t="s">
        <v>199</v>
      </c>
      <c r="X6" s="150" t="s">
        <v>200</v>
      </c>
    </row>
    <row r="7" spans="1:60" hidden="1" x14ac:dyDescent="0.25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5">
      <c r="A8" s="163" t="s">
        <v>201</v>
      </c>
      <c r="B8" s="164" t="s">
        <v>89</v>
      </c>
      <c r="C8" s="176" t="s">
        <v>90</v>
      </c>
      <c r="D8" s="165"/>
      <c r="E8" s="166"/>
      <c r="F8" s="167"/>
      <c r="G8" s="167">
        <f>SUMIF(AG9:AG10,"&lt;&gt;NOR",G9:G10)</f>
        <v>0</v>
      </c>
      <c r="H8" s="167"/>
      <c r="I8" s="167">
        <f>SUM(I9:I10)</f>
        <v>0</v>
      </c>
      <c r="J8" s="167"/>
      <c r="K8" s="167">
        <f>SUM(K9:K10)</f>
        <v>0</v>
      </c>
      <c r="L8" s="167"/>
      <c r="M8" s="167">
        <f>SUM(M9:M10)</f>
        <v>0</v>
      </c>
      <c r="N8" s="167"/>
      <c r="O8" s="167">
        <f>SUM(O9:O10)</f>
        <v>0</v>
      </c>
      <c r="P8" s="167"/>
      <c r="Q8" s="167">
        <f>SUM(Q9:Q10)</f>
        <v>0</v>
      </c>
      <c r="R8" s="167"/>
      <c r="S8" s="167"/>
      <c r="T8" s="168"/>
      <c r="U8" s="162"/>
      <c r="V8" s="162">
        <f>SUM(V9:V10)</f>
        <v>0</v>
      </c>
      <c r="W8" s="162"/>
      <c r="X8" s="162"/>
      <c r="AG8" t="s">
        <v>202</v>
      </c>
    </row>
    <row r="9" spans="1:60" ht="20.399999999999999" outlineLevel="1" x14ac:dyDescent="0.25">
      <c r="A9" s="169">
        <v>1</v>
      </c>
      <c r="B9" s="170" t="s">
        <v>1144</v>
      </c>
      <c r="C9" s="182" t="s">
        <v>1145</v>
      </c>
      <c r="D9" s="183" t="s">
        <v>266</v>
      </c>
      <c r="E9" s="172">
        <v>27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/>
      <c r="S9" s="172" t="s">
        <v>299</v>
      </c>
      <c r="T9" s="173" t="s">
        <v>207</v>
      </c>
      <c r="U9" s="160">
        <v>0</v>
      </c>
      <c r="V9" s="160">
        <f>ROUND(E9*U9,2)</f>
        <v>0</v>
      </c>
      <c r="W9" s="160"/>
      <c r="X9" s="160" t="s">
        <v>241</v>
      </c>
      <c r="Y9" s="151"/>
      <c r="Z9" s="151"/>
      <c r="AA9" s="151"/>
      <c r="AB9" s="151"/>
      <c r="AC9" s="151"/>
      <c r="AD9" s="151"/>
      <c r="AE9" s="151"/>
      <c r="AF9" s="151"/>
      <c r="AG9" s="151" t="s">
        <v>242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5">
      <c r="A10" s="158"/>
      <c r="B10" s="159"/>
      <c r="C10" s="256"/>
      <c r="D10" s="257"/>
      <c r="E10" s="257"/>
      <c r="F10" s="257"/>
      <c r="G10" s="257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1"/>
      <c r="Z10" s="151"/>
      <c r="AA10" s="151"/>
      <c r="AB10" s="151"/>
      <c r="AC10" s="151"/>
      <c r="AD10" s="151"/>
      <c r="AE10" s="151"/>
      <c r="AF10" s="151"/>
      <c r="AG10" s="151" t="s">
        <v>212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x14ac:dyDescent="0.25">
      <c r="A11" s="163" t="s">
        <v>201</v>
      </c>
      <c r="B11" s="164" t="s">
        <v>92</v>
      </c>
      <c r="C11" s="180" t="s">
        <v>93</v>
      </c>
      <c r="D11" s="181"/>
      <c r="E11" s="167"/>
      <c r="F11" s="167"/>
      <c r="G11" s="167">
        <f>SUMIF(AG12:AG17,"&lt;&gt;NOR",G12:G17)</f>
        <v>0</v>
      </c>
      <c r="H11" s="167"/>
      <c r="I11" s="167">
        <f>SUM(I12:I17)</f>
        <v>0</v>
      </c>
      <c r="J11" s="167"/>
      <c r="K11" s="167">
        <f>SUM(K12:K17)</f>
        <v>0</v>
      </c>
      <c r="L11" s="167"/>
      <c r="M11" s="167">
        <f>SUM(M12:M17)</f>
        <v>0</v>
      </c>
      <c r="N11" s="167"/>
      <c r="O11" s="167">
        <f>SUM(O12:O17)</f>
        <v>0</v>
      </c>
      <c r="P11" s="167"/>
      <c r="Q11" s="167">
        <f>SUM(Q12:Q17)</f>
        <v>0</v>
      </c>
      <c r="R11" s="167"/>
      <c r="S11" s="167"/>
      <c r="T11" s="168"/>
      <c r="U11" s="162"/>
      <c r="V11" s="162">
        <f>SUM(V12:V17)</f>
        <v>0</v>
      </c>
      <c r="W11" s="162"/>
      <c r="X11" s="162"/>
      <c r="AG11" t="s">
        <v>202</v>
      </c>
    </row>
    <row r="12" spans="1:60" outlineLevel="1" x14ac:dyDescent="0.25">
      <c r="A12" s="169">
        <v>2</v>
      </c>
      <c r="B12" s="170" t="s">
        <v>1146</v>
      </c>
      <c r="C12" s="182" t="s">
        <v>1147</v>
      </c>
      <c r="D12" s="183" t="s">
        <v>266</v>
      </c>
      <c r="E12" s="172">
        <v>1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2"/>
      <c r="S12" s="172" t="s">
        <v>299</v>
      </c>
      <c r="T12" s="173" t="s">
        <v>207</v>
      </c>
      <c r="U12" s="160">
        <v>0</v>
      </c>
      <c r="V12" s="160">
        <f>ROUND(E12*U12,2)</f>
        <v>0</v>
      </c>
      <c r="W12" s="160"/>
      <c r="X12" s="160" t="s">
        <v>241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242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5">
      <c r="A13" s="158"/>
      <c r="B13" s="159"/>
      <c r="C13" s="256"/>
      <c r="D13" s="257"/>
      <c r="E13" s="257"/>
      <c r="F13" s="257"/>
      <c r="G13" s="257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51"/>
      <c r="Z13" s="151"/>
      <c r="AA13" s="151"/>
      <c r="AB13" s="151"/>
      <c r="AC13" s="151"/>
      <c r="AD13" s="151"/>
      <c r="AE13" s="151"/>
      <c r="AF13" s="151"/>
      <c r="AG13" s="151" t="s">
        <v>212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5">
      <c r="A14" s="169">
        <v>3</v>
      </c>
      <c r="B14" s="170" t="s">
        <v>1148</v>
      </c>
      <c r="C14" s="182" t="s">
        <v>1149</v>
      </c>
      <c r="D14" s="183" t="s">
        <v>1150</v>
      </c>
      <c r="E14" s="172">
        <v>4</v>
      </c>
      <c r="F14" s="171"/>
      <c r="G14" s="172">
        <f>ROUND(E14*F14,2)</f>
        <v>0</v>
      </c>
      <c r="H14" s="171"/>
      <c r="I14" s="172">
        <f>ROUND(E14*H14,2)</f>
        <v>0</v>
      </c>
      <c r="J14" s="171"/>
      <c r="K14" s="172">
        <f>ROUND(E14*J14,2)</f>
        <v>0</v>
      </c>
      <c r="L14" s="172">
        <v>21</v>
      </c>
      <c r="M14" s="172">
        <f>G14*(1+L14/100)</f>
        <v>0</v>
      </c>
      <c r="N14" s="172">
        <v>0</v>
      </c>
      <c r="O14" s="172">
        <f>ROUND(E14*N14,2)</f>
        <v>0</v>
      </c>
      <c r="P14" s="172">
        <v>0</v>
      </c>
      <c r="Q14" s="172">
        <f>ROUND(E14*P14,2)</f>
        <v>0</v>
      </c>
      <c r="R14" s="172"/>
      <c r="S14" s="172" t="s">
        <v>299</v>
      </c>
      <c r="T14" s="173" t="s">
        <v>207</v>
      </c>
      <c r="U14" s="160">
        <v>0</v>
      </c>
      <c r="V14" s="160">
        <f>ROUND(E14*U14,2)</f>
        <v>0</v>
      </c>
      <c r="W14" s="160"/>
      <c r="X14" s="160" t="s">
        <v>241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242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5">
      <c r="A15" s="158"/>
      <c r="B15" s="159"/>
      <c r="C15" s="256"/>
      <c r="D15" s="257"/>
      <c r="E15" s="257"/>
      <c r="F15" s="257"/>
      <c r="G15" s="257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51"/>
      <c r="Z15" s="151"/>
      <c r="AA15" s="151"/>
      <c r="AB15" s="151"/>
      <c r="AC15" s="151"/>
      <c r="AD15" s="151"/>
      <c r="AE15" s="151"/>
      <c r="AF15" s="151"/>
      <c r="AG15" s="151" t="s">
        <v>212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0.399999999999999" outlineLevel="1" x14ac:dyDescent="0.25">
      <c r="A16" s="169">
        <v>4</v>
      </c>
      <c r="B16" s="170" t="s">
        <v>1151</v>
      </c>
      <c r="C16" s="182" t="s">
        <v>1152</v>
      </c>
      <c r="D16" s="183" t="s">
        <v>266</v>
      </c>
      <c r="E16" s="172">
        <v>1</v>
      </c>
      <c r="F16" s="171"/>
      <c r="G16" s="172">
        <f>ROUND(E16*F16,2)</f>
        <v>0</v>
      </c>
      <c r="H16" s="171"/>
      <c r="I16" s="172">
        <f>ROUND(E16*H16,2)</f>
        <v>0</v>
      </c>
      <c r="J16" s="171"/>
      <c r="K16" s="172">
        <f>ROUND(E16*J16,2)</f>
        <v>0</v>
      </c>
      <c r="L16" s="172">
        <v>21</v>
      </c>
      <c r="M16" s="172">
        <f>G16*(1+L16/100)</f>
        <v>0</v>
      </c>
      <c r="N16" s="172">
        <v>0</v>
      </c>
      <c r="O16" s="172">
        <f>ROUND(E16*N16,2)</f>
        <v>0</v>
      </c>
      <c r="P16" s="172">
        <v>0</v>
      </c>
      <c r="Q16" s="172">
        <f>ROUND(E16*P16,2)</f>
        <v>0</v>
      </c>
      <c r="R16" s="172"/>
      <c r="S16" s="172" t="s">
        <v>299</v>
      </c>
      <c r="T16" s="173" t="s">
        <v>207</v>
      </c>
      <c r="U16" s="160">
        <v>0</v>
      </c>
      <c r="V16" s="160">
        <f>ROUND(E16*U16,2)</f>
        <v>0</v>
      </c>
      <c r="W16" s="160"/>
      <c r="X16" s="160" t="s">
        <v>347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348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5">
      <c r="A17" s="158"/>
      <c r="B17" s="159"/>
      <c r="C17" s="256"/>
      <c r="D17" s="257"/>
      <c r="E17" s="257"/>
      <c r="F17" s="257"/>
      <c r="G17" s="257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51"/>
      <c r="Z17" s="151"/>
      <c r="AA17" s="151"/>
      <c r="AB17" s="151"/>
      <c r="AC17" s="151"/>
      <c r="AD17" s="151"/>
      <c r="AE17" s="151"/>
      <c r="AF17" s="151"/>
      <c r="AG17" s="151" t="s">
        <v>212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x14ac:dyDescent="0.25">
      <c r="A18" s="163" t="s">
        <v>201</v>
      </c>
      <c r="B18" s="164" t="s">
        <v>94</v>
      </c>
      <c r="C18" s="180" t="s">
        <v>95</v>
      </c>
      <c r="D18" s="181"/>
      <c r="E18" s="167"/>
      <c r="F18" s="167"/>
      <c r="G18" s="167">
        <f>SUMIF(AG19:AG42,"&lt;&gt;NOR",G19:G42)</f>
        <v>0</v>
      </c>
      <c r="H18" s="167"/>
      <c r="I18" s="167">
        <f>SUM(I19:I42)</f>
        <v>0</v>
      </c>
      <c r="J18" s="167"/>
      <c r="K18" s="167">
        <f>SUM(K19:K42)</f>
        <v>0</v>
      </c>
      <c r="L18" s="167"/>
      <c r="M18" s="167">
        <f>SUM(M19:M42)</f>
        <v>0</v>
      </c>
      <c r="N18" s="167"/>
      <c r="O18" s="167">
        <f>SUM(O19:O42)</f>
        <v>0.01</v>
      </c>
      <c r="P18" s="167"/>
      <c r="Q18" s="167">
        <f>SUM(Q19:Q42)</f>
        <v>0</v>
      </c>
      <c r="R18" s="167"/>
      <c r="S18" s="167"/>
      <c r="T18" s="168"/>
      <c r="U18" s="162"/>
      <c r="V18" s="162">
        <f>SUM(V19:V42)</f>
        <v>0</v>
      </c>
      <c r="W18" s="162"/>
      <c r="X18" s="162"/>
      <c r="AG18" t="s">
        <v>202</v>
      </c>
    </row>
    <row r="19" spans="1:60" outlineLevel="1" x14ac:dyDescent="0.25">
      <c r="A19" s="169">
        <v>5</v>
      </c>
      <c r="B19" s="170" t="s">
        <v>1153</v>
      </c>
      <c r="C19" s="182" t="s">
        <v>1154</v>
      </c>
      <c r="D19" s="183" t="s">
        <v>253</v>
      </c>
      <c r="E19" s="172">
        <v>1050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2">
        <v>0</v>
      </c>
      <c r="O19" s="172">
        <f>ROUND(E19*N19,2)</f>
        <v>0</v>
      </c>
      <c r="P19" s="172">
        <v>0</v>
      </c>
      <c r="Q19" s="172">
        <f>ROUND(E19*P19,2)</f>
        <v>0</v>
      </c>
      <c r="R19" s="172"/>
      <c r="S19" s="172" t="s">
        <v>268</v>
      </c>
      <c r="T19" s="173" t="s">
        <v>207</v>
      </c>
      <c r="U19" s="160">
        <v>0</v>
      </c>
      <c r="V19" s="160">
        <f>ROUND(E19*U19,2)</f>
        <v>0</v>
      </c>
      <c r="W19" s="160"/>
      <c r="X19" s="160" t="s">
        <v>241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242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5">
      <c r="A20" s="158"/>
      <c r="B20" s="159"/>
      <c r="C20" s="256"/>
      <c r="D20" s="257"/>
      <c r="E20" s="257"/>
      <c r="F20" s="257"/>
      <c r="G20" s="257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1"/>
      <c r="Z20" s="151"/>
      <c r="AA20" s="151"/>
      <c r="AB20" s="151"/>
      <c r="AC20" s="151"/>
      <c r="AD20" s="151"/>
      <c r="AE20" s="151"/>
      <c r="AF20" s="151"/>
      <c r="AG20" s="151" t="s">
        <v>212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5">
      <c r="A21" s="169">
        <v>6</v>
      </c>
      <c r="B21" s="170" t="s">
        <v>1155</v>
      </c>
      <c r="C21" s="182" t="s">
        <v>1156</v>
      </c>
      <c r="D21" s="183" t="s">
        <v>253</v>
      </c>
      <c r="E21" s="172">
        <v>450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2">
        <v>0</v>
      </c>
      <c r="O21" s="172">
        <f>ROUND(E21*N21,2)</f>
        <v>0</v>
      </c>
      <c r="P21" s="172">
        <v>0</v>
      </c>
      <c r="Q21" s="172">
        <f>ROUND(E21*P21,2)</f>
        <v>0</v>
      </c>
      <c r="R21" s="172"/>
      <c r="S21" s="172" t="s">
        <v>268</v>
      </c>
      <c r="T21" s="173" t="s">
        <v>207</v>
      </c>
      <c r="U21" s="160">
        <v>0</v>
      </c>
      <c r="V21" s="160">
        <f>ROUND(E21*U21,2)</f>
        <v>0</v>
      </c>
      <c r="W21" s="160"/>
      <c r="X21" s="160" t="s">
        <v>241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242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5">
      <c r="A22" s="158"/>
      <c r="B22" s="159"/>
      <c r="C22" s="256"/>
      <c r="D22" s="257"/>
      <c r="E22" s="257"/>
      <c r="F22" s="257"/>
      <c r="G22" s="257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51"/>
      <c r="Z22" s="151"/>
      <c r="AA22" s="151"/>
      <c r="AB22" s="151"/>
      <c r="AC22" s="151"/>
      <c r="AD22" s="151"/>
      <c r="AE22" s="151"/>
      <c r="AF22" s="151"/>
      <c r="AG22" s="151" t="s">
        <v>212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5">
      <c r="A23" s="169">
        <v>7</v>
      </c>
      <c r="B23" s="170" t="s">
        <v>1157</v>
      </c>
      <c r="C23" s="182" t="s">
        <v>1158</v>
      </c>
      <c r="D23" s="183" t="s">
        <v>266</v>
      </c>
      <c r="E23" s="172">
        <v>105</v>
      </c>
      <c r="F23" s="171"/>
      <c r="G23" s="172">
        <f>ROUND(E23*F23,2)</f>
        <v>0</v>
      </c>
      <c r="H23" s="171"/>
      <c r="I23" s="172">
        <f>ROUND(E23*H23,2)</f>
        <v>0</v>
      </c>
      <c r="J23" s="171"/>
      <c r="K23" s="172">
        <f>ROUND(E23*J23,2)</f>
        <v>0</v>
      </c>
      <c r="L23" s="172">
        <v>21</v>
      </c>
      <c r="M23" s="172">
        <f>G23*(1+L23/100)</f>
        <v>0</v>
      </c>
      <c r="N23" s="172">
        <v>0</v>
      </c>
      <c r="O23" s="172">
        <f>ROUND(E23*N23,2)</f>
        <v>0</v>
      </c>
      <c r="P23" s="172">
        <v>0</v>
      </c>
      <c r="Q23" s="172">
        <f>ROUND(E23*P23,2)</f>
        <v>0</v>
      </c>
      <c r="R23" s="172"/>
      <c r="S23" s="172" t="s">
        <v>299</v>
      </c>
      <c r="T23" s="173" t="s">
        <v>207</v>
      </c>
      <c r="U23" s="160">
        <v>0</v>
      </c>
      <c r="V23" s="160">
        <f>ROUND(E23*U23,2)</f>
        <v>0</v>
      </c>
      <c r="W23" s="160"/>
      <c r="X23" s="160" t="s">
        <v>241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242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5">
      <c r="A24" s="158"/>
      <c r="B24" s="159"/>
      <c r="C24" s="256"/>
      <c r="D24" s="257"/>
      <c r="E24" s="257"/>
      <c r="F24" s="257"/>
      <c r="G24" s="257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51"/>
      <c r="Z24" s="151"/>
      <c r="AA24" s="151"/>
      <c r="AB24" s="151"/>
      <c r="AC24" s="151"/>
      <c r="AD24" s="151"/>
      <c r="AE24" s="151"/>
      <c r="AF24" s="151"/>
      <c r="AG24" s="151" t="s">
        <v>212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5">
      <c r="A25" s="169">
        <v>8</v>
      </c>
      <c r="B25" s="170" t="s">
        <v>1159</v>
      </c>
      <c r="C25" s="182" t="s">
        <v>1160</v>
      </c>
      <c r="D25" s="183" t="s">
        <v>266</v>
      </c>
      <c r="E25" s="172">
        <v>12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72">
        <v>0</v>
      </c>
      <c r="O25" s="172">
        <f>ROUND(E25*N25,2)</f>
        <v>0</v>
      </c>
      <c r="P25" s="172">
        <v>0</v>
      </c>
      <c r="Q25" s="172">
        <f>ROUND(E25*P25,2)</f>
        <v>0</v>
      </c>
      <c r="R25" s="172"/>
      <c r="S25" s="172" t="s">
        <v>299</v>
      </c>
      <c r="T25" s="173" t="s">
        <v>207</v>
      </c>
      <c r="U25" s="160">
        <v>0</v>
      </c>
      <c r="V25" s="160">
        <f>ROUND(E25*U25,2)</f>
        <v>0</v>
      </c>
      <c r="W25" s="160"/>
      <c r="X25" s="160" t="s">
        <v>241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242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5">
      <c r="A26" s="158"/>
      <c r="B26" s="159"/>
      <c r="C26" s="256"/>
      <c r="D26" s="257"/>
      <c r="E26" s="257"/>
      <c r="F26" s="257"/>
      <c r="G26" s="257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51"/>
      <c r="Z26" s="151"/>
      <c r="AA26" s="151"/>
      <c r="AB26" s="151"/>
      <c r="AC26" s="151"/>
      <c r="AD26" s="151"/>
      <c r="AE26" s="151"/>
      <c r="AF26" s="151"/>
      <c r="AG26" s="151" t="s">
        <v>212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5">
      <c r="A27" s="169">
        <v>9</v>
      </c>
      <c r="B27" s="170" t="s">
        <v>1161</v>
      </c>
      <c r="C27" s="182" t="s">
        <v>1162</v>
      </c>
      <c r="D27" s="183" t="s">
        <v>1150</v>
      </c>
      <c r="E27" s="172">
        <v>20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21</v>
      </c>
      <c r="M27" s="172">
        <f>G27*(1+L27/100)</f>
        <v>0</v>
      </c>
      <c r="N27" s="172">
        <v>0</v>
      </c>
      <c r="O27" s="172">
        <f>ROUND(E27*N27,2)</f>
        <v>0</v>
      </c>
      <c r="P27" s="172">
        <v>0</v>
      </c>
      <c r="Q27" s="172">
        <f>ROUND(E27*P27,2)</f>
        <v>0</v>
      </c>
      <c r="R27" s="172"/>
      <c r="S27" s="172" t="s">
        <v>299</v>
      </c>
      <c r="T27" s="173" t="s">
        <v>207</v>
      </c>
      <c r="U27" s="160">
        <v>0</v>
      </c>
      <c r="V27" s="160">
        <f>ROUND(E27*U27,2)</f>
        <v>0</v>
      </c>
      <c r="W27" s="160"/>
      <c r="X27" s="160" t="s">
        <v>241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242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5">
      <c r="A28" s="158"/>
      <c r="B28" s="159"/>
      <c r="C28" s="256"/>
      <c r="D28" s="257"/>
      <c r="E28" s="257"/>
      <c r="F28" s="257"/>
      <c r="G28" s="257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51"/>
      <c r="Z28" s="151"/>
      <c r="AA28" s="151"/>
      <c r="AB28" s="151"/>
      <c r="AC28" s="151"/>
      <c r="AD28" s="151"/>
      <c r="AE28" s="151"/>
      <c r="AF28" s="151"/>
      <c r="AG28" s="151" t="s">
        <v>212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5">
      <c r="A29" s="169">
        <v>10</v>
      </c>
      <c r="B29" s="170" t="s">
        <v>1163</v>
      </c>
      <c r="C29" s="182" t="s">
        <v>1164</v>
      </c>
      <c r="D29" s="183" t="s">
        <v>266</v>
      </c>
      <c r="E29" s="172">
        <v>12</v>
      </c>
      <c r="F29" s="171"/>
      <c r="G29" s="172">
        <f>ROUND(E29*F29,2)</f>
        <v>0</v>
      </c>
      <c r="H29" s="171"/>
      <c r="I29" s="172">
        <f>ROUND(E29*H29,2)</f>
        <v>0</v>
      </c>
      <c r="J29" s="171"/>
      <c r="K29" s="172">
        <f>ROUND(E29*J29,2)</f>
        <v>0</v>
      </c>
      <c r="L29" s="172">
        <v>21</v>
      </c>
      <c r="M29" s="172">
        <f>G29*(1+L29/100)</f>
        <v>0</v>
      </c>
      <c r="N29" s="172">
        <v>0</v>
      </c>
      <c r="O29" s="172">
        <f>ROUND(E29*N29,2)</f>
        <v>0</v>
      </c>
      <c r="P29" s="172">
        <v>0</v>
      </c>
      <c r="Q29" s="172">
        <f>ROUND(E29*P29,2)</f>
        <v>0</v>
      </c>
      <c r="R29" s="172"/>
      <c r="S29" s="172" t="s">
        <v>299</v>
      </c>
      <c r="T29" s="173" t="s">
        <v>207</v>
      </c>
      <c r="U29" s="160">
        <v>0</v>
      </c>
      <c r="V29" s="160">
        <f>ROUND(E29*U29,2)</f>
        <v>0</v>
      </c>
      <c r="W29" s="160"/>
      <c r="X29" s="160" t="s">
        <v>347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348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5">
      <c r="A30" s="158"/>
      <c r="B30" s="159"/>
      <c r="C30" s="256"/>
      <c r="D30" s="257"/>
      <c r="E30" s="257"/>
      <c r="F30" s="257"/>
      <c r="G30" s="257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51"/>
      <c r="Z30" s="151"/>
      <c r="AA30" s="151"/>
      <c r="AB30" s="151"/>
      <c r="AC30" s="151"/>
      <c r="AD30" s="151"/>
      <c r="AE30" s="151"/>
      <c r="AF30" s="151"/>
      <c r="AG30" s="151" t="s">
        <v>212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5">
      <c r="A31" s="169">
        <v>11</v>
      </c>
      <c r="B31" s="170" t="s">
        <v>1165</v>
      </c>
      <c r="C31" s="182" t="s">
        <v>1166</v>
      </c>
      <c r="D31" s="183" t="s">
        <v>253</v>
      </c>
      <c r="E31" s="172">
        <v>1050</v>
      </c>
      <c r="F31" s="171"/>
      <c r="G31" s="172">
        <f>ROUND(E31*F31,2)</f>
        <v>0</v>
      </c>
      <c r="H31" s="171"/>
      <c r="I31" s="172">
        <f>ROUND(E31*H31,2)</f>
        <v>0</v>
      </c>
      <c r="J31" s="171"/>
      <c r="K31" s="172">
        <f>ROUND(E31*J31,2)</f>
        <v>0</v>
      </c>
      <c r="L31" s="172">
        <v>21</v>
      </c>
      <c r="M31" s="172">
        <f>G31*(1+L31/100)</f>
        <v>0</v>
      </c>
      <c r="N31" s="172">
        <v>0</v>
      </c>
      <c r="O31" s="172">
        <f>ROUND(E31*N31,2)</f>
        <v>0</v>
      </c>
      <c r="P31" s="172">
        <v>0</v>
      </c>
      <c r="Q31" s="172">
        <f>ROUND(E31*P31,2)</f>
        <v>0</v>
      </c>
      <c r="R31" s="172"/>
      <c r="S31" s="172" t="s">
        <v>299</v>
      </c>
      <c r="T31" s="173" t="s">
        <v>207</v>
      </c>
      <c r="U31" s="160">
        <v>0</v>
      </c>
      <c r="V31" s="160">
        <f>ROUND(E31*U31,2)</f>
        <v>0</v>
      </c>
      <c r="W31" s="160"/>
      <c r="X31" s="160" t="s">
        <v>347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348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5">
      <c r="A32" s="158"/>
      <c r="B32" s="159"/>
      <c r="C32" s="256"/>
      <c r="D32" s="257"/>
      <c r="E32" s="257"/>
      <c r="F32" s="257"/>
      <c r="G32" s="257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51"/>
      <c r="Z32" s="151"/>
      <c r="AA32" s="151"/>
      <c r="AB32" s="151"/>
      <c r="AC32" s="151"/>
      <c r="AD32" s="151"/>
      <c r="AE32" s="151"/>
      <c r="AF32" s="151"/>
      <c r="AG32" s="151" t="s">
        <v>212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5">
      <c r="A33" s="169">
        <v>12</v>
      </c>
      <c r="B33" s="170" t="s">
        <v>1167</v>
      </c>
      <c r="C33" s="182" t="s">
        <v>1168</v>
      </c>
      <c r="D33" s="183" t="s">
        <v>253</v>
      </c>
      <c r="E33" s="172">
        <v>450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72">
        <v>0</v>
      </c>
      <c r="O33" s="172">
        <f>ROUND(E33*N33,2)</f>
        <v>0</v>
      </c>
      <c r="P33" s="172">
        <v>0</v>
      </c>
      <c r="Q33" s="172">
        <f>ROUND(E33*P33,2)</f>
        <v>0</v>
      </c>
      <c r="R33" s="172"/>
      <c r="S33" s="172" t="s">
        <v>299</v>
      </c>
      <c r="T33" s="173" t="s">
        <v>207</v>
      </c>
      <c r="U33" s="160">
        <v>0</v>
      </c>
      <c r="V33" s="160">
        <f>ROUND(E33*U33,2)</f>
        <v>0</v>
      </c>
      <c r="W33" s="160"/>
      <c r="X33" s="160" t="s">
        <v>347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348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5">
      <c r="A34" s="158"/>
      <c r="B34" s="159"/>
      <c r="C34" s="256"/>
      <c r="D34" s="257"/>
      <c r="E34" s="257"/>
      <c r="F34" s="257"/>
      <c r="G34" s="257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51"/>
      <c r="Z34" s="151"/>
      <c r="AA34" s="151"/>
      <c r="AB34" s="151"/>
      <c r="AC34" s="151"/>
      <c r="AD34" s="151"/>
      <c r="AE34" s="151"/>
      <c r="AF34" s="151"/>
      <c r="AG34" s="151" t="s">
        <v>212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5">
      <c r="A35" s="169">
        <v>13</v>
      </c>
      <c r="B35" s="170" t="s">
        <v>1169</v>
      </c>
      <c r="C35" s="182" t="s">
        <v>1170</v>
      </c>
      <c r="D35" s="183" t="s">
        <v>266</v>
      </c>
      <c r="E35" s="172">
        <v>69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21</v>
      </c>
      <c r="M35" s="172">
        <f>G35*(1+L35/100)</f>
        <v>0</v>
      </c>
      <c r="N35" s="172">
        <v>1.2E-4</v>
      </c>
      <c r="O35" s="172">
        <f>ROUND(E35*N35,2)</f>
        <v>0.01</v>
      </c>
      <c r="P35" s="172">
        <v>0</v>
      </c>
      <c r="Q35" s="172">
        <f>ROUND(E35*P35,2)</f>
        <v>0</v>
      </c>
      <c r="R35" s="172"/>
      <c r="S35" s="172" t="s">
        <v>299</v>
      </c>
      <c r="T35" s="173" t="s">
        <v>207</v>
      </c>
      <c r="U35" s="160">
        <v>0</v>
      </c>
      <c r="V35" s="160">
        <f>ROUND(E35*U35,2)</f>
        <v>0</v>
      </c>
      <c r="W35" s="160"/>
      <c r="X35" s="160" t="s">
        <v>347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348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5">
      <c r="A36" s="158"/>
      <c r="B36" s="159"/>
      <c r="C36" s="256"/>
      <c r="D36" s="257"/>
      <c r="E36" s="257"/>
      <c r="F36" s="257"/>
      <c r="G36" s="257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51"/>
      <c r="Z36" s="151"/>
      <c r="AA36" s="151"/>
      <c r="AB36" s="151"/>
      <c r="AC36" s="151"/>
      <c r="AD36" s="151"/>
      <c r="AE36" s="151"/>
      <c r="AF36" s="151"/>
      <c r="AG36" s="151" t="s">
        <v>212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5">
      <c r="A37" s="169">
        <v>14</v>
      </c>
      <c r="B37" s="170" t="s">
        <v>1171</v>
      </c>
      <c r="C37" s="182" t="s">
        <v>1172</v>
      </c>
      <c r="D37" s="183" t="s">
        <v>266</v>
      </c>
      <c r="E37" s="172">
        <v>22</v>
      </c>
      <c r="F37" s="171"/>
      <c r="G37" s="172">
        <f>ROUND(E37*F37,2)</f>
        <v>0</v>
      </c>
      <c r="H37" s="171"/>
      <c r="I37" s="172">
        <f>ROUND(E37*H37,2)</f>
        <v>0</v>
      </c>
      <c r="J37" s="171"/>
      <c r="K37" s="172">
        <f>ROUND(E37*J37,2)</f>
        <v>0</v>
      </c>
      <c r="L37" s="172">
        <v>21</v>
      </c>
      <c r="M37" s="172">
        <f>G37*(1+L37/100)</f>
        <v>0</v>
      </c>
      <c r="N37" s="172">
        <v>0</v>
      </c>
      <c r="O37" s="172">
        <f>ROUND(E37*N37,2)</f>
        <v>0</v>
      </c>
      <c r="P37" s="172">
        <v>0</v>
      </c>
      <c r="Q37" s="172">
        <f>ROUND(E37*P37,2)</f>
        <v>0</v>
      </c>
      <c r="R37" s="172"/>
      <c r="S37" s="172" t="s">
        <v>299</v>
      </c>
      <c r="T37" s="173" t="s">
        <v>207</v>
      </c>
      <c r="U37" s="160">
        <v>0</v>
      </c>
      <c r="V37" s="160">
        <f>ROUND(E37*U37,2)</f>
        <v>0</v>
      </c>
      <c r="W37" s="160"/>
      <c r="X37" s="160" t="s">
        <v>347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348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5">
      <c r="A38" s="158"/>
      <c r="B38" s="159"/>
      <c r="C38" s="256"/>
      <c r="D38" s="257"/>
      <c r="E38" s="257"/>
      <c r="F38" s="257"/>
      <c r="G38" s="257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51"/>
      <c r="Z38" s="151"/>
      <c r="AA38" s="151"/>
      <c r="AB38" s="151"/>
      <c r="AC38" s="151"/>
      <c r="AD38" s="151"/>
      <c r="AE38" s="151"/>
      <c r="AF38" s="151"/>
      <c r="AG38" s="151" t="s">
        <v>212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5">
      <c r="A39" s="169">
        <v>15</v>
      </c>
      <c r="B39" s="170" t="s">
        <v>1173</v>
      </c>
      <c r="C39" s="182" t="s">
        <v>1174</v>
      </c>
      <c r="D39" s="183" t="s">
        <v>266</v>
      </c>
      <c r="E39" s="172">
        <v>12</v>
      </c>
      <c r="F39" s="171"/>
      <c r="G39" s="172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21</v>
      </c>
      <c r="M39" s="172">
        <f>G39*(1+L39/100)</f>
        <v>0</v>
      </c>
      <c r="N39" s="172">
        <v>0</v>
      </c>
      <c r="O39" s="172">
        <f>ROUND(E39*N39,2)</f>
        <v>0</v>
      </c>
      <c r="P39" s="172">
        <v>0</v>
      </c>
      <c r="Q39" s="172">
        <f>ROUND(E39*P39,2)</f>
        <v>0</v>
      </c>
      <c r="R39" s="172"/>
      <c r="S39" s="172" t="s">
        <v>299</v>
      </c>
      <c r="T39" s="173" t="s">
        <v>207</v>
      </c>
      <c r="U39" s="160">
        <v>0</v>
      </c>
      <c r="V39" s="160">
        <f>ROUND(E39*U39,2)</f>
        <v>0</v>
      </c>
      <c r="W39" s="160"/>
      <c r="X39" s="160" t="s">
        <v>347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348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5">
      <c r="A40" s="158"/>
      <c r="B40" s="159"/>
      <c r="C40" s="256"/>
      <c r="D40" s="257"/>
      <c r="E40" s="257"/>
      <c r="F40" s="257"/>
      <c r="G40" s="257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51"/>
      <c r="Z40" s="151"/>
      <c r="AA40" s="151"/>
      <c r="AB40" s="151"/>
      <c r="AC40" s="151"/>
      <c r="AD40" s="151"/>
      <c r="AE40" s="151"/>
      <c r="AF40" s="151"/>
      <c r="AG40" s="151" t="s">
        <v>212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5">
      <c r="A41" s="169">
        <v>16</v>
      </c>
      <c r="B41" s="170" t="s">
        <v>1175</v>
      </c>
      <c r="C41" s="182" t="s">
        <v>1176</v>
      </c>
      <c r="D41" s="183" t="s">
        <v>266</v>
      </c>
      <c r="E41" s="172">
        <v>2</v>
      </c>
      <c r="F41" s="171"/>
      <c r="G41" s="172">
        <f>ROUND(E41*F41,2)</f>
        <v>0</v>
      </c>
      <c r="H41" s="171"/>
      <c r="I41" s="172">
        <f>ROUND(E41*H41,2)</f>
        <v>0</v>
      </c>
      <c r="J41" s="171"/>
      <c r="K41" s="172">
        <f>ROUND(E41*J41,2)</f>
        <v>0</v>
      </c>
      <c r="L41" s="172">
        <v>21</v>
      </c>
      <c r="M41" s="172">
        <f>G41*(1+L41/100)</f>
        <v>0</v>
      </c>
      <c r="N41" s="172">
        <v>0</v>
      </c>
      <c r="O41" s="172">
        <f>ROUND(E41*N41,2)</f>
        <v>0</v>
      </c>
      <c r="P41" s="172">
        <v>0</v>
      </c>
      <c r="Q41" s="172">
        <f>ROUND(E41*P41,2)</f>
        <v>0</v>
      </c>
      <c r="R41" s="172"/>
      <c r="S41" s="172" t="s">
        <v>299</v>
      </c>
      <c r="T41" s="173" t="s">
        <v>207</v>
      </c>
      <c r="U41" s="160">
        <v>0</v>
      </c>
      <c r="V41" s="160">
        <f>ROUND(E41*U41,2)</f>
        <v>0</v>
      </c>
      <c r="W41" s="160"/>
      <c r="X41" s="160" t="s">
        <v>347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348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5">
      <c r="A42" s="158"/>
      <c r="B42" s="159"/>
      <c r="C42" s="256"/>
      <c r="D42" s="257"/>
      <c r="E42" s="257"/>
      <c r="F42" s="257"/>
      <c r="G42" s="257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51"/>
      <c r="Z42" s="151"/>
      <c r="AA42" s="151"/>
      <c r="AB42" s="151"/>
      <c r="AC42" s="151"/>
      <c r="AD42" s="151"/>
      <c r="AE42" s="151"/>
      <c r="AF42" s="151"/>
      <c r="AG42" s="151" t="s">
        <v>212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x14ac:dyDescent="0.25">
      <c r="A43" s="163" t="s">
        <v>201</v>
      </c>
      <c r="B43" s="164" t="s">
        <v>96</v>
      </c>
      <c r="C43" s="180" t="s">
        <v>98</v>
      </c>
      <c r="D43" s="181"/>
      <c r="E43" s="167"/>
      <c r="F43" s="167"/>
      <c r="G43" s="167">
        <f>SUMIF(AG44:AG63,"&lt;&gt;NOR",G44:G63)</f>
        <v>0</v>
      </c>
      <c r="H43" s="167"/>
      <c r="I43" s="167">
        <f>SUM(I44:I63)</f>
        <v>0</v>
      </c>
      <c r="J43" s="167"/>
      <c r="K43" s="167">
        <f>SUM(K44:K63)</f>
        <v>0</v>
      </c>
      <c r="L43" s="167"/>
      <c r="M43" s="167">
        <f>SUM(M44:M63)</f>
        <v>0</v>
      </c>
      <c r="N43" s="167"/>
      <c r="O43" s="167">
        <f>SUM(O44:O63)</f>
        <v>0</v>
      </c>
      <c r="P43" s="167"/>
      <c r="Q43" s="167">
        <f>SUM(Q44:Q63)</f>
        <v>0</v>
      </c>
      <c r="R43" s="167"/>
      <c r="S43" s="167"/>
      <c r="T43" s="168"/>
      <c r="U43" s="162"/>
      <c r="V43" s="162">
        <f>SUM(V44:V63)</f>
        <v>0</v>
      </c>
      <c r="W43" s="162"/>
      <c r="X43" s="162"/>
      <c r="AG43" t="s">
        <v>202</v>
      </c>
    </row>
    <row r="44" spans="1:60" outlineLevel="1" x14ac:dyDescent="0.25">
      <c r="A44" s="169">
        <v>17</v>
      </c>
      <c r="B44" s="170" t="s">
        <v>1177</v>
      </c>
      <c r="C44" s="182" t="s">
        <v>1178</v>
      </c>
      <c r="D44" s="183" t="s">
        <v>253</v>
      </c>
      <c r="E44" s="172">
        <v>90</v>
      </c>
      <c r="F44" s="171"/>
      <c r="G44" s="172">
        <f>ROUND(E44*F44,2)</f>
        <v>0</v>
      </c>
      <c r="H44" s="171"/>
      <c r="I44" s="172">
        <f>ROUND(E44*H44,2)</f>
        <v>0</v>
      </c>
      <c r="J44" s="171"/>
      <c r="K44" s="172">
        <f>ROUND(E44*J44,2)</f>
        <v>0</v>
      </c>
      <c r="L44" s="172">
        <v>21</v>
      </c>
      <c r="M44" s="172">
        <f>G44*(1+L44/100)</f>
        <v>0</v>
      </c>
      <c r="N44" s="172">
        <v>0</v>
      </c>
      <c r="O44" s="172">
        <f>ROUND(E44*N44,2)</f>
        <v>0</v>
      </c>
      <c r="P44" s="172">
        <v>0</v>
      </c>
      <c r="Q44" s="172">
        <f>ROUND(E44*P44,2)</f>
        <v>0</v>
      </c>
      <c r="R44" s="172"/>
      <c r="S44" s="172" t="s">
        <v>299</v>
      </c>
      <c r="T44" s="173" t="s">
        <v>207</v>
      </c>
      <c r="U44" s="160">
        <v>0</v>
      </c>
      <c r="V44" s="160">
        <f>ROUND(E44*U44,2)</f>
        <v>0</v>
      </c>
      <c r="W44" s="160"/>
      <c r="X44" s="160" t="s">
        <v>241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242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5">
      <c r="A45" s="158"/>
      <c r="B45" s="159"/>
      <c r="C45" s="256"/>
      <c r="D45" s="257"/>
      <c r="E45" s="257"/>
      <c r="F45" s="257"/>
      <c r="G45" s="257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1"/>
      <c r="Z45" s="151"/>
      <c r="AA45" s="151"/>
      <c r="AB45" s="151"/>
      <c r="AC45" s="151"/>
      <c r="AD45" s="151"/>
      <c r="AE45" s="151"/>
      <c r="AF45" s="151"/>
      <c r="AG45" s="151" t="s">
        <v>212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5">
      <c r="A46" s="169">
        <v>18</v>
      </c>
      <c r="B46" s="170" t="s">
        <v>1179</v>
      </c>
      <c r="C46" s="182" t="s">
        <v>1180</v>
      </c>
      <c r="D46" s="183" t="s">
        <v>253</v>
      </c>
      <c r="E46" s="172">
        <v>2930</v>
      </c>
      <c r="F46" s="171"/>
      <c r="G46" s="172">
        <f>ROUND(E46*F46,2)</f>
        <v>0</v>
      </c>
      <c r="H46" s="171"/>
      <c r="I46" s="172">
        <f>ROUND(E46*H46,2)</f>
        <v>0</v>
      </c>
      <c r="J46" s="171"/>
      <c r="K46" s="172">
        <f>ROUND(E46*J46,2)</f>
        <v>0</v>
      </c>
      <c r="L46" s="172">
        <v>21</v>
      </c>
      <c r="M46" s="172">
        <f>G46*(1+L46/100)</f>
        <v>0</v>
      </c>
      <c r="N46" s="172">
        <v>0</v>
      </c>
      <c r="O46" s="172">
        <f>ROUND(E46*N46,2)</f>
        <v>0</v>
      </c>
      <c r="P46" s="172">
        <v>0</v>
      </c>
      <c r="Q46" s="172">
        <f>ROUND(E46*P46,2)</f>
        <v>0</v>
      </c>
      <c r="R46" s="172"/>
      <c r="S46" s="172" t="s">
        <v>299</v>
      </c>
      <c r="T46" s="173" t="s">
        <v>207</v>
      </c>
      <c r="U46" s="160">
        <v>0</v>
      </c>
      <c r="V46" s="160">
        <f>ROUND(E46*U46,2)</f>
        <v>0</v>
      </c>
      <c r="W46" s="160"/>
      <c r="X46" s="160" t="s">
        <v>241</v>
      </c>
      <c r="Y46" s="151"/>
      <c r="Z46" s="151"/>
      <c r="AA46" s="151"/>
      <c r="AB46" s="151"/>
      <c r="AC46" s="151"/>
      <c r="AD46" s="151"/>
      <c r="AE46" s="151"/>
      <c r="AF46" s="151"/>
      <c r="AG46" s="151" t="s">
        <v>242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5">
      <c r="A47" s="158"/>
      <c r="B47" s="159"/>
      <c r="C47" s="256"/>
      <c r="D47" s="257"/>
      <c r="E47" s="257"/>
      <c r="F47" s="257"/>
      <c r="G47" s="257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51"/>
      <c r="Z47" s="151"/>
      <c r="AA47" s="151"/>
      <c r="AB47" s="151"/>
      <c r="AC47" s="151"/>
      <c r="AD47" s="151"/>
      <c r="AE47" s="151"/>
      <c r="AF47" s="151"/>
      <c r="AG47" s="151" t="s">
        <v>212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5">
      <c r="A48" s="169">
        <v>19</v>
      </c>
      <c r="B48" s="170" t="s">
        <v>1181</v>
      </c>
      <c r="C48" s="182" t="s">
        <v>1182</v>
      </c>
      <c r="D48" s="183" t="s">
        <v>253</v>
      </c>
      <c r="E48" s="172">
        <v>210</v>
      </c>
      <c r="F48" s="171"/>
      <c r="G48" s="172">
        <f>ROUND(E48*F48,2)</f>
        <v>0</v>
      </c>
      <c r="H48" s="171"/>
      <c r="I48" s="172">
        <f>ROUND(E48*H48,2)</f>
        <v>0</v>
      </c>
      <c r="J48" s="171"/>
      <c r="K48" s="172">
        <f>ROUND(E48*J48,2)</f>
        <v>0</v>
      </c>
      <c r="L48" s="172">
        <v>21</v>
      </c>
      <c r="M48" s="172">
        <f>G48*(1+L48/100)</f>
        <v>0</v>
      </c>
      <c r="N48" s="172">
        <v>0</v>
      </c>
      <c r="O48" s="172">
        <f>ROUND(E48*N48,2)</f>
        <v>0</v>
      </c>
      <c r="P48" s="172">
        <v>0</v>
      </c>
      <c r="Q48" s="172">
        <f>ROUND(E48*P48,2)</f>
        <v>0</v>
      </c>
      <c r="R48" s="172"/>
      <c r="S48" s="172" t="s">
        <v>299</v>
      </c>
      <c r="T48" s="173" t="s">
        <v>207</v>
      </c>
      <c r="U48" s="160">
        <v>0</v>
      </c>
      <c r="V48" s="160">
        <f>ROUND(E48*U48,2)</f>
        <v>0</v>
      </c>
      <c r="W48" s="160"/>
      <c r="X48" s="160" t="s">
        <v>255</v>
      </c>
      <c r="Y48" s="151"/>
      <c r="Z48" s="151"/>
      <c r="AA48" s="151"/>
      <c r="AB48" s="151"/>
      <c r="AC48" s="151"/>
      <c r="AD48" s="151"/>
      <c r="AE48" s="151"/>
      <c r="AF48" s="151"/>
      <c r="AG48" s="151" t="s">
        <v>256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5">
      <c r="A49" s="158"/>
      <c r="B49" s="159"/>
      <c r="C49" s="256"/>
      <c r="D49" s="257"/>
      <c r="E49" s="257"/>
      <c r="F49" s="257"/>
      <c r="G49" s="257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51"/>
      <c r="Z49" s="151"/>
      <c r="AA49" s="151"/>
      <c r="AB49" s="151"/>
      <c r="AC49" s="151"/>
      <c r="AD49" s="151"/>
      <c r="AE49" s="151"/>
      <c r="AF49" s="151"/>
      <c r="AG49" s="151" t="s">
        <v>212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5">
      <c r="A50" s="169">
        <v>20</v>
      </c>
      <c r="B50" s="170" t="s">
        <v>1183</v>
      </c>
      <c r="C50" s="182" t="s">
        <v>1184</v>
      </c>
      <c r="D50" s="183" t="s">
        <v>253</v>
      </c>
      <c r="E50" s="172">
        <v>280</v>
      </c>
      <c r="F50" s="171"/>
      <c r="G50" s="172">
        <f>ROUND(E50*F50,2)</f>
        <v>0</v>
      </c>
      <c r="H50" s="171"/>
      <c r="I50" s="172">
        <f>ROUND(E50*H50,2)</f>
        <v>0</v>
      </c>
      <c r="J50" s="171"/>
      <c r="K50" s="172">
        <f>ROUND(E50*J50,2)</f>
        <v>0</v>
      </c>
      <c r="L50" s="172">
        <v>21</v>
      </c>
      <c r="M50" s="172">
        <f>G50*(1+L50/100)</f>
        <v>0</v>
      </c>
      <c r="N50" s="172">
        <v>0</v>
      </c>
      <c r="O50" s="172">
        <f>ROUND(E50*N50,2)</f>
        <v>0</v>
      </c>
      <c r="P50" s="172">
        <v>0</v>
      </c>
      <c r="Q50" s="172">
        <f>ROUND(E50*P50,2)</f>
        <v>0</v>
      </c>
      <c r="R50" s="172"/>
      <c r="S50" s="172" t="s">
        <v>299</v>
      </c>
      <c r="T50" s="173" t="s">
        <v>207</v>
      </c>
      <c r="U50" s="160">
        <v>0</v>
      </c>
      <c r="V50" s="160">
        <f>ROUND(E50*U50,2)</f>
        <v>0</v>
      </c>
      <c r="W50" s="160"/>
      <c r="X50" s="160" t="s">
        <v>347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348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5">
      <c r="A51" s="158"/>
      <c r="B51" s="159"/>
      <c r="C51" s="256"/>
      <c r="D51" s="257"/>
      <c r="E51" s="257"/>
      <c r="F51" s="257"/>
      <c r="G51" s="257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51"/>
      <c r="Z51" s="151"/>
      <c r="AA51" s="151"/>
      <c r="AB51" s="151"/>
      <c r="AC51" s="151"/>
      <c r="AD51" s="151"/>
      <c r="AE51" s="151"/>
      <c r="AF51" s="151"/>
      <c r="AG51" s="151" t="s">
        <v>212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5">
      <c r="A52" s="169">
        <v>21</v>
      </c>
      <c r="B52" s="170" t="s">
        <v>1185</v>
      </c>
      <c r="C52" s="182" t="s">
        <v>1186</v>
      </c>
      <c r="D52" s="183" t="s">
        <v>253</v>
      </c>
      <c r="E52" s="172">
        <v>870</v>
      </c>
      <c r="F52" s="171"/>
      <c r="G52" s="172">
        <f>ROUND(E52*F52,2)</f>
        <v>0</v>
      </c>
      <c r="H52" s="171"/>
      <c r="I52" s="172">
        <f>ROUND(E52*H52,2)</f>
        <v>0</v>
      </c>
      <c r="J52" s="171"/>
      <c r="K52" s="172">
        <f>ROUND(E52*J52,2)</f>
        <v>0</v>
      </c>
      <c r="L52" s="172">
        <v>21</v>
      </c>
      <c r="M52" s="172">
        <f>G52*(1+L52/100)</f>
        <v>0</v>
      </c>
      <c r="N52" s="172">
        <v>0</v>
      </c>
      <c r="O52" s="172">
        <f>ROUND(E52*N52,2)</f>
        <v>0</v>
      </c>
      <c r="P52" s="172">
        <v>0</v>
      </c>
      <c r="Q52" s="172">
        <f>ROUND(E52*P52,2)</f>
        <v>0</v>
      </c>
      <c r="R52" s="172"/>
      <c r="S52" s="172" t="s">
        <v>299</v>
      </c>
      <c r="T52" s="173" t="s">
        <v>207</v>
      </c>
      <c r="U52" s="160">
        <v>0</v>
      </c>
      <c r="V52" s="160">
        <f>ROUND(E52*U52,2)</f>
        <v>0</v>
      </c>
      <c r="W52" s="160"/>
      <c r="X52" s="160" t="s">
        <v>347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348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5">
      <c r="A53" s="158"/>
      <c r="B53" s="159"/>
      <c r="C53" s="256"/>
      <c r="D53" s="257"/>
      <c r="E53" s="257"/>
      <c r="F53" s="257"/>
      <c r="G53" s="257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51"/>
      <c r="Z53" s="151"/>
      <c r="AA53" s="151"/>
      <c r="AB53" s="151"/>
      <c r="AC53" s="151"/>
      <c r="AD53" s="151"/>
      <c r="AE53" s="151"/>
      <c r="AF53" s="151"/>
      <c r="AG53" s="151" t="s">
        <v>212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5">
      <c r="A54" s="169">
        <v>22</v>
      </c>
      <c r="B54" s="170" t="s">
        <v>1187</v>
      </c>
      <c r="C54" s="182" t="s">
        <v>1188</v>
      </c>
      <c r="D54" s="183" t="s">
        <v>253</v>
      </c>
      <c r="E54" s="172">
        <v>690</v>
      </c>
      <c r="F54" s="171"/>
      <c r="G54" s="172">
        <f>ROUND(E54*F54,2)</f>
        <v>0</v>
      </c>
      <c r="H54" s="171"/>
      <c r="I54" s="172">
        <f>ROUND(E54*H54,2)</f>
        <v>0</v>
      </c>
      <c r="J54" s="171"/>
      <c r="K54" s="172">
        <f>ROUND(E54*J54,2)</f>
        <v>0</v>
      </c>
      <c r="L54" s="172">
        <v>21</v>
      </c>
      <c r="M54" s="172">
        <f>G54*(1+L54/100)</f>
        <v>0</v>
      </c>
      <c r="N54" s="172">
        <v>0</v>
      </c>
      <c r="O54" s="172">
        <f>ROUND(E54*N54,2)</f>
        <v>0</v>
      </c>
      <c r="P54" s="172">
        <v>0</v>
      </c>
      <c r="Q54" s="172">
        <f>ROUND(E54*P54,2)</f>
        <v>0</v>
      </c>
      <c r="R54" s="172"/>
      <c r="S54" s="172" t="s">
        <v>299</v>
      </c>
      <c r="T54" s="173" t="s">
        <v>207</v>
      </c>
      <c r="U54" s="160">
        <v>0</v>
      </c>
      <c r="V54" s="160">
        <f>ROUND(E54*U54,2)</f>
        <v>0</v>
      </c>
      <c r="W54" s="160"/>
      <c r="X54" s="160" t="s">
        <v>347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348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5">
      <c r="A55" s="158"/>
      <c r="B55" s="159"/>
      <c r="C55" s="256"/>
      <c r="D55" s="257"/>
      <c r="E55" s="257"/>
      <c r="F55" s="257"/>
      <c r="G55" s="257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51"/>
      <c r="Z55" s="151"/>
      <c r="AA55" s="151"/>
      <c r="AB55" s="151"/>
      <c r="AC55" s="151"/>
      <c r="AD55" s="151"/>
      <c r="AE55" s="151"/>
      <c r="AF55" s="151"/>
      <c r="AG55" s="151" t="s">
        <v>212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5">
      <c r="A56" s="169">
        <v>23</v>
      </c>
      <c r="B56" s="170" t="s">
        <v>1189</v>
      </c>
      <c r="C56" s="182" t="s">
        <v>1190</v>
      </c>
      <c r="D56" s="183" t="s">
        <v>253</v>
      </c>
      <c r="E56" s="172">
        <v>60</v>
      </c>
      <c r="F56" s="171"/>
      <c r="G56" s="172">
        <f>ROUND(E56*F56,2)</f>
        <v>0</v>
      </c>
      <c r="H56" s="171"/>
      <c r="I56" s="172">
        <f>ROUND(E56*H56,2)</f>
        <v>0</v>
      </c>
      <c r="J56" s="171"/>
      <c r="K56" s="172">
        <f>ROUND(E56*J56,2)</f>
        <v>0</v>
      </c>
      <c r="L56" s="172">
        <v>21</v>
      </c>
      <c r="M56" s="172">
        <f>G56*(1+L56/100)</f>
        <v>0</v>
      </c>
      <c r="N56" s="172">
        <v>0</v>
      </c>
      <c r="O56" s="172">
        <f>ROUND(E56*N56,2)</f>
        <v>0</v>
      </c>
      <c r="P56" s="172">
        <v>0</v>
      </c>
      <c r="Q56" s="172">
        <f>ROUND(E56*P56,2)</f>
        <v>0</v>
      </c>
      <c r="R56" s="172"/>
      <c r="S56" s="172" t="s">
        <v>299</v>
      </c>
      <c r="T56" s="173" t="s">
        <v>207</v>
      </c>
      <c r="U56" s="160">
        <v>0</v>
      </c>
      <c r="V56" s="160">
        <f>ROUND(E56*U56,2)</f>
        <v>0</v>
      </c>
      <c r="W56" s="160"/>
      <c r="X56" s="160" t="s">
        <v>347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348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5">
      <c r="A57" s="158"/>
      <c r="B57" s="159"/>
      <c r="C57" s="256"/>
      <c r="D57" s="257"/>
      <c r="E57" s="257"/>
      <c r="F57" s="257"/>
      <c r="G57" s="257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51"/>
      <c r="Z57" s="151"/>
      <c r="AA57" s="151"/>
      <c r="AB57" s="151"/>
      <c r="AC57" s="151"/>
      <c r="AD57" s="151"/>
      <c r="AE57" s="151"/>
      <c r="AF57" s="151"/>
      <c r="AG57" s="151" t="s">
        <v>212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5">
      <c r="A58" s="169">
        <v>24</v>
      </c>
      <c r="B58" s="170" t="s">
        <v>1191</v>
      </c>
      <c r="C58" s="182" t="s">
        <v>1192</v>
      </c>
      <c r="D58" s="183" t="s">
        <v>253</v>
      </c>
      <c r="E58" s="172">
        <v>1690</v>
      </c>
      <c r="F58" s="171"/>
      <c r="G58" s="172">
        <f>ROUND(E58*F58,2)</f>
        <v>0</v>
      </c>
      <c r="H58" s="171"/>
      <c r="I58" s="172">
        <f>ROUND(E58*H58,2)</f>
        <v>0</v>
      </c>
      <c r="J58" s="171"/>
      <c r="K58" s="172">
        <f>ROUND(E58*J58,2)</f>
        <v>0</v>
      </c>
      <c r="L58" s="172">
        <v>21</v>
      </c>
      <c r="M58" s="172">
        <f>G58*(1+L58/100)</f>
        <v>0</v>
      </c>
      <c r="N58" s="172">
        <v>0</v>
      </c>
      <c r="O58" s="172">
        <f>ROUND(E58*N58,2)</f>
        <v>0</v>
      </c>
      <c r="P58" s="172">
        <v>0</v>
      </c>
      <c r="Q58" s="172">
        <f>ROUND(E58*P58,2)</f>
        <v>0</v>
      </c>
      <c r="R58" s="172"/>
      <c r="S58" s="172" t="s">
        <v>299</v>
      </c>
      <c r="T58" s="173" t="s">
        <v>207</v>
      </c>
      <c r="U58" s="160">
        <v>0</v>
      </c>
      <c r="V58" s="160">
        <f>ROUND(E58*U58,2)</f>
        <v>0</v>
      </c>
      <c r="W58" s="160"/>
      <c r="X58" s="160" t="s">
        <v>347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348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5">
      <c r="A59" s="158"/>
      <c r="B59" s="159"/>
      <c r="C59" s="256"/>
      <c r="D59" s="257"/>
      <c r="E59" s="257"/>
      <c r="F59" s="257"/>
      <c r="G59" s="257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51"/>
      <c r="Z59" s="151"/>
      <c r="AA59" s="151"/>
      <c r="AB59" s="151"/>
      <c r="AC59" s="151"/>
      <c r="AD59" s="151"/>
      <c r="AE59" s="151"/>
      <c r="AF59" s="151"/>
      <c r="AG59" s="151" t="s">
        <v>212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5">
      <c r="A60" s="169">
        <v>25</v>
      </c>
      <c r="B60" s="170" t="s">
        <v>1193</v>
      </c>
      <c r="C60" s="182" t="s">
        <v>1194</v>
      </c>
      <c r="D60" s="183" t="s">
        <v>253</v>
      </c>
      <c r="E60" s="172">
        <v>50</v>
      </c>
      <c r="F60" s="171"/>
      <c r="G60" s="172">
        <f>ROUND(E60*F60,2)</f>
        <v>0</v>
      </c>
      <c r="H60" s="171"/>
      <c r="I60" s="172">
        <f>ROUND(E60*H60,2)</f>
        <v>0</v>
      </c>
      <c r="J60" s="171"/>
      <c r="K60" s="172">
        <f>ROUND(E60*J60,2)</f>
        <v>0</v>
      </c>
      <c r="L60" s="172">
        <v>21</v>
      </c>
      <c r="M60" s="172">
        <f>G60*(1+L60/100)</f>
        <v>0</v>
      </c>
      <c r="N60" s="172">
        <v>0</v>
      </c>
      <c r="O60" s="172">
        <f>ROUND(E60*N60,2)</f>
        <v>0</v>
      </c>
      <c r="P60" s="172">
        <v>0</v>
      </c>
      <c r="Q60" s="172">
        <f>ROUND(E60*P60,2)</f>
        <v>0</v>
      </c>
      <c r="R60" s="172"/>
      <c r="S60" s="172" t="s">
        <v>299</v>
      </c>
      <c r="T60" s="173" t="s">
        <v>207</v>
      </c>
      <c r="U60" s="160">
        <v>0</v>
      </c>
      <c r="V60" s="160">
        <f>ROUND(E60*U60,2)</f>
        <v>0</v>
      </c>
      <c r="W60" s="160"/>
      <c r="X60" s="160" t="s">
        <v>347</v>
      </c>
      <c r="Y60" s="151"/>
      <c r="Z60" s="151"/>
      <c r="AA60" s="151"/>
      <c r="AB60" s="151"/>
      <c r="AC60" s="151"/>
      <c r="AD60" s="151"/>
      <c r="AE60" s="151"/>
      <c r="AF60" s="151"/>
      <c r="AG60" s="151" t="s">
        <v>348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5">
      <c r="A61" s="158"/>
      <c r="B61" s="159"/>
      <c r="C61" s="256"/>
      <c r="D61" s="257"/>
      <c r="E61" s="257"/>
      <c r="F61" s="257"/>
      <c r="G61" s="257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51"/>
      <c r="Z61" s="151"/>
      <c r="AA61" s="151"/>
      <c r="AB61" s="151"/>
      <c r="AC61" s="151"/>
      <c r="AD61" s="151"/>
      <c r="AE61" s="151"/>
      <c r="AF61" s="151"/>
      <c r="AG61" s="151" t="s">
        <v>212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5">
      <c r="A62" s="169">
        <v>26</v>
      </c>
      <c r="B62" s="170" t="s">
        <v>1195</v>
      </c>
      <c r="C62" s="182" t="s">
        <v>1196</v>
      </c>
      <c r="D62" s="183" t="s">
        <v>253</v>
      </c>
      <c r="E62" s="172">
        <v>40</v>
      </c>
      <c r="F62" s="171"/>
      <c r="G62" s="172">
        <f>ROUND(E62*F62,2)</f>
        <v>0</v>
      </c>
      <c r="H62" s="171"/>
      <c r="I62" s="172">
        <f>ROUND(E62*H62,2)</f>
        <v>0</v>
      </c>
      <c r="J62" s="171"/>
      <c r="K62" s="172">
        <f>ROUND(E62*J62,2)</f>
        <v>0</v>
      </c>
      <c r="L62" s="172">
        <v>21</v>
      </c>
      <c r="M62" s="172">
        <f>G62*(1+L62/100)</f>
        <v>0</v>
      </c>
      <c r="N62" s="172">
        <v>0</v>
      </c>
      <c r="O62" s="172">
        <f>ROUND(E62*N62,2)</f>
        <v>0</v>
      </c>
      <c r="P62" s="172">
        <v>0</v>
      </c>
      <c r="Q62" s="172">
        <f>ROUND(E62*P62,2)</f>
        <v>0</v>
      </c>
      <c r="R62" s="172"/>
      <c r="S62" s="172" t="s">
        <v>299</v>
      </c>
      <c r="T62" s="173" t="s">
        <v>207</v>
      </c>
      <c r="U62" s="160">
        <v>0</v>
      </c>
      <c r="V62" s="160">
        <f>ROUND(E62*U62,2)</f>
        <v>0</v>
      </c>
      <c r="W62" s="160"/>
      <c r="X62" s="160" t="s">
        <v>347</v>
      </c>
      <c r="Y62" s="151"/>
      <c r="Z62" s="151"/>
      <c r="AA62" s="151"/>
      <c r="AB62" s="151"/>
      <c r="AC62" s="151"/>
      <c r="AD62" s="151"/>
      <c r="AE62" s="151"/>
      <c r="AF62" s="151"/>
      <c r="AG62" s="151" t="s">
        <v>348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5">
      <c r="A63" s="158"/>
      <c r="B63" s="159"/>
      <c r="C63" s="256"/>
      <c r="D63" s="257"/>
      <c r="E63" s="257"/>
      <c r="F63" s="257"/>
      <c r="G63" s="257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51"/>
      <c r="Z63" s="151"/>
      <c r="AA63" s="151"/>
      <c r="AB63" s="151"/>
      <c r="AC63" s="151"/>
      <c r="AD63" s="151"/>
      <c r="AE63" s="151"/>
      <c r="AF63" s="151"/>
      <c r="AG63" s="151" t="s">
        <v>212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x14ac:dyDescent="0.25">
      <c r="A64" s="163" t="s">
        <v>201</v>
      </c>
      <c r="B64" s="164" t="s">
        <v>99</v>
      </c>
      <c r="C64" s="180" t="s">
        <v>100</v>
      </c>
      <c r="D64" s="181"/>
      <c r="E64" s="167"/>
      <c r="F64" s="167"/>
      <c r="G64" s="167">
        <f>SUMIF(AG65:AG70,"&lt;&gt;NOR",G65:G70)</f>
        <v>0</v>
      </c>
      <c r="H64" s="167"/>
      <c r="I64" s="167">
        <f>SUM(I65:I70)</f>
        <v>0</v>
      </c>
      <c r="J64" s="167"/>
      <c r="K64" s="167">
        <f>SUM(K65:K70)</f>
        <v>0</v>
      </c>
      <c r="L64" s="167"/>
      <c r="M64" s="167">
        <f>SUM(M65:M70)</f>
        <v>0</v>
      </c>
      <c r="N64" s="167"/>
      <c r="O64" s="167">
        <f>SUM(O65:O70)</f>
        <v>0</v>
      </c>
      <c r="P64" s="167"/>
      <c r="Q64" s="167">
        <f>SUM(Q65:Q70)</f>
        <v>0</v>
      </c>
      <c r="R64" s="167"/>
      <c r="S64" s="167"/>
      <c r="T64" s="168"/>
      <c r="U64" s="162"/>
      <c r="V64" s="162">
        <f>SUM(V65:V70)</f>
        <v>0</v>
      </c>
      <c r="W64" s="162"/>
      <c r="X64" s="162"/>
      <c r="AG64" t="s">
        <v>202</v>
      </c>
    </row>
    <row r="65" spans="1:60" outlineLevel="1" x14ac:dyDescent="0.25">
      <c r="A65" s="169">
        <v>27</v>
      </c>
      <c r="B65" s="170" t="s">
        <v>1197</v>
      </c>
      <c r="C65" s="182" t="s">
        <v>1198</v>
      </c>
      <c r="D65" s="183" t="s">
        <v>266</v>
      </c>
      <c r="E65" s="172">
        <v>412</v>
      </c>
      <c r="F65" s="171"/>
      <c r="G65" s="172">
        <f>ROUND(E65*F65,2)</f>
        <v>0</v>
      </c>
      <c r="H65" s="171"/>
      <c r="I65" s="172">
        <f>ROUND(E65*H65,2)</f>
        <v>0</v>
      </c>
      <c r="J65" s="171"/>
      <c r="K65" s="172">
        <f>ROUND(E65*J65,2)</f>
        <v>0</v>
      </c>
      <c r="L65" s="172">
        <v>21</v>
      </c>
      <c r="M65" s="172">
        <f>G65*(1+L65/100)</f>
        <v>0</v>
      </c>
      <c r="N65" s="172">
        <v>0</v>
      </c>
      <c r="O65" s="172">
        <f>ROUND(E65*N65,2)</f>
        <v>0</v>
      </c>
      <c r="P65" s="172">
        <v>0</v>
      </c>
      <c r="Q65" s="172">
        <f>ROUND(E65*P65,2)</f>
        <v>0</v>
      </c>
      <c r="R65" s="172"/>
      <c r="S65" s="172" t="s">
        <v>299</v>
      </c>
      <c r="T65" s="173" t="s">
        <v>207</v>
      </c>
      <c r="U65" s="160">
        <v>0</v>
      </c>
      <c r="V65" s="160">
        <f>ROUND(E65*U65,2)</f>
        <v>0</v>
      </c>
      <c r="W65" s="160"/>
      <c r="X65" s="160" t="s">
        <v>241</v>
      </c>
      <c r="Y65" s="151"/>
      <c r="Z65" s="151"/>
      <c r="AA65" s="151"/>
      <c r="AB65" s="151"/>
      <c r="AC65" s="151"/>
      <c r="AD65" s="151"/>
      <c r="AE65" s="151"/>
      <c r="AF65" s="151"/>
      <c r="AG65" s="151" t="s">
        <v>242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5">
      <c r="A66" s="158"/>
      <c r="B66" s="159"/>
      <c r="C66" s="256"/>
      <c r="D66" s="257"/>
      <c r="E66" s="257"/>
      <c r="F66" s="257"/>
      <c r="G66" s="257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51"/>
      <c r="Z66" s="151"/>
      <c r="AA66" s="151"/>
      <c r="AB66" s="151"/>
      <c r="AC66" s="151"/>
      <c r="AD66" s="151"/>
      <c r="AE66" s="151"/>
      <c r="AF66" s="151"/>
      <c r="AG66" s="151" t="s">
        <v>212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5">
      <c r="A67" s="169">
        <v>28</v>
      </c>
      <c r="B67" s="170" t="s">
        <v>1199</v>
      </c>
      <c r="C67" s="182" t="s">
        <v>1200</v>
      </c>
      <c r="D67" s="183" t="s">
        <v>1201</v>
      </c>
      <c r="E67" s="172">
        <v>30</v>
      </c>
      <c r="F67" s="171"/>
      <c r="G67" s="172">
        <f>ROUND(E67*F67,2)</f>
        <v>0</v>
      </c>
      <c r="H67" s="171"/>
      <c r="I67" s="172">
        <f>ROUND(E67*H67,2)</f>
        <v>0</v>
      </c>
      <c r="J67" s="171"/>
      <c r="K67" s="172">
        <f>ROUND(E67*J67,2)</f>
        <v>0</v>
      </c>
      <c r="L67" s="172">
        <v>21</v>
      </c>
      <c r="M67" s="172">
        <f>G67*(1+L67/100)</f>
        <v>0</v>
      </c>
      <c r="N67" s="172">
        <v>0</v>
      </c>
      <c r="O67" s="172">
        <f>ROUND(E67*N67,2)</f>
        <v>0</v>
      </c>
      <c r="P67" s="172">
        <v>0</v>
      </c>
      <c r="Q67" s="172">
        <f>ROUND(E67*P67,2)</f>
        <v>0</v>
      </c>
      <c r="R67" s="172"/>
      <c r="S67" s="172" t="s">
        <v>299</v>
      </c>
      <c r="T67" s="173" t="s">
        <v>207</v>
      </c>
      <c r="U67" s="160">
        <v>0</v>
      </c>
      <c r="V67" s="160">
        <f>ROUND(E67*U67,2)</f>
        <v>0</v>
      </c>
      <c r="W67" s="160"/>
      <c r="X67" s="160" t="s">
        <v>347</v>
      </c>
      <c r="Y67" s="151"/>
      <c r="Z67" s="151"/>
      <c r="AA67" s="151"/>
      <c r="AB67" s="151"/>
      <c r="AC67" s="151"/>
      <c r="AD67" s="151"/>
      <c r="AE67" s="151"/>
      <c r="AF67" s="151"/>
      <c r="AG67" s="151" t="s">
        <v>348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5">
      <c r="A68" s="158"/>
      <c r="B68" s="159"/>
      <c r="C68" s="256"/>
      <c r="D68" s="257"/>
      <c r="E68" s="257"/>
      <c r="F68" s="257"/>
      <c r="G68" s="257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51"/>
      <c r="Z68" s="151"/>
      <c r="AA68" s="151"/>
      <c r="AB68" s="151"/>
      <c r="AC68" s="151"/>
      <c r="AD68" s="151"/>
      <c r="AE68" s="151"/>
      <c r="AF68" s="151"/>
      <c r="AG68" s="151" t="s">
        <v>212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5">
      <c r="A69" s="169">
        <v>29</v>
      </c>
      <c r="B69" s="170" t="s">
        <v>1202</v>
      </c>
      <c r="C69" s="182" t="s">
        <v>1203</v>
      </c>
      <c r="D69" s="183" t="s">
        <v>266</v>
      </c>
      <c r="E69" s="172">
        <v>218</v>
      </c>
      <c r="F69" s="171"/>
      <c r="G69" s="172">
        <f>ROUND(E69*F69,2)</f>
        <v>0</v>
      </c>
      <c r="H69" s="171"/>
      <c r="I69" s="172">
        <f>ROUND(E69*H69,2)</f>
        <v>0</v>
      </c>
      <c r="J69" s="171"/>
      <c r="K69" s="172">
        <f>ROUND(E69*J69,2)</f>
        <v>0</v>
      </c>
      <c r="L69" s="172">
        <v>21</v>
      </c>
      <c r="M69" s="172">
        <f>G69*(1+L69/100)</f>
        <v>0</v>
      </c>
      <c r="N69" s="172">
        <v>0</v>
      </c>
      <c r="O69" s="172">
        <f>ROUND(E69*N69,2)</f>
        <v>0</v>
      </c>
      <c r="P69" s="172">
        <v>0</v>
      </c>
      <c r="Q69" s="172">
        <f>ROUND(E69*P69,2)</f>
        <v>0</v>
      </c>
      <c r="R69" s="172"/>
      <c r="S69" s="172" t="s">
        <v>299</v>
      </c>
      <c r="T69" s="173" t="s">
        <v>207</v>
      </c>
      <c r="U69" s="160">
        <v>0</v>
      </c>
      <c r="V69" s="160">
        <f>ROUND(E69*U69,2)</f>
        <v>0</v>
      </c>
      <c r="W69" s="160"/>
      <c r="X69" s="160" t="s">
        <v>347</v>
      </c>
      <c r="Y69" s="151"/>
      <c r="Z69" s="151"/>
      <c r="AA69" s="151"/>
      <c r="AB69" s="151"/>
      <c r="AC69" s="151"/>
      <c r="AD69" s="151"/>
      <c r="AE69" s="151"/>
      <c r="AF69" s="151"/>
      <c r="AG69" s="151" t="s">
        <v>348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5">
      <c r="A70" s="158"/>
      <c r="B70" s="159"/>
      <c r="C70" s="256"/>
      <c r="D70" s="257"/>
      <c r="E70" s="257"/>
      <c r="F70" s="257"/>
      <c r="G70" s="257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51"/>
      <c r="Z70" s="151"/>
      <c r="AA70" s="151"/>
      <c r="AB70" s="151"/>
      <c r="AC70" s="151"/>
      <c r="AD70" s="151"/>
      <c r="AE70" s="151"/>
      <c r="AF70" s="151"/>
      <c r="AG70" s="151" t="s">
        <v>212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x14ac:dyDescent="0.25">
      <c r="A71" s="163" t="s">
        <v>201</v>
      </c>
      <c r="B71" s="164" t="s">
        <v>101</v>
      </c>
      <c r="C71" s="180" t="s">
        <v>102</v>
      </c>
      <c r="D71" s="181"/>
      <c r="E71" s="167"/>
      <c r="F71" s="167"/>
      <c r="G71" s="167">
        <f>SUMIF(AG72:AG121,"&lt;&gt;NOR",G72:G121)</f>
        <v>0</v>
      </c>
      <c r="H71" s="167"/>
      <c r="I71" s="167">
        <f>SUM(I72:I121)</f>
        <v>0</v>
      </c>
      <c r="J71" s="167"/>
      <c r="K71" s="167">
        <f>SUM(K72:K121)</f>
        <v>0</v>
      </c>
      <c r="L71" s="167"/>
      <c r="M71" s="167">
        <f>SUM(M72:M121)</f>
        <v>0</v>
      </c>
      <c r="N71" s="167"/>
      <c r="O71" s="167">
        <f>SUM(O72:O121)</f>
        <v>0</v>
      </c>
      <c r="P71" s="167"/>
      <c r="Q71" s="167">
        <f>SUM(Q72:Q121)</f>
        <v>0</v>
      </c>
      <c r="R71" s="167"/>
      <c r="S71" s="167"/>
      <c r="T71" s="168"/>
      <c r="U71" s="162"/>
      <c r="V71" s="162">
        <f>SUM(V72:V121)</f>
        <v>0</v>
      </c>
      <c r="W71" s="162"/>
      <c r="X71" s="162"/>
      <c r="AG71" t="s">
        <v>202</v>
      </c>
    </row>
    <row r="72" spans="1:60" outlineLevel="1" x14ac:dyDescent="0.25">
      <c r="A72" s="169">
        <v>30</v>
      </c>
      <c r="B72" s="170" t="s">
        <v>1204</v>
      </c>
      <c r="C72" s="182" t="s">
        <v>1205</v>
      </c>
      <c r="D72" s="183" t="s">
        <v>266</v>
      </c>
      <c r="E72" s="172">
        <v>11</v>
      </c>
      <c r="F72" s="171"/>
      <c r="G72" s="172">
        <f>ROUND(E72*F72,2)</f>
        <v>0</v>
      </c>
      <c r="H72" s="171"/>
      <c r="I72" s="172">
        <f>ROUND(E72*H72,2)</f>
        <v>0</v>
      </c>
      <c r="J72" s="171"/>
      <c r="K72" s="172">
        <f>ROUND(E72*J72,2)</f>
        <v>0</v>
      </c>
      <c r="L72" s="172">
        <v>21</v>
      </c>
      <c r="M72" s="172">
        <f>G72*(1+L72/100)</f>
        <v>0</v>
      </c>
      <c r="N72" s="172">
        <v>0</v>
      </c>
      <c r="O72" s="172">
        <f>ROUND(E72*N72,2)</f>
        <v>0</v>
      </c>
      <c r="P72" s="172">
        <v>0</v>
      </c>
      <c r="Q72" s="172">
        <f>ROUND(E72*P72,2)</f>
        <v>0</v>
      </c>
      <c r="R72" s="172"/>
      <c r="S72" s="172" t="s">
        <v>299</v>
      </c>
      <c r="T72" s="173" t="s">
        <v>207</v>
      </c>
      <c r="U72" s="160">
        <v>0</v>
      </c>
      <c r="V72" s="160">
        <f>ROUND(E72*U72,2)</f>
        <v>0</v>
      </c>
      <c r="W72" s="160"/>
      <c r="X72" s="160" t="s">
        <v>241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242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5">
      <c r="A73" s="158"/>
      <c r="B73" s="159"/>
      <c r="C73" s="256"/>
      <c r="D73" s="257"/>
      <c r="E73" s="257"/>
      <c r="F73" s="257"/>
      <c r="G73" s="257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51"/>
      <c r="Z73" s="151"/>
      <c r="AA73" s="151"/>
      <c r="AB73" s="151"/>
      <c r="AC73" s="151"/>
      <c r="AD73" s="151"/>
      <c r="AE73" s="151"/>
      <c r="AF73" s="151"/>
      <c r="AG73" s="151" t="s">
        <v>212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5">
      <c r="A74" s="169">
        <v>31</v>
      </c>
      <c r="B74" s="170" t="s">
        <v>1206</v>
      </c>
      <c r="C74" s="182" t="s">
        <v>1207</v>
      </c>
      <c r="D74" s="183" t="s">
        <v>266</v>
      </c>
      <c r="E74" s="172">
        <v>3</v>
      </c>
      <c r="F74" s="171"/>
      <c r="G74" s="172">
        <f>ROUND(E74*F74,2)</f>
        <v>0</v>
      </c>
      <c r="H74" s="171"/>
      <c r="I74" s="172">
        <f>ROUND(E74*H74,2)</f>
        <v>0</v>
      </c>
      <c r="J74" s="171"/>
      <c r="K74" s="172">
        <f>ROUND(E74*J74,2)</f>
        <v>0</v>
      </c>
      <c r="L74" s="172">
        <v>21</v>
      </c>
      <c r="M74" s="172">
        <f>G74*(1+L74/100)</f>
        <v>0</v>
      </c>
      <c r="N74" s="172">
        <v>0</v>
      </c>
      <c r="O74" s="172">
        <f>ROUND(E74*N74,2)</f>
        <v>0</v>
      </c>
      <c r="P74" s="172">
        <v>0</v>
      </c>
      <c r="Q74" s="172">
        <f>ROUND(E74*P74,2)</f>
        <v>0</v>
      </c>
      <c r="R74" s="172"/>
      <c r="S74" s="172" t="s">
        <v>299</v>
      </c>
      <c r="T74" s="173" t="s">
        <v>207</v>
      </c>
      <c r="U74" s="160">
        <v>0</v>
      </c>
      <c r="V74" s="160">
        <f>ROUND(E74*U74,2)</f>
        <v>0</v>
      </c>
      <c r="W74" s="160"/>
      <c r="X74" s="160" t="s">
        <v>241</v>
      </c>
      <c r="Y74" s="151"/>
      <c r="Z74" s="151"/>
      <c r="AA74" s="151"/>
      <c r="AB74" s="151"/>
      <c r="AC74" s="151"/>
      <c r="AD74" s="151"/>
      <c r="AE74" s="151"/>
      <c r="AF74" s="151"/>
      <c r="AG74" s="151" t="s">
        <v>242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5">
      <c r="A75" s="158"/>
      <c r="B75" s="159"/>
      <c r="C75" s="256"/>
      <c r="D75" s="257"/>
      <c r="E75" s="257"/>
      <c r="F75" s="257"/>
      <c r="G75" s="257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51"/>
      <c r="Z75" s="151"/>
      <c r="AA75" s="151"/>
      <c r="AB75" s="151"/>
      <c r="AC75" s="151"/>
      <c r="AD75" s="151"/>
      <c r="AE75" s="151"/>
      <c r="AF75" s="151"/>
      <c r="AG75" s="151" t="s">
        <v>212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5">
      <c r="A76" s="169">
        <v>32</v>
      </c>
      <c r="B76" s="170" t="s">
        <v>1208</v>
      </c>
      <c r="C76" s="182" t="s">
        <v>1209</v>
      </c>
      <c r="D76" s="183" t="s">
        <v>266</v>
      </c>
      <c r="E76" s="172">
        <v>2</v>
      </c>
      <c r="F76" s="171"/>
      <c r="G76" s="172">
        <f>ROUND(E76*F76,2)</f>
        <v>0</v>
      </c>
      <c r="H76" s="171"/>
      <c r="I76" s="172">
        <f>ROUND(E76*H76,2)</f>
        <v>0</v>
      </c>
      <c r="J76" s="171"/>
      <c r="K76" s="172">
        <f>ROUND(E76*J76,2)</f>
        <v>0</v>
      </c>
      <c r="L76" s="172">
        <v>21</v>
      </c>
      <c r="M76" s="172">
        <f>G76*(1+L76/100)</f>
        <v>0</v>
      </c>
      <c r="N76" s="172">
        <v>0</v>
      </c>
      <c r="O76" s="172">
        <f>ROUND(E76*N76,2)</f>
        <v>0</v>
      </c>
      <c r="P76" s="172">
        <v>0</v>
      </c>
      <c r="Q76" s="172">
        <f>ROUND(E76*P76,2)</f>
        <v>0</v>
      </c>
      <c r="R76" s="172"/>
      <c r="S76" s="172" t="s">
        <v>299</v>
      </c>
      <c r="T76" s="173" t="s">
        <v>207</v>
      </c>
      <c r="U76" s="160">
        <v>0</v>
      </c>
      <c r="V76" s="160">
        <f>ROUND(E76*U76,2)</f>
        <v>0</v>
      </c>
      <c r="W76" s="160"/>
      <c r="X76" s="160" t="s">
        <v>241</v>
      </c>
      <c r="Y76" s="151"/>
      <c r="Z76" s="151"/>
      <c r="AA76" s="151"/>
      <c r="AB76" s="151"/>
      <c r="AC76" s="151"/>
      <c r="AD76" s="151"/>
      <c r="AE76" s="151"/>
      <c r="AF76" s="151"/>
      <c r="AG76" s="151" t="s">
        <v>242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5">
      <c r="A77" s="158"/>
      <c r="B77" s="159"/>
      <c r="C77" s="256"/>
      <c r="D77" s="257"/>
      <c r="E77" s="257"/>
      <c r="F77" s="257"/>
      <c r="G77" s="257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51"/>
      <c r="Z77" s="151"/>
      <c r="AA77" s="151"/>
      <c r="AB77" s="151"/>
      <c r="AC77" s="151"/>
      <c r="AD77" s="151"/>
      <c r="AE77" s="151"/>
      <c r="AF77" s="151"/>
      <c r="AG77" s="151" t="s">
        <v>212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5">
      <c r="A78" s="169">
        <v>33</v>
      </c>
      <c r="B78" s="170" t="s">
        <v>1210</v>
      </c>
      <c r="C78" s="182" t="s">
        <v>1211</v>
      </c>
      <c r="D78" s="183" t="s">
        <v>266</v>
      </c>
      <c r="E78" s="172">
        <v>2</v>
      </c>
      <c r="F78" s="171"/>
      <c r="G78" s="172">
        <f>ROUND(E78*F78,2)</f>
        <v>0</v>
      </c>
      <c r="H78" s="171"/>
      <c r="I78" s="172">
        <f>ROUND(E78*H78,2)</f>
        <v>0</v>
      </c>
      <c r="J78" s="171"/>
      <c r="K78" s="172">
        <f>ROUND(E78*J78,2)</f>
        <v>0</v>
      </c>
      <c r="L78" s="172">
        <v>21</v>
      </c>
      <c r="M78" s="172">
        <f>G78*(1+L78/100)</f>
        <v>0</v>
      </c>
      <c r="N78" s="172">
        <v>0</v>
      </c>
      <c r="O78" s="172">
        <f>ROUND(E78*N78,2)</f>
        <v>0</v>
      </c>
      <c r="P78" s="172">
        <v>0</v>
      </c>
      <c r="Q78" s="172">
        <f>ROUND(E78*P78,2)</f>
        <v>0</v>
      </c>
      <c r="R78" s="172"/>
      <c r="S78" s="172" t="s">
        <v>299</v>
      </c>
      <c r="T78" s="173" t="s">
        <v>207</v>
      </c>
      <c r="U78" s="160">
        <v>0</v>
      </c>
      <c r="V78" s="160">
        <f>ROUND(E78*U78,2)</f>
        <v>0</v>
      </c>
      <c r="W78" s="160"/>
      <c r="X78" s="160" t="s">
        <v>241</v>
      </c>
      <c r="Y78" s="151"/>
      <c r="Z78" s="151"/>
      <c r="AA78" s="151"/>
      <c r="AB78" s="151"/>
      <c r="AC78" s="151"/>
      <c r="AD78" s="151"/>
      <c r="AE78" s="151"/>
      <c r="AF78" s="151"/>
      <c r="AG78" s="151" t="s">
        <v>242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5">
      <c r="A79" s="158"/>
      <c r="B79" s="159"/>
      <c r="C79" s="256"/>
      <c r="D79" s="257"/>
      <c r="E79" s="257"/>
      <c r="F79" s="257"/>
      <c r="G79" s="257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51"/>
      <c r="Z79" s="151"/>
      <c r="AA79" s="151"/>
      <c r="AB79" s="151"/>
      <c r="AC79" s="151"/>
      <c r="AD79" s="151"/>
      <c r="AE79" s="151"/>
      <c r="AF79" s="151"/>
      <c r="AG79" s="151" t="s">
        <v>212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5">
      <c r="A80" s="169">
        <v>34</v>
      </c>
      <c r="B80" s="170" t="s">
        <v>1212</v>
      </c>
      <c r="C80" s="182" t="s">
        <v>1213</v>
      </c>
      <c r="D80" s="183" t="s">
        <v>266</v>
      </c>
      <c r="E80" s="172">
        <v>2</v>
      </c>
      <c r="F80" s="171"/>
      <c r="G80" s="172">
        <f>ROUND(E80*F80,2)</f>
        <v>0</v>
      </c>
      <c r="H80" s="171"/>
      <c r="I80" s="172">
        <f>ROUND(E80*H80,2)</f>
        <v>0</v>
      </c>
      <c r="J80" s="171"/>
      <c r="K80" s="172">
        <f>ROUND(E80*J80,2)</f>
        <v>0</v>
      </c>
      <c r="L80" s="172">
        <v>21</v>
      </c>
      <c r="M80" s="172">
        <f>G80*(1+L80/100)</f>
        <v>0</v>
      </c>
      <c r="N80" s="172">
        <v>0</v>
      </c>
      <c r="O80" s="172">
        <f>ROUND(E80*N80,2)</f>
        <v>0</v>
      </c>
      <c r="P80" s="172">
        <v>0</v>
      </c>
      <c r="Q80" s="172">
        <f>ROUND(E80*P80,2)</f>
        <v>0</v>
      </c>
      <c r="R80" s="172"/>
      <c r="S80" s="172" t="s">
        <v>299</v>
      </c>
      <c r="T80" s="173" t="s">
        <v>207</v>
      </c>
      <c r="U80" s="160">
        <v>0</v>
      </c>
      <c r="V80" s="160">
        <f>ROUND(E80*U80,2)</f>
        <v>0</v>
      </c>
      <c r="W80" s="160"/>
      <c r="X80" s="160" t="s">
        <v>241</v>
      </c>
      <c r="Y80" s="151"/>
      <c r="Z80" s="151"/>
      <c r="AA80" s="151"/>
      <c r="AB80" s="151"/>
      <c r="AC80" s="151"/>
      <c r="AD80" s="151"/>
      <c r="AE80" s="151"/>
      <c r="AF80" s="151"/>
      <c r="AG80" s="151" t="s">
        <v>242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5">
      <c r="A81" s="158"/>
      <c r="B81" s="159"/>
      <c r="C81" s="256"/>
      <c r="D81" s="257"/>
      <c r="E81" s="257"/>
      <c r="F81" s="257"/>
      <c r="G81" s="257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51"/>
      <c r="Z81" s="151"/>
      <c r="AA81" s="151"/>
      <c r="AB81" s="151"/>
      <c r="AC81" s="151"/>
      <c r="AD81" s="151"/>
      <c r="AE81" s="151"/>
      <c r="AF81" s="151"/>
      <c r="AG81" s="151" t="s">
        <v>212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5">
      <c r="A82" s="169">
        <v>35</v>
      </c>
      <c r="B82" s="170" t="s">
        <v>1214</v>
      </c>
      <c r="C82" s="182" t="s">
        <v>1215</v>
      </c>
      <c r="D82" s="183" t="s">
        <v>266</v>
      </c>
      <c r="E82" s="172">
        <v>3</v>
      </c>
      <c r="F82" s="171"/>
      <c r="G82" s="172">
        <f>ROUND(E82*F82,2)</f>
        <v>0</v>
      </c>
      <c r="H82" s="171"/>
      <c r="I82" s="172">
        <f>ROUND(E82*H82,2)</f>
        <v>0</v>
      </c>
      <c r="J82" s="171"/>
      <c r="K82" s="172">
        <f>ROUND(E82*J82,2)</f>
        <v>0</v>
      </c>
      <c r="L82" s="172">
        <v>21</v>
      </c>
      <c r="M82" s="172">
        <f>G82*(1+L82/100)</f>
        <v>0</v>
      </c>
      <c r="N82" s="172">
        <v>0</v>
      </c>
      <c r="O82" s="172">
        <f>ROUND(E82*N82,2)</f>
        <v>0</v>
      </c>
      <c r="P82" s="172">
        <v>0</v>
      </c>
      <c r="Q82" s="172">
        <f>ROUND(E82*P82,2)</f>
        <v>0</v>
      </c>
      <c r="R82" s="172"/>
      <c r="S82" s="172" t="s">
        <v>299</v>
      </c>
      <c r="T82" s="173" t="s">
        <v>207</v>
      </c>
      <c r="U82" s="160">
        <v>0</v>
      </c>
      <c r="V82" s="160">
        <f>ROUND(E82*U82,2)</f>
        <v>0</v>
      </c>
      <c r="W82" s="160"/>
      <c r="X82" s="160" t="s">
        <v>241</v>
      </c>
      <c r="Y82" s="151"/>
      <c r="Z82" s="151"/>
      <c r="AA82" s="151"/>
      <c r="AB82" s="151"/>
      <c r="AC82" s="151"/>
      <c r="AD82" s="151"/>
      <c r="AE82" s="151"/>
      <c r="AF82" s="151"/>
      <c r="AG82" s="151" t="s">
        <v>242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5">
      <c r="A83" s="158"/>
      <c r="B83" s="159"/>
      <c r="C83" s="256"/>
      <c r="D83" s="257"/>
      <c r="E83" s="257"/>
      <c r="F83" s="257"/>
      <c r="G83" s="257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51"/>
      <c r="Z83" s="151"/>
      <c r="AA83" s="151"/>
      <c r="AB83" s="151"/>
      <c r="AC83" s="151"/>
      <c r="AD83" s="151"/>
      <c r="AE83" s="151"/>
      <c r="AF83" s="151"/>
      <c r="AG83" s="151" t="s">
        <v>212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5">
      <c r="A84" s="169">
        <v>36</v>
      </c>
      <c r="B84" s="170" t="s">
        <v>1216</v>
      </c>
      <c r="C84" s="182" t="s">
        <v>1205</v>
      </c>
      <c r="D84" s="183" t="s">
        <v>266</v>
      </c>
      <c r="E84" s="172">
        <v>11</v>
      </c>
      <c r="F84" s="171"/>
      <c r="G84" s="172">
        <f>ROUND(E84*F84,2)</f>
        <v>0</v>
      </c>
      <c r="H84" s="171"/>
      <c r="I84" s="172">
        <f>ROUND(E84*H84,2)</f>
        <v>0</v>
      </c>
      <c r="J84" s="171"/>
      <c r="K84" s="172">
        <f>ROUND(E84*J84,2)</f>
        <v>0</v>
      </c>
      <c r="L84" s="172">
        <v>21</v>
      </c>
      <c r="M84" s="172">
        <f>G84*(1+L84/100)</f>
        <v>0</v>
      </c>
      <c r="N84" s="172">
        <v>0</v>
      </c>
      <c r="O84" s="172">
        <f>ROUND(E84*N84,2)</f>
        <v>0</v>
      </c>
      <c r="P84" s="172">
        <v>0</v>
      </c>
      <c r="Q84" s="172">
        <f>ROUND(E84*P84,2)</f>
        <v>0</v>
      </c>
      <c r="R84" s="172"/>
      <c r="S84" s="172" t="s">
        <v>299</v>
      </c>
      <c r="T84" s="173" t="s">
        <v>207</v>
      </c>
      <c r="U84" s="160">
        <v>0</v>
      </c>
      <c r="V84" s="160">
        <f>ROUND(E84*U84,2)</f>
        <v>0</v>
      </c>
      <c r="W84" s="160"/>
      <c r="X84" s="160" t="s">
        <v>241</v>
      </c>
      <c r="Y84" s="151"/>
      <c r="Z84" s="151"/>
      <c r="AA84" s="151"/>
      <c r="AB84" s="151"/>
      <c r="AC84" s="151"/>
      <c r="AD84" s="151"/>
      <c r="AE84" s="151"/>
      <c r="AF84" s="151"/>
      <c r="AG84" s="151" t="s">
        <v>242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5">
      <c r="A85" s="158"/>
      <c r="B85" s="159"/>
      <c r="C85" s="256"/>
      <c r="D85" s="257"/>
      <c r="E85" s="257"/>
      <c r="F85" s="257"/>
      <c r="G85" s="257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51"/>
      <c r="Z85" s="151"/>
      <c r="AA85" s="151"/>
      <c r="AB85" s="151"/>
      <c r="AC85" s="151"/>
      <c r="AD85" s="151"/>
      <c r="AE85" s="151"/>
      <c r="AF85" s="151"/>
      <c r="AG85" s="151" t="s">
        <v>212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5">
      <c r="A86" s="169">
        <v>37</v>
      </c>
      <c r="B86" s="170" t="s">
        <v>1217</v>
      </c>
      <c r="C86" s="182" t="s">
        <v>1218</v>
      </c>
      <c r="D86" s="183" t="s">
        <v>266</v>
      </c>
      <c r="E86" s="172">
        <v>25</v>
      </c>
      <c r="F86" s="171"/>
      <c r="G86" s="172">
        <f>ROUND(E86*F86,2)</f>
        <v>0</v>
      </c>
      <c r="H86" s="171"/>
      <c r="I86" s="172">
        <f>ROUND(E86*H86,2)</f>
        <v>0</v>
      </c>
      <c r="J86" s="171"/>
      <c r="K86" s="172">
        <f>ROUND(E86*J86,2)</f>
        <v>0</v>
      </c>
      <c r="L86" s="172">
        <v>21</v>
      </c>
      <c r="M86" s="172">
        <f>G86*(1+L86/100)</f>
        <v>0</v>
      </c>
      <c r="N86" s="172">
        <v>0</v>
      </c>
      <c r="O86" s="172">
        <f>ROUND(E86*N86,2)</f>
        <v>0</v>
      </c>
      <c r="P86" s="172">
        <v>0</v>
      </c>
      <c r="Q86" s="172">
        <f>ROUND(E86*P86,2)</f>
        <v>0</v>
      </c>
      <c r="R86" s="172"/>
      <c r="S86" s="172" t="s">
        <v>299</v>
      </c>
      <c r="T86" s="173" t="s">
        <v>207</v>
      </c>
      <c r="U86" s="160">
        <v>0</v>
      </c>
      <c r="V86" s="160">
        <f>ROUND(E86*U86,2)</f>
        <v>0</v>
      </c>
      <c r="W86" s="160"/>
      <c r="X86" s="160" t="s">
        <v>241</v>
      </c>
      <c r="Y86" s="151"/>
      <c r="Z86" s="151"/>
      <c r="AA86" s="151"/>
      <c r="AB86" s="151"/>
      <c r="AC86" s="151"/>
      <c r="AD86" s="151"/>
      <c r="AE86" s="151"/>
      <c r="AF86" s="151"/>
      <c r="AG86" s="151" t="s">
        <v>242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5">
      <c r="A87" s="158"/>
      <c r="B87" s="159"/>
      <c r="C87" s="256"/>
      <c r="D87" s="257"/>
      <c r="E87" s="257"/>
      <c r="F87" s="257"/>
      <c r="G87" s="257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51"/>
      <c r="Z87" s="151"/>
      <c r="AA87" s="151"/>
      <c r="AB87" s="151"/>
      <c r="AC87" s="151"/>
      <c r="AD87" s="151"/>
      <c r="AE87" s="151"/>
      <c r="AF87" s="151"/>
      <c r="AG87" s="151" t="s">
        <v>212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5">
      <c r="A88" s="169">
        <v>38</v>
      </c>
      <c r="B88" s="170" t="s">
        <v>1219</v>
      </c>
      <c r="C88" s="182" t="s">
        <v>1220</v>
      </c>
      <c r="D88" s="183" t="s">
        <v>205</v>
      </c>
      <c r="E88" s="172">
        <v>3</v>
      </c>
      <c r="F88" s="171"/>
      <c r="G88" s="172">
        <f>ROUND(E88*F88,2)</f>
        <v>0</v>
      </c>
      <c r="H88" s="171"/>
      <c r="I88" s="172">
        <f>ROUND(E88*H88,2)</f>
        <v>0</v>
      </c>
      <c r="J88" s="171"/>
      <c r="K88" s="172">
        <f>ROUND(E88*J88,2)</f>
        <v>0</v>
      </c>
      <c r="L88" s="172">
        <v>21</v>
      </c>
      <c r="M88" s="172">
        <f>G88*(1+L88/100)</f>
        <v>0</v>
      </c>
      <c r="N88" s="172">
        <v>0</v>
      </c>
      <c r="O88" s="172">
        <f>ROUND(E88*N88,2)</f>
        <v>0</v>
      </c>
      <c r="P88" s="172">
        <v>0</v>
      </c>
      <c r="Q88" s="172">
        <f>ROUND(E88*P88,2)</f>
        <v>0</v>
      </c>
      <c r="R88" s="172"/>
      <c r="S88" s="172" t="s">
        <v>299</v>
      </c>
      <c r="T88" s="173" t="s">
        <v>207</v>
      </c>
      <c r="U88" s="160">
        <v>0</v>
      </c>
      <c r="V88" s="160">
        <f>ROUND(E88*U88,2)</f>
        <v>0</v>
      </c>
      <c r="W88" s="160"/>
      <c r="X88" s="160" t="s">
        <v>241</v>
      </c>
      <c r="Y88" s="151"/>
      <c r="Z88" s="151"/>
      <c r="AA88" s="151"/>
      <c r="AB88" s="151"/>
      <c r="AC88" s="151"/>
      <c r="AD88" s="151"/>
      <c r="AE88" s="151"/>
      <c r="AF88" s="151"/>
      <c r="AG88" s="151" t="s">
        <v>242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5">
      <c r="A89" s="158"/>
      <c r="B89" s="159"/>
      <c r="C89" s="256"/>
      <c r="D89" s="257"/>
      <c r="E89" s="257"/>
      <c r="F89" s="257"/>
      <c r="G89" s="257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51"/>
      <c r="Z89" s="151"/>
      <c r="AA89" s="151"/>
      <c r="AB89" s="151"/>
      <c r="AC89" s="151"/>
      <c r="AD89" s="151"/>
      <c r="AE89" s="151"/>
      <c r="AF89" s="151"/>
      <c r="AG89" s="151" t="s">
        <v>212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5">
      <c r="A90" s="169">
        <v>39</v>
      </c>
      <c r="B90" s="170" t="s">
        <v>1221</v>
      </c>
      <c r="C90" s="182" t="s">
        <v>1222</v>
      </c>
      <c r="D90" s="183" t="s">
        <v>266</v>
      </c>
      <c r="E90" s="172">
        <v>3</v>
      </c>
      <c r="F90" s="171"/>
      <c r="G90" s="172">
        <f>ROUND(E90*F90,2)</f>
        <v>0</v>
      </c>
      <c r="H90" s="171"/>
      <c r="I90" s="172">
        <f>ROUND(E90*H90,2)</f>
        <v>0</v>
      </c>
      <c r="J90" s="171"/>
      <c r="K90" s="172">
        <f>ROUND(E90*J90,2)</f>
        <v>0</v>
      </c>
      <c r="L90" s="172">
        <v>21</v>
      </c>
      <c r="M90" s="172">
        <f>G90*(1+L90/100)</f>
        <v>0</v>
      </c>
      <c r="N90" s="172">
        <v>0</v>
      </c>
      <c r="O90" s="172">
        <f>ROUND(E90*N90,2)</f>
        <v>0</v>
      </c>
      <c r="P90" s="172">
        <v>0</v>
      </c>
      <c r="Q90" s="172">
        <f>ROUND(E90*P90,2)</f>
        <v>0</v>
      </c>
      <c r="R90" s="172"/>
      <c r="S90" s="172" t="s">
        <v>299</v>
      </c>
      <c r="T90" s="173" t="s">
        <v>207</v>
      </c>
      <c r="U90" s="160">
        <v>0</v>
      </c>
      <c r="V90" s="160">
        <f>ROUND(E90*U90,2)</f>
        <v>0</v>
      </c>
      <c r="W90" s="160"/>
      <c r="X90" s="160" t="s">
        <v>241</v>
      </c>
      <c r="Y90" s="151"/>
      <c r="Z90" s="151"/>
      <c r="AA90" s="151"/>
      <c r="AB90" s="151"/>
      <c r="AC90" s="151"/>
      <c r="AD90" s="151"/>
      <c r="AE90" s="151"/>
      <c r="AF90" s="151"/>
      <c r="AG90" s="151" t="s">
        <v>242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5">
      <c r="A91" s="158"/>
      <c r="B91" s="159"/>
      <c r="C91" s="256"/>
      <c r="D91" s="257"/>
      <c r="E91" s="257"/>
      <c r="F91" s="257"/>
      <c r="G91" s="257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51"/>
      <c r="Z91" s="151"/>
      <c r="AA91" s="151"/>
      <c r="AB91" s="151"/>
      <c r="AC91" s="151"/>
      <c r="AD91" s="151"/>
      <c r="AE91" s="151"/>
      <c r="AF91" s="151"/>
      <c r="AG91" s="151" t="s">
        <v>212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5">
      <c r="A92" s="169">
        <v>40</v>
      </c>
      <c r="B92" s="170" t="s">
        <v>1223</v>
      </c>
      <c r="C92" s="182" t="s">
        <v>1224</v>
      </c>
      <c r="D92" s="183" t="s">
        <v>266</v>
      </c>
      <c r="E92" s="172">
        <v>1</v>
      </c>
      <c r="F92" s="171"/>
      <c r="G92" s="172">
        <f>ROUND(E92*F92,2)</f>
        <v>0</v>
      </c>
      <c r="H92" s="171"/>
      <c r="I92" s="172">
        <f>ROUND(E92*H92,2)</f>
        <v>0</v>
      </c>
      <c r="J92" s="171"/>
      <c r="K92" s="172">
        <f>ROUND(E92*J92,2)</f>
        <v>0</v>
      </c>
      <c r="L92" s="172">
        <v>21</v>
      </c>
      <c r="M92" s="172">
        <f>G92*(1+L92/100)</f>
        <v>0</v>
      </c>
      <c r="N92" s="172">
        <v>0</v>
      </c>
      <c r="O92" s="172">
        <f>ROUND(E92*N92,2)</f>
        <v>0</v>
      </c>
      <c r="P92" s="172">
        <v>0</v>
      </c>
      <c r="Q92" s="172">
        <f>ROUND(E92*P92,2)</f>
        <v>0</v>
      </c>
      <c r="R92" s="172"/>
      <c r="S92" s="172" t="s">
        <v>299</v>
      </c>
      <c r="T92" s="173" t="s">
        <v>207</v>
      </c>
      <c r="U92" s="160">
        <v>0</v>
      </c>
      <c r="V92" s="160">
        <f>ROUND(E92*U92,2)</f>
        <v>0</v>
      </c>
      <c r="W92" s="160"/>
      <c r="X92" s="160" t="s">
        <v>241</v>
      </c>
      <c r="Y92" s="151"/>
      <c r="Z92" s="151"/>
      <c r="AA92" s="151"/>
      <c r="AB92" s="151"/>
      <c r="AC92" s="151"/>
      <c r="AD92" s="151"/>
      <c r="AE92" s="151"/>
      <c r="AF92" s="151"/>
      <c r="AG92" s="151" t="s">
        <v>242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5">
      <c r="A93" s="158"/>
      <c r="B93" s="159"/>
      <c r="C93" s="245" t="s">
        <v>1225</v>
      </c>
      <c r="D93" s="246"/>
      <c r="E93" s="246"/>
      <c r="F93" s="246"/>
      <c r="G93" s="246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51"/>
      <c r="Z93" s="151"/>
      <c r="AA93" s="151"/>
      <c r="AB93" s="151"/>
      <c r="AC93" s="151"/>
      <c r="AD93" s="151"/>
      <c r="AE93" s="151"/>
      <c r="AF93" s="151"/>
      <c r="AG93" s="151" t="s">
        <v>211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5">
      <c r="A94" s="158"/>
      <c r="B94" s="159"/>
      <c r="C94" s="260" t="s">
        <v>1226</v>
      </c>
      <c r="D94" s="261"/>
      <c r="E94" s="261"/>
      <c r="F94" s="261"/>
      <c r="G94" s="261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51"/>
      <c r="Z94" s="151"/>
      <c r="AA94" s="151"/>
      <c r="AB94" s="151"/>
      <c r="AC94" s="151"/>
      <c r="AD94" s="151"/>
      <c r="AE94" s="151"/>
      <c r="AF94" s="151"/>
      <c r="AG94" s="151" t="s">
        <v>211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74" t="str">
        <f>C94</f>
        <v xml:space="preserve"> z rozvaděče STA na půdě přes rozbočovače do zásuvek v určených místech. Na střeše instalovat novou anténu vč. držáku.</v>
      </c>
      <c r="BB94" s="151"/>
      <c r="BC94" s="151"/>
      <c r="BD94" s="151"/>
      <c r="BE94" s="151"/>
      <c r="BF94" s="151"/>
      <c r="BG94" s="151"/>
      <c r="BH94" s="151"/>
    </row>
    <row r="95" spans="1:60" outlineLevel="1" x14ac:dyDescent="0.25">
      <c r="A95" s="158"/>
      <c r="B95" s="159"/>
      <c r="C95" s="247"/>
      <c r="D95" s="248"/>
      <c r="E95" s="248"/>
      <c r="F95" s="248"/>
      <c r="G95" s="248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51"/>
      <c r="Z95" s="151"/>
      <c r="AA95" s="151"/>
      <c r="AB95" s="151"/>
      <c r="AC95" s="151"/>
      <c r="AD95" s="151"/>
      <c r="AE95" s="151"/>
      <c r="AF95" s="151"/>
      <c r="AG95" s="151" t="s">
        <v>212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5">
      <c r="A96" s="169">
        <v>41</v>
      </c>
      <c r="B96" s="170" t="s">
        <v>1227</v>
      </c>
      <c r="C96" s="182" t="s">
        <v>1228</v>
      </c>
      <c r="D96" s="183" t="s">
        <v>266</v>
      </c>
      <c r="E96" s="172">
        <v>1</v>
      </c>
      <c r="F96" s="171"/>
      <c r="G96" s="172">
        <f>ROUND(E96*F96,2)</f>
        <v>0</v>
      </c>
      <c r="H96" s="171"/>
      <c r="I96" s="172">
        <f>ROUND(E96*H96,2)</f>
        <v>0</v>
      </c>
      <c r="J96" s="171"/>
      <c r="K96" s="172">
        <f>ROUND(E96*J96,2)</f>
        <v>0</v>
      </c>
      <c r="L96" s="172">
        <v>21</v>
      </c>
      <c r="M96" s="172">
        <f>G96*(1+L96/100)</f>
        <v>0</v>
      </c>
      <c r="N96" s="172">
        <v>0</v>
      </c>
      <c r="O96" s="172">
        <f>ROUND(E96*N96,2)</f>
        <v>0</v>
      </c>
      <c r="P96" s="172">
        <v>0</v>
      </c>
      <c r="Q96" s="172">
        <f>ROUND(E96*P96,2)</f>
        <v>0</v>
      </c>
      <c r="R96" s="172"/>
      <c r="S96" s="172" t="s">
        <v>299</v>
      </c>
      <c r="T96" s="173" t="s">
        <v>207</v>
      </c>
      <c r="U96" s="160">
        <v>0</v>
      </c>
      <c r="V96" s="160">
        <f>ROUND(E96*U96,2)</f>
        <v>0</v>
      </c>
      <c r="W96" s="160"/>
      <c r="X96" s="160" t="s">
        <v>241</v>
      </c>
      <c r="Y96" s="151"/>
      <c r="Z96" s="151"/>
      <c r="AA96" s="151"/>
      <c r="AB96" s="151"/>
      <c r="AC96" s="151"/>
      <c r="AD96" s="151"/>
      <c r="AE96" s="151"/>
      <c r="AF96" s="151"/>
      <c r="AG96" s="151" t="s">
        <v>242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5">
      <c r="A97" s="158"/>
      <c r="B97" s="159"/>
      <c r="C97" s="256"/>
      <c r="D97" s="257"/>
      <c r="E97" s="257"/>
      <c r="F97" s="257"/>
      <c r="G97" s="257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51"/>
      <c r="Z97" s="151"/>
      <c r="AA97" s="151"/>
      <c r="AB97" s="151"/>
      <c r="AC97" s="151"/>
      <c r="AD97" s="151"/>
      <c r="AE97" s="151"/>
      <c r="AF97" s="151"/>
      <c r="AG97" s="151" t="s">
        <v>212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5">
      <c r="A98" s="169">
        <v>42</v>
      </c>
      <c r="B98" s="170" t="s">
        <v>1229</v>
      </c>
      <c r="C98" s="182" t="s">
        <v>1230</v>
      </c>
      <c r="D98" s="183" t="s">
        <v>266</v>
      </c>
      <c r="E98" s="172">
        <v>3</v>
      </c>
      <c r="F98" s="171"/>
      <c r="G98" s="172">
        <f>ROUND(E98*F98,2)</f>
        <v>0</v>
      </c>
      <c r="H98" s="171"/>
      <c r="I98" s="172">
        <f>ROUND(E98*H98,2)</f>
        <v>0</v>
      </c>
      <c r="J98" s="171"/>
      <c r="K98" s="172">
        <f>ROUND(E98*J98,2)</f>
        <v>0</v>
      </c>
      <c r="L98" s="172">
        <v>21</v>
      </c>
      <c r="M98" s="172">
        <f>G98*(1+L98/100)</f>
        <v>0</v>
      </c>
      <c r="N98" s="172">
        <v>0</v>
      </c>
      <c r="O98" s="172">
        <f>ROUND(E98*N98,2)</f>
        <v>0</v>
      </c>
      <c r="P98" s="172">
        <v>0</v>
      </c>
      <c r="Q98" s="172">
        <f>ROUND(E98*P98,2)</f>
        <v>0</v>
      </c>
      <c r="R98" s="172"/>
      <c r="S98" s="172" t="s">
        <v>299</v>
      </c>
      <c r="T98" s="173" t="s">
        <v>207</v>
      </c>
      <c r="U98" s="160">
        <v>0</v>
      </c>
      <c r="V98" s="160">
        <f>ROUND(E98*U98,2)</f>
        <v>0</v>
      </c>
      <c r="W98" s="160"/>
      <c r="X98" s="160" t="s">
        <v>241</v>
      </c>
      <c r="Y98" s="151"/>
      <c r="Z98" s="151"/>
      <c r="AA98" s="151"/>
      <c r="AB98" s="151"/>
      <c r="AC98" s="151"/>
      <c r="AD98" s="151"/>
      <c r="AE98" s="151"/>
      <c r="AF98" s="151"/>
      <c r="AG98" s="151" t="s">
        <v>242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5">
      <c r="A99" s="158"/>
      <c r="B99" s="159"/>
      <c r="C99" s="256"/>
      <c r="D99" s="257"/>
      <c r="E99" s="257"/>
      <c r="F99" s="257"/>
      <c r="G99" s="257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51"/>
      <c r="Z99" s="151"/>
      <c r="AA99" s="151"/>
      <c r="AB99" s="151"/>
      <c r="AC99" s="151"/>
      <c r="AD99" s="151"/>
      <c r="AE99" s="151"/>
      <c r="AF99" s="151"/>
      <c r="AG99" s="151" t="s">
        <v>212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5">
      <c r="A100" s="169">
        <v>43</v>
      </c>
      <c r="B100" s="170" t="s">
        <v>1231</v>
      </c>
      <c r="C100" s="182" t="s">
        <v>1232</v>
      </c>
      <c r="D100" s="183" t="s">
        <v>266</v>
      </c>
      <c r="E100" s="172">
        <v>1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21</v>
      </c>
      <c r="M100" s="172">
        <f>G100*(1+L100/100)</f>
        <v>0</v>
      </c>
      <c r="N100" s="172">
        <v>0</v>
      </c>
      <c r="O100" s="172">
        <f>ROUND(E100*N100,2)</f>
        <v>0</v>
      </c>
      <c r="P100" s="172">
        <v>0</v>
      </c>
      <c r="Q100" s="172">
        <f>ROUND(E100*P100,2)</f>
        <v>0</v>
      </c>
      <c r="R100" s="172"/>
      <c r="S100" s="172" t="s">
        <v>299</v>
      </c>
      <c r="T100" s="173" t="s">
        <v>207</v>
      </c>
      <c r="U100" s="160">
        <v>0</v>
      </c>
      <c r="V100" s="160">
        <f>ROUND(E100*U100,2)</f>
        <v>0</v>
      </c>
      <c r="W100" s="160"/>
      <c r="X100" s="160" t="s">
        <v>347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348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5">
      <c r="A101" s="158"/>
      <c r="B101" s="159"/>
      <c r="C101" s="256"/>
      <c r="D101" s="257"/>
      <c r="E101" s="257"/>
      <c r="F101" s="257"/>
      <c r="G101" s="257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51"/>
      <c r="Z101" s="151"/>
      <c r="AA101" s="151"/>
      <c r="AB101" s="151"/>
      <c r="AC101" s="151"/>
      <c r="AD101" s="151"/>
      <c r="AE101" s="151"/>
      <c r="AF101" s="151"/>
      <c r="AG101" s="151" t="s">
        <v>212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5">
      <c r="A102" s="169">
        <v>44</v>
      </c>
      <c r="B102" s="170" t="s">
        <v>1233</v>
      </c>
      <c r="C102" s="182" t="s">
        <v>1234</v>
      </c>
      <c r="D102" s="183" t="s">
        <v>266</v>
      </c>
      <c r="E102" s="172">
        <v>2</v>
      </c>
      <c r="F102" s="171"/>
      <c r="G102" s="172">
        <f>ROUND(E102*F102,2)</f>
        <v>0</v>
      </c>
      <c r="H102" s="171"/>
      <c r="I102" s="172">
        <f>ROUND(E102*H102,2)</f>
        <v>0</v>
      </c>
      <c r="J102" s="171"/>
      <c r="K102" s="172">
        <f>ROUND(E102*J102,2)</f>
        <v>0</v>
      </c>
      <c r="L102" s="172">
        <v>21</v>
      </c>
      <c r="M102" s="172">
        <f>G102*(1+L102/100)</f>
        <v>0</v>
      </c>
      <c r="N102" s="172">
        <v>0</v>
      </c>
      <c r="O102" s="172">
        <f>ROUND(E102*N102,2)</f>
        <v>0</v>
      </c>
      <c r="P102" s="172">
        <v>0</v>
      </c>
      <c r="Q102" s="172">
        <f>ROUND(E102*P102,2)</f>
        <v>0</v>
      </c>
      <c r="R102" s="172"/>
      <c r="S102" s="172" t="s">
        <v>299</v>
      </c>
      <c r="T102" s="173" t="s">
        <v>207</v>
      </c>
      <c r="U102" s="160">
        <v>0</v>
      </c>
      <c r="V102" s="160">
        <f>ROUND(E102*U102,2)</f>
        <v>0</v>
      </c>
      <c r="W102" s="160"/>
      <c r="X102" s="160" t="s">
        <v>347</v>
      </c>
      <c r="Y102" s="151"/>
      <c r="Z102" s="151"/>
      <c r="AA102" s="151"/>
      <c r="AB102" s="151"/>
      <c r="AC102" s="151"/>
      <c r="AD102" s="151"/>
      <c r="AE102" s="151"/>
      <c r="AF102" s="151"/>
      <c r="AG102" s="151" t="s">
        <v>348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5">
      <c r="A103" s="158"/>
      <c r="B103" s="159"/>
      <c r="C103" s="256"/>
      <c r="D103" s="257"/>
      <c r="E103" s="257"/>
      <c r="F103" s="257"/>
      <c r="G103" s="257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51"/>
      <c r="Z103" s="151"/>
      <c r="AA103" s="151"/>
      <c r="AB103" s="151"/>
      <c r="AC103" s="151"/>
      <c r="AD103" s="151"/>
      <c r="AE103" s="151"/>
      <c r="AF103" s="151"/>
      <c r="AG103" s="151" t="s">
        <v>212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5">
      <c r="A104" s="169">
        <v>45</v>
      </c>
      <c r="B104" s="170" t="s">
        <v>1235</v>
      </c>
      <c r="C104" s="182" t="s">
        <v>1236</v>
      </c>
      <c r="D104" s="183" t="s">
        <v>266</v>
      </c>
      <c r="E104" s="172">
        <v>1</v>
      </c>
      <c r="F104" s="171"/>
      <c r="G104" s="172">
        <f>ROUND(E104*F104,2)</f>
        <v>0</v>
      </c>
      <c r="H104" s="171"/>
      <c r="I104" s="172">
        <f>ROUND(E104*H104,2)</f>
        <v>0</v>
      </c>
      <c r="J104" s="171"/>
      <c r="K104" s="172">
        <f>ROUND(E104*J104,2)</f>
        <v>0</v>
      </c>
      <c r="L104" s="172">
        <v>21</v>
      </c>
      <c r="M104" s="172">
        <f>G104*(1+L104/100)</f>
        <v>0</v>
      </c>
      <c r="N104" s="172">
        <v>0</v>
      </c>
      <c r="O104" s="172">
        <f>ROUND(E104*N104,2)</f>
        <v>0</v>
      </c>
      <c r="P104" s="172">
        <v>0</v>
      </c>
      <c r="Q104" s="172">
        <f>ROUND(E104*P104,2)</f>
        <v>0</v>
      </c>
      <c r="R104" s="172"/>
      <c r="S104" s="172" t="s">
        <v>299</v>
      </c>
      <c r="T104" s="173" t="s">
        <v>207</v>
      </c>
      <c r="U104" s="160">
        <v>0</v>
      </c>
      <c r="V104" s="160">
        <f>ROUND(E104*U104,2)</f>
        <v>0</v>
      </c>
      <c r="W104" s="160"/>
      <c r="X104" s="160" t="s">
        <v>347</v>
      </c>
      <c r="Y104" s="151"/>
      <c r="Z104" s="151"/>
      <c r="AA104" s="151"/>
      <c r="AB104" s="151"/>
      <c r="AC104" s="151"/>
      <c r="AD104" s="151"/>
      <c r="AE104" s="151"/>
      <c r="AF104" s="151"/>
      <c r="AG104" s="151" t="s">
        <v>348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5">
      <c r="A105" s="158"/>
      <c r="B105" s="159"/>
      <c r="C105" s="256"/>
      <c r="D105" s="257"/>
      <c r="E105" s="257"/>
      <c r="F105" s="257"/>
      <c r="G105" s="257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51"/>
      <c r="Z105" s="151"/>
      <c r="AA105" s="151"/>
      <c r="AB105" s="151"/>
      <c r="AC105" s="151"/>
      <c r="AD105" s="151"/>
      <c r="AE105" s="151"/>
      <c r="AF105" s="151"/>
      <c r="AG105" s="151" t="s">
        <v>212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5">
      <c r="A106" s="169">
        <v>46</v>
      </c>
      <c r="B106" s="170" t="s">
        <v>1237</v>
      </c>
      <c r="C106" s="182" t="s">
        <v>1209</v>
      </c>
      <c r="D106" s="183" t="s">
        <v>266</v>
      </c>
      <c r="E106" s="172">
        <v>2</v>
      </c>
      <c r="F106" s="171"/>
      <c r="G106" s="172">
        <f>ROUND(E106*F106,2)</f>
        <v>0</v>
      </c>
      <c r="H106" s="171"/>
      <c r="I106" s="172">
        <f>ROUND(E106*H106,2)</f>
        <v>0</v>
      </c>
      <c r="J106" s="171"/>
      <c r="K106" s="172">
        <f>ROUND(E106*J106,2)</f>
        <v>0</v>
      </c>
      <c r="L106" s="172">
        <v>21</v>
      </c>
      <c r="M106" s="172">
        <f>G106*(1+L106/100)</f>
        <v>0</v>
      </c>
      <c r="N106" s="172">
        <v>0</v>
      </c>
      <c r="O106" s="172">
        <f>ROUND(E106*N106,2)</f>
        <v>0</v>
      </c>
      <c r="P106" s="172">
        <v>0</v>
      </c>
      <c r="Q106" s="172">
        <f>ROUND(E106*P106,2)</f>
        <v>0</v>
      </c>
      <c r="R106" s="172"/>
      <c r="S106" s="172" t="s">
        <v>299</v>
      </c>
      <c r="T106" s="173" t="s">
        <v>207</v>
      </c>
      <c r="U106" s="160">
        <v>0</v>
      </c>
      <c r="V106" s="160">
        <f>ROUND(E106*U106,2)</f>
        <v>0</v>
      </c>
      <c r="W106" s="160"/>
      <c r="X106" s="160" t="s">
        <v>347</v>
      </c>
      <c r="Y106" s="151"/>
      <c r="Z106" s="151"/>
      <c r="AA106" s="151"/>
      <c r="AB106" s="151"/>
      <c r="AC106" s="151"/>
      <c r="AD106" s="151"/>
      <c r="AE106" s="151"/>
      <c r="AF106" s="151"/>
      <c r="AG106" s="151" t="s">
        <v>348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5">
      <c r="A107" s="158"/>
      <c r="B107" s="159"/>
      <c r="C107" s="256"/>
      <c r="D107" s="257"/>
      <c r="E107" s="257"/>
      <c r="F107" s="257"/>
      <c r="G107" s="257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51"/>
      <c r="Z107" s="151"/>
      <c r="AA107" s="151"/>
      <c r="AB107" s="151"/>
      <c r="AC107" s="151"/>
      <c r="AD107" s="151"/>
      <c r="AE107" s="151"/>
      <c r="AF107" s="151"/>
      <c r="AG107" s="151" t="s">
        <v>212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ht="20.399999999999999" outlineLevel="1" x14ac:dyDescent="0.25">
      <c r="A108" s="169">
        <v>47</v>
      </c>
      <c r="B108" s="170" t="s">
        <v>1238</v>
      </c>
      <c r="C108" s="182" t="s">
        <v>1239</v>
      </c>
      <c r="D108" s="183" t="s">
        <v>266</v>
      </c>
      <c r="E108" s="172">
        <v>3</v>
      </c>
      <c r="F108" s="171"/>
      <c r="G108" s="172">
        <f>ROUND(E108*F108,2)</f>
        <v>0</v>
      </c>
      <c r="H108" s="171"/>
      <c r="I108" s="172">
        <f>ROUND(E108*H108,2)</f>
        <v>0</v>
      </c>
      <c r="J108" s="171"/>
      <c r="K108" s="172">
        <f>ROUND(E108*J108,2)</f>
        <v>0</v>
      </c>
      <c r="L108" s="172">
        <v>21</v>
      </c>
      <c r="M108" s="172">
        <f>G108*(1+L108/100)</f>
        <v>0</v>
      </c>
      <c r="N108" s="172">
        <v>0</v>
      </c>
      <c r="O108" s="172">
        <f>ROUND(E108*N108,2)</f>
        <v>0</v>
      </c>
      <c r="P108" s="172">
        <v>0</v>
      </c>
      <c r="Q108" s="172">
        <f>ROUND(E108*P108,2)</f>
        <v>0</v>
      </c>
      <c r="R108" s="172"/>
      <c r="S108" s="172" t="s">
        <v>299</v>
      </c>
      <c r="T108" s="173" t="s">
        <v>207</v>
      </c>
      <c r="U108" s="160">
        <v>0</v>
      </c>
      <c r="V108" s="160">
        <f>ROUND(E108*U108,2)</f>
        <v>0</v>
      </c>
      <c r="W108" s="160"/>
      <c r="X108" s="160" t="s">
        <v>347</v>
      </c>
      <c r="Y108" s="151"/>
      <c r="Z108" s="151"/>
      <c r="AA108" s="151"/>
      <c r="AB108" s="151"/>
      <c r="AC108" s="151"/>
      <c r="AD108" s="151"/>
      <c r="AE108" s="151"/>
      <c r="AF108" s="151"/>
      <c r="AG108" s="151" t="s">
        <v>348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5">
      <c r="A109" s="158"/>
      <c r="B109" s="159"/>
      <c r="C109" s="256"/>
      <c r="D109" s="257"/>
      <c r="E109" s="257"/>
      <c r="F109" s="257"/>
      <c r="G109" s="257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51"/>
      <c r="Z109" s="151"/>
      <c r="AA109" s="151"/>
      <c r="AB109" s="151"/>
      <c r="AC109" s="151"/>
      <c r="AD109" s="151"/>
      <c r="AE109" s="151"/>
      <c r="AF109" s="151"/>
      <c r="AG109" s="151" t="s">
        <v>212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5">
      <c r="A110" s="169">
        <v>48</v>
      </c>
      <c r="B110" s="170" t="s">
        <v>1240</v>
      </c>
      <c r="C110" s="182" t="s">
        <v>1241</v>
      </c>
      <c r="D110" s="183" t="s">
        <v>266</v>
      </c>
      <c r="E110" s="172">
        <v>2</v>
      </c>
      <c r="F110" s="171"/>
      <c r="G110" s="172">
        <f>ROUND(E110*F110,2)</f>
        <v>0</v>
      </c>
      <c r="H110" s="171"/>
      <c r="I110" s="172">
        <f>ROUND(E110*H110,2)</f>
        <v>0</v>
      </c>
      <c r="J110" s="171"/>
      <c r="K110" s="172">
        <f>ROUND(E110*J110,2)</f>
        <v>0</v>
      </c>
      <c r="L110" s="172">
        <v>21</v>
      </c>
      <c r="M110" s="172">
        <f>G110*(1+L110/100)</f>
        <v>0</v>
      </c>
      <c r="N110" s="172">
        <v>0</v>
      </c>
      <c r="O110" s="172">
        <f>ROUND(E110*N110,2)</f>
        <v>0</v>
      </c>
      <c r="P110" s="172">
        <v>0</v>
      </c>
      <c r="Q110" s="172">
        <f>ROUND(E110*P110,2)</f>
        <v>0</v>
      </c>
      <c r="R110" s="172"/>
      <c r="S110" s="172" t="s">
        <v>299</v>
      </c>
      <c r="T110" s="173" t="s">
        <v>207</v>
      </c>
      <c r="U110" s="160">
        <v>0</v>
      </c>
      <c r="V110" s="160">
        <f>ROUND(E110*U110,2)</f>
        <v>0</v>
      </c>
      <c r="W110" s="160"/>
      <c r="X110" s="160" t="s">
        <v>347</v>
      </c>
      <c r="Y110" s="151"/>
      <c r="Z110" s="151"/>
      <c r="AA110" s="151"/>
      <c r="AB110" s="151"/>
      <c r="AC110" s="151"/>
      <c r="AD110" s="151"/>
      <c r="AE110" s="151"/>
      <c r="AF110" s="151"/>
      <c r="AG110" s="151" t="s">
        <v>348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5">
      <c r="A111" s="158"/>
      <c r="B111" s="159"/>
      <c r="C111" s="256"/>
      <c r="D111" s="257"/>
      <c r="E111" s="257"/>
      <c r="F111" s="257"/>
      <c r="G111" s="257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51"/>
      <c r="Z111" s="151"/>
      <c r="AA111" s="151"/>
      <c r="AB111" s="151"/>
      <c r="AC111" s="151"/>
      <c r="AD111" s="151"/>
      <c r="AE111" s="151"/>
      <c r="AF111" s="151"/>
      <c r="AG111" s="151" t="s">
        <v>212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ht="20.399999999999999" outlineLevel="1" x14ac:dyDescent="0.25">
      <c r="A112" s="169">
        <v>49</v>
      </c>
      <c r="B112" s="170" t="s">
        <v>1242</v>
      </c>
      <c r="C112" s="182" t="s">
        <v>1243</v>
      </c>
      <c r="D112" s="183" t="s">
        <v>266</v>
      </c>
      <c r="E112" s="172">
        <v>3</v>
      </c>
      <c r="F112" s="171"/>
      <c r="G112" s="172">
        <f>ROUND(E112*F112,2)</f>
        <v>0</v>
      </c>
      <c r="H112" s="171"/>
      <c r="I112" s="172">
        <f>ROUND(E112*H112,2)</f>
        <v>0</v>
      </c>
      <c r="J112" s="171"/>
      <c r="K112" s="172">
        <f>ROUND(E112*J112,2)</f>
        <v>0</v>
      </c>
      <c r="L112" s="172">
        <v>21</v>
      </c>
      <c r="M112" s="172">
        <f>G112*(1+L112/100)</f>
        <v>0</v>
      </c>
      <c r="N112" s="172">
        <v>0</v>
      </c>
      <c r="O112" s="172">
        <f>ROUND(E112*N112,2)</f>
        <v>0</v>
      </c>
      <c r="P112" s="172">
        <v>0</v>
      </c>
      <c r="Q112" s="172">
        <f>ROUND(E112*P112,2)</f>
        <v>0</v>
      </c>
      <c r="R112" s="172"/>
      <c r="S112" s="172" t="s">
        <v>299</v>
      </c>
      <c r="T112" s="173" t="s">
        <v>207</v>
      </c>
      <c r="U112" s="160">
        <v>0</v>
      </c>
      <c r="V112" s="160">
        <f>ROUND(E112*U112,2)</f>
        <v>0</v>
      </c>
      <c r="W112" s="160"/>
      <c r="X112" s="160" t="s">
        <v>347</v>
      </c>
      <c r="Y112" s="151"/>
      <c r="Z112" s="151"/>
      <c r="AA112" s="151"/>
      <c r="AB112" s="151"/>
      <c r="AC112" s="151"/>
      <c r="AD112" s="151"/>
      <c r="AE112" s="151"/>
      <c r="AF112" s="151"/>
      <c r="AG112" s="151" t="s">
        <v>348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5">
      <c r="A113" s="158"/>
      <c r="B113" s="159"/>
      <c r="C113" s="256"/>
      <c r="D113" s="257"/>
      <c r="E113" s="257"/>
      <c r="F113" s="257"/>
      <c r="G113" s="257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51"/>
      <c r="Z113" s="151"/>
      <c r="AA113" s="151"/>
      <c r="AB113" s="151"/>
      <c r="AC113" s="151"/>
      <c r="AD113" s="151"/>
      <c r="AE113" s="151"/>
      <c r="AF113" s="151"/>
      <c r="AG113" s="151" t="s">
        <v>212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5">
      <c r="A114" s="169">
        <v>50</v>
      </c>
      <c r="B114" s="170" t="s">
        <v>1244</v>
      </c>
      <c r="C114" s="182" t="s">
        <v>1222</v>
      </c>
      <c r="D114" s="183" t="s">
        <v>266</v>
      </c>
      <c r="E114" s="172">
        <v>3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21</v>
      </c>
      <c r="M114" s="172">
        <f>G114*(1+L114/100)</f>
        <v>0</v>
      </c>
      <c r="N114" s="172">
        <v>0</v>
      </c>
      <c r="O114" s="172">
        <f>ROUND(E114*N114,2)</f>
        <v>0</v>
      </c>
      <c r="P114" s="172">
        <v>0</v>
      </c>
      <c r="Q114" s="172">
        <f>ROUND(E114*P114,2)</f>
        <v>0</v>
      </c>
      <c r="R114" s="172"/>
      <c r="S114" s="172" t="s">
        <v>299</v>
      </c>
      <c r="T114" s="173" t="s">
        <v>207</v>
      </c>
      <c r="U114" s="160">
        <v>0</v>
      </c>
      <c r="V114" s="160">
        <f>ROUND(E114*U114,2)</f>
        <v>0</v>
      </c>
      <c r="W114" s="160"/>
      <c r="X114" s="160" t="s">
        <v>347</v>
      </c>
      <c r="Y114" s="151"/>
      <c r="Z114" s="151"/>
      <c r="AA114" s="151"/>
      <c r="AB114" s="151"/>
      <c r="AC114" s="151"/>
      <c r="AD114" s="151"/>
      <c r="AE114" s="151"/>
      <c r="AF114" s="151"/>
      <c r="AG114" s="151" t="s">
        <v>348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5">
      <c r="A115" s="158"/>
      <c r="B115" s="159"/>
      <c r="C115" s="256"/>
      <c r="D115" s="257"/>
      <c r="E115" s="257"/>
      <c r="F115" s="257"/>
      <c r="G115" s="257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51"/>
      <c r="Z115" s="151"/>
      <c r="AA115" s="151"/>
      <c r="AB115" s="151"/>
      <c r="AC115" s="151"/>
      <c r="AD115" s="151"/>
      <c r="AE115" s="151"/>
      <c r="AF115" s="151"/>
      <c r="AG115" s="151" t="s">
        <v>212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5">
      <c r="A116" s="169">
        <v>51</v>
      </c>
      <c r="B116" s="170" t="s">
        <v>1245</v>
      </c>
      <c r="C116" s="182" t="s">
        <v>1246</v>
      </c>
      <c r="D116" s="183" t="s">
        <v>266</v>
      </c>
      <c r="E116" s="172">
        <v>25</v>
      </c>
      <c r="F116" s="171"/>
      <c r="G116" s="172">
        <f>ROUND(E116*F116,2)</f>
        <v>0</v>
      </c>
      <c r="H116" s="171"/>
      <c r="I116" s="172">
        <f>ROUND(E116*H116,2)</f>
        <v>0</v>
      </c>
      <c r="J116" s="171"/>
      <c r="K116" s="172">
        <f>ROUND(E116*J116,2)</f>
        <v>0</v>
      </c>
      <c r="L116" s="172">
        <v>21</v>
      </c>
      <c r="M116" s="172">
        <f>G116*(1+L116/100)</f>
        <v>0</v>
      </c>
      <c r="N116" s="172">
        <v>0</v>
      </c>
      <c r="O116" s="172">
        <f>ROUND(E116*N116,2)</f>
        <v>0</v>
      </c>
      <c r="P116" s="172">
        <v>0</v>
      </c>
      <c r="Q116" s="172">
        <f>ROUND(E116*P116,2)</f>
        <v>0</v>
      </c>
      <c r="R116" s="172"/>
      <c r="S116" s="172" t="s">
        <v>299</v>
      </c>
      <c r="T116" s="173" t="s">
        <v>207</v>
      </c>
      <c r="U116" s="160">
        <v>0</v>
      </c>
      <c r="V116" s="160">
        <f>ROUND(E116*U116,2)</f>
        <v>0</v>
      </c>
      <c r="W116" s="160"/>
      <c r="X116" s="160" t="s">
        <v>347</v>
      </c>
      <c r="Y116" s="151"/>
      <c r="Z116" s="151"/>
      <c r="AA116" s="151"/>
      <c r="AB116" s="151"/>
      <c r="AC116" s="151"/>
      <c r="AD116" s="151"/>
      <c r="AE116" s="151"/>
      <c r="AF116" s="151"/>
      <c r="AG116" s="151" t="s">
        <v>348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5">
      <c r="A117" s="158"/>
      <c r="B117" s="159"/>
      <c r="C117" s="256"/>
      <c r="D117" s="257"/>
      <c r="E117" s="257"/>
      <c r="F117" s="257"/>
      <c r="G117" s="257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51"/>
      <c r="Z117" s="151"/>
      <c r="AA117" s="151"/>
      <c r="AB117" s="151"/>
      <c r="AC117" s="151"/>
      <c r="AD117" s="151"/>
      <c r="AE117" s="151"/>
      <c r="AF117" s="151"/>
      <c r="AG117" s="151" t="s">
        <v>212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5">
      <c r="A118" s="169">
        <v>52</v>
      </c>
      <c r="B118" s="170" t="s">
        <v>1247</v>
      </c>
      <c r="C118" s="182" t="s">
        <v>1215</v>
      </c>
      <c r="D118" s="183" t="s">
        <v>266</v>
      </c>
      <c r="E118" s="172">
        <v>3</v>
      </c>
      <c r="F118" s="171"/>
      <c r="G118" s="172">
        <f>ROUND(E118*F118,2)</f>
        <v>0</v>
      </c>
      <c r="H118" s="171"/>
      <c r="I118" s="172">
        <f>ROUND(E118*H118,2)</f>
        <v>0</v>
      </c>
      <c r="J118" s="171"/>
      <c r="K118" s="172">
        <f>ROUND(E118*J118,2)</f>
        <v>0</v>
      </c>
      <c r="L118" s="172">
        <v>21</v>
      </c>
      <c r="M118" s="172">
        <f>G118*(1+L118/100)</f>
        <v>0</v>
      </c>
      <c r="N118" s="172">
        <v>0</v>
      </c>
      <c r="O118" s="172">
        <f>ROUND(E118*N118,2)</f>
        <v>0</v>
      </c>
      <c r="P118" s="172">
        <v>0</v>
      </c>
      <c r="Q118" s="172">
        <f>ROUND(E118*P118,2)</f>
        <v>0</v>
      </c>
      <c r="R118" s="172"/>
      <c r="S118" s="172" t="s">
        <v>299</v>
      </c>
      <c r="T118" s="173" t="s">
        <v>207</v>
      </c>
      <c r="U118" s="160">
        <v>0</v>
      </c>
      <c r="V118" s="160">
        <f>ROUND(E118*U118,2)</f>
        <v>0</v>
      </c>
      <c r="W118" s="160"/>
      <c r="X118" s="160" t="s">
        <v>347</v>
      </c>
      <c r="Y118" s="151"/>
      <c r="Z118" s="151"/>
      <c r="AA118" s="151"/>
      <c r="AB118" s="151"/>
      <c r="AC118" s="151"/>
      <c r="AD118" s="151"/>
      <c r="AE118" s="151"/>
      <c r="AF118" s="151"/>
      <c r="AG118" s="151" t="s">
        <v>348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5">
      <c r="A119" s="158"/>
      <c r="B119" s="159"/>
      <c r="C119" s="256"/>
      <c r="D119" s="257"/>
      <c r="E119" s="257"/>
      <c r="F119" s="257"/>
      <c r="G119" s="257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51"/>
      <c r="Z119" s="151"/>
      <c r="AA119" s="151"/>
      <c r="AB119" s="151"/>
      <c r="AC119" s="151"/>
      <c r="AD119" s="151"/>
      <c r="AE119" s="151"/>
      <c r="AF119" s="151"/>
      <c r="AG119" s="151" t="s">
        <v>212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5">
      <c r="A120" s="169">
        <v>53</v>
      </c>
      <c r="B120" s="170" t="s">
        <v>1248</v>
      </c>
      <c r="C120" s="182" t="s">
        <v>1230</v>
      </c>
      <c r="D120" s="183" t="s">
        <v>266</v>
      </c>
      <c r="E120" s="172">
        <v>3</v>
      </c>
      <c r="F120" s="171"/>
      <c r="G120" s="172">
        <f>ROUND(E120*F120,2)</f>
        <v>0</v>
      </c>
      <c r="H120" s="171"/>
      <c r="I120" s="172">
        <f>ROUND(E120*H120,2)</f>
        <v>0</v>
      </c>
      <c r="J120" s="171"/>
      <c r="K120" s="172">
        <f>ROUND(E120*J120,2)</f>
        <v>0</v>
      </c>
      <c r="L120" s="172">
        <v>21</v>
      </c>
      <c r="M120" s="172">
        <f>G120*(1+L120/100)</f>
        <v>0</v>
      </c>
      <c r="N120" s="172">
        <v>0</v>
      </c>
      <c r="O120" s="172">
        <f>ROUND(E120*N120,2)</f>
        <v>0</v>
      </c>
      <c r="P120" s="172">
        <v>0</v>
      </c>
      <c r="Q120" s="172">
        <f>ROUND(E120*P120,2)</f>
        <v>0</v>
      </c>
      <c r="R120" s="172"/>
      <c r="S120" s="172" t="s">
        <v>299</v>
      </c>
      <c r="T120" s="173" t="s">
        <v>207</v>
      </c>
      <c r="U120" s="160">
        <v>0</v>
      </c>
      <c r="V120" s="160">
        <f>ROUND(E120*U120,2)</f>
        <v>0</v>
      </c>
      <c r="W120" s="160"/>
      <c r="X120" s="160" t="s">
        <v>347</v>
      </c>
      <c r="Y120" s="151"/>
      <c r="Z120" s="151"/>
      <c r="AA120" s="151"/>
      <c r="AB120" s="151"/>
      <c r="AC120" s="151"/>
      <c r="AD120" s="151"/>
      <c r="AE120" s="151"/>
      <c r="AF120" s="151"/>
      <c r="AG120" s="151" t="s">
        <v>348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5">
      <c r="A121" s="158"/>
      <c r="B121" s="159"/>
      <c r="C121" s="256"/>
      <c r="D121" s="257"/>
      <c r="E121" s="257"/>
      <c r="F121" s="257"/>
      <c r="G121" s="257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51"/>
      <c r="Z121" s="151"/>
      <c r="AA121" s="151"/>
      <c r="AB121" s="151"/>
      <c r="AC121" s="151"/>
      <c r="AD121" s="151"/>
      <c r="AE121" s="151"/>
      <c r="AF121" s="151"/>
      <c r="AG121" s="151" t="s">
        <v>212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x14ac:dyDescent="0.25">
      <c r="A122" s="163" t="s">
        <v>201</v>
      </c>
      <c r="B122" s="164" t="s">
        <v>113</v>
      </c>
      <c r="C122" s="180" t="s">
        <v>114</v>
      </c>
      <c r="D122" s="181"/>
      <c r="E122" s="167"/>
      <c r="F122" s="167"/>
      <c r="G122" s="167">
        <f>SUMIF(AG123:AG137,"&lt;&gt;NOR",G123:G137)</f>
        <v>0</v>
      </c>
      <c r="H122" s="167"/>
      <c r="I122" s="167">
        <f>SUM(I123:I137)</f>
        <v>0</v>
      </c>
      <c r="J122" s="167"/>
      <c r="K122" s="167">
        <f>SUM(K123:K137)</f>
        <v>0</v>
      </c>
      <c r="L122" s="167"/>
      <c r="M122" s="167">
        <f>SUM(M123:M137)</f>
        <v>0</v>
      </c>
      <c r="N122" s="167"/>
      <c r="O122" s="167">
        <f>SUM(O123:O137)</f>
        <v>0.44</v>
      </c>
      <c r="P122" s="167"/>
      <c r="Q122" s="167">
        <f>SUM(Q123:Q137)</f>
        <v>1.59</v>
      </c>
      <c r="R122" s="167"/>
      <c r="S122" s="167"/>
      <c r="T122" s="168"/>
      <c r="U122" s="162"/>
      <c r="V122" s="162">
        <f>SUM(V123:V137)</f>
        <v>132.12</v>
      </c>
      <c r="W122" s="162"/>
      <c r="X122" s="162"/>
      <c r="AG122" t="s">
        <v>202</v>
      </c>
    </row>
    <row r="123" spans="1:60" ht="30.6" outlineLevel="1" x14ac:dyDescent="0.25">
      <c r="A123" s="169">
        <v>54</v>
      </c>
      <c r="B123" s="170" t="s">
        <v>1249</v>
      </c>
      <c r="C123" s="182" t="s">
        <v>1250</v>
      </c>
      <c r="D123" s="183" t="s">
        <v>266</v>
      </c>
      <c r="E123" s="172">
        <v>69</v>
      </c>
      <c r="F123" s="171"/>
      <c r="G123" s="172">
        <f>ROUND(E123*F123,2)</f>
        <v>0</v>
      </c>
      <c r="H123" s="171"/>
      <c r="I123" s="172">
        <f>ROUND(E123*H123,2)</f>
        <v>0</v>
      </c>
      <c r="J123" s="171"/>
      <c r="K123" s="172">
        <f>ROUND(E123*J123,2)</f>
        <v>0</v>
      </c>
      <c r="L123" s="172">
        <v>21</v>
      </c>
      <c r="M123" s="172">
        <f>G123*(1+L123/100)</f>
        <v>0</v>
      </c>
      <c r="N123" s="172">
        <v>0</v>
      </c>
      <c r="O123" s="172">
        <f>ROUND(E123*N123,2)</f>
        <v>0</v>
      </c>
      <c r="P123" s="172">
        <v>1E-3</v>
      </c>
      <c r="Q123" s="172">
        <f>ROUND(E123*P123,2)</f>
        <v>7.0000000000000007E-2</v>
      </c>
      <c r="R123" s="172" t="s">
        <v>523</v>
      </c>
      <c r="S123" s="172" t="s">
        <v>206</v>
      </c>
      <c r="T123" s="173" t="s">
        <v>207</v>
      </c>
      <c r="U123" s="160">
        <v>0.183</v>
      </c>
      <c r="V123" s="160">
        <f>ROUND(E123*U123,2)</f>
        <v>12.63</v>
      </c>
      <c r="W123" s="160"/>
      <c r="X123" s="160" t="s">
        <v>241</v>
      </c>
      <c r="Y123" s="151"/>
      <c r="Z123" s="151"/>
      <c r="AA123" s="151"/>
      <c r="AB123" s="151"/>
      <c r="AC123" s="151"/>
      <c r="AD123" s="151"/>
      <c r="AE123" s="151"/>
      <c r="AF123" s="151"/>
      <c r="AG123" s="151" t="s">
        <v>242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5">
      <c r="A124" s="158"/>
      <c r="B124" s="159"/>
      <c r="C124" s="258" t="s">
        <v>1251</v>
      </c>
      <c r="D124" s="259"/>
      <c r="E124" s="259"/>
      <c r="F124" s="259"/>
      <c r="G124" s="259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51"/>
      <c r="Z124" s="151"/>
      <c r="AA124" s="151"/>
      <c r="AB124" s="151"/>
      <c r="AC124" s="151"/>
      <c r="AD124" s="151"/>
      <c r="AE124" s="151"/>
      <c r="AF124" s="151"/>
      <c r="AG124" s="151" t="s">
        <v>244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5">
      <c r="A125" s="158"/>
      <c r="B125" s="159"/>
      <c r="C125" s="247"/>
      <c r="D125" s="248"/>
      <c r="E125" s="248"/>
      <c r="F125" s="248"/>
      <c r="G125" s="248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51"/>
      <c r="Z125" s="151"/>
      <c r="AA125" s="151"/>
      <c r="AB125" s="151"/>
      <c r="AC125" s="151"/>
      <c r="AD125" s="151"/>
      <c r="AE125" s="151"/>
      <c r="AF125" s="151"/>
      <c r="AG125" s="151" t="s">
        <v>212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ht="20.399999999999999" outlineLevel="1" x14ac:dyDescent="0.25">
      <c r="A126" s="169">
        <v>55</v>
      </c>
      <c r="B126" s="170" t="s">
        <v>1252</v>
      </c>
      <c r="C126" s="182" t="s">
        <v>1253</v>
      </c>
      <c r="D126" s="183" t="s">
        <v>266</v>
      </c>
      <c r="E126" s="172">
        <v>42</v>
      </c>
      <c r="F126" s="171"/>
      <c r="G126" s="172">
        <f>ROUND(E126*F126,2)</f>
        <v>0</v>
      </c>
      <c r="H126" s="171"/>
      <c r="I126" s="172">
        <f>ROUND(E126*H126,2)</f>
        <v>0</v>
      </c>
      <c r="J126" s="171"/>
      <c r="K126" s="172">
        <f>ROUND(E126*J126,2)</f>
        <v>0</v>
      </c>
      <c r="L126" s="172">
        <v>21</v>
      </c>
      <c r="M126" s="172">
        <f>G126*(1+L126/100)</f>
        <v>0</v>
      </c>
      <c r="N126" s="172">
        <v>4.8999999999999998E-4</v>
      </c>
      <c r="O126" s="172">
        <f>ROUND(E126*N126,2)</f>
        <v>0.02</v>
      </c>
      <c r="P126" s="172">
        <v>1.4999999999999999E-2</v>
      </c>
      <c r="Q126" s="172">
        <f>ROUND(E126*P126,2)</f>
        <v>0.63</v>
      </c>
      <c r="R126" s="172" t="s">
        <v>523</v>
      </c>
      <c r="S126" s="172" t="s">
        <v>206</v>
      </c>
      <c r="T126" s="173" t="s">
        <v>207</v>
      </c>
      <c r="U126" s="160">
        <v>0.54200000000000004</v>
      </c>
      <c r="V126" s="160">
        <f>ROUND(E126*U126,2)</f>
        <v>22.76</v>
      </c>
      <c r="W126" s="160"/>
      <c r="X126" s="160" t="s">
        <v>241</v>
      </c>
      <c r="Y126" s="151"/>
      <c r="Z126" s="151"/>
      <c r="AA126" s="151"/>
      <c r="AB126" s="151"/>
      <c r="AC126" s="151"/>
      <c r="AD126" s="151"/>
      <c r="AE126" s="151"/>
      <c r="AF126" s="151"/>
      <c r="AG126" s="151" t="s">
        <v>242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5">
      <c r="A127" s="158"/>
      <c r="B127" s="159"/>
      <c r="C127" s="245" t="s">
        <v>1254</v>
      </c>
      <c r="D127" s="246"/>
      <c r="E127" s="246"/>
      <c r="F127" s="246"/>
      <c r="G127" s="246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51"/>
      <c r="Z127" s="151"/>
      <c r="AA127" s="151"/>
      <c r="AB127" s="151"/>
      <c r="AC127" s="151"/>
      <c r="AD127" s="151"/>
      <c r="AE127" s="151"/>
      <c r="AF127" s="151"/>
      <c r="AG127" s="151" t="s">
        <v>211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5">
      <c r="A128" s="158"/>
      <c r="B128" s="159"/>
      <c r="C128" s="247"/>
      <c r="D128" s="248"/>
      <c r="E128" s="248"/>
      <c r="F128" s="248"/>
      <c r="G128" s="248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51"/>
      <c r="Z128" s="151"/>
      <c r="AA128" s="151"/>
      <c r="AB128" s="151"/>
      <c r="AC128" s="151"/>
      <c r="AD128" s="151"/>
      <c r="AE128" s="151"/>
      <c r="AF128" s="151"/>
      <c r="AG128" s="151" t="s">
        <v>212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ht="20.399999999999999" outlineLevel="1" x14ac:dyDescent="0.25">
      <c r="A129" s="169">
        <v>56</v>
      </c>
      <c r="B129" s="170" t="s">
        <v>1255</v>
      </c>
      <c r="C129" s="182" t="s">
        <v>1256</v>
      </c>
      <c r="D129" s="183" t="s">
        <v>253</v>
      </c>
      <c r="E129" s="172">
        <v>860</v>
      </c>
      <c r="F129" s="171"/>
      <c r="G129" s="172">
        <f>ROUND(E129*F129,2)</f>
        <v>0</v>
      </c>
      <c r="H129" s="171"/>
      <c r="I129" s="172">
        <f>ROUND(E129*H129,2)</f>
        <v>0</v>
      </c>
      <c r="J129" s="171"/>
      <c r="K129" s="172">
        <f>ROUND(E129*J129,2)</f>
        <v>0</v>
      </c>
      <c r="L129" s="172">
        <v>21</v>
      </c>
      <c r="M129" s="172">
        <f>G129*(1+L129/100)</f>
        <v>0</v>
      </c>
      <c r="N129" s="172">
        <v>4.8999999999999998E-4</v>
      </c>
      <c r="O129" s="172">
        <f>ROUND(E129*N129,2)</f>
        <v>0.42</v>
      </c>
      <c r="P129" s="172">
        <v>1E-3</v>
      </c>
      <c r="Q129" s="172">
        <f>ROUND(E129*P129,2)</f>
        <v>0.86</v>
      </c>
      <c r="R129" s="172" t="s">
        <v>523</v>
      </c>
      <c r="S129" s="172" t="s">
        <v>206</v>
      </c>
      <c r="T129" s="173" t="s">
        <v>207</v>
      </c>
      <c r="U129" s="160">
        <v>0.111</v>
      </c>
      <c r="V129" s="160">
        <f>ROUND(E129*U129,2)</f>
        <v>95.46</v>
      </c>
      <c r="W129" s="160"/>
      <c r="X129" s="160" t="s">
        <v>241</v>
      </c>
      <c r="Y129" s="151"/>
      <c r="Z129" s="151"/>
      <c r="AA129" s="151"/>
      <c r="AB129" s="151"/>
      <c r="AC129" s="151"/>
      <c r="AD129" s="151"/>
      <c r="AE129" s="151"/>
      <c r="AF129" s="151"/>
      <c r="AG129" s="151" t="s">
        <v>242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5">
      <c r="A130" s="158"/>
      <c r="B130" s="159"/>
      <c r="C130" s="258" t="s">
        <v>1257</v>
      </c>
      <c r="D130" s="259"/>
      <c r="E130" s="259"/>
      <c r="F130" s="259"/>
      <c r="G130" s="259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51"/>
      <c r="Z130" s="151"/>
      <c r="AA130" s="151"/>
      <c r="AB130" s="151"/>
      <c r="AC130" s="151"/>
      <c r="AD130" s="151"/>
      <c r="AE130" s="151"/>
      <c r="AF130" s="151"/>
      <c r="AG130" s="151" t="s">
        <v>244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5">
      <c r="A131" s="158"/>
      <c r="B131" s="159"/>
      <c r="C131" s="260" t="s">
        <v>1254</v>
      </c>
      <c r="D131" s="261"/>
      <c r="E131" s="261"/>
      <c r="F131" s="261"/>
      <c r="G131" s="261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51"/>
      <c r="Z131" s="151"/>
      <c r="AA131" s="151"/>
      <c r="AB131" s="151"/>
      <c r="AC131" s="151"/>
      <c r="AD131" s="151"/>
      <c r="AE131" s="151"/>
      <c r="AF131" s="151"/>
      <c r="AG131" s="151" t="s">
        <v>211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5">
      <c r="A132" s="158"/>
      <c r="B132" s="159"/>
      <c r="C132" s="247"/>
      <c r="D132" s="248"/>
      <c r="E132" s="248"/>
      <c r="F132" s="248"/>
      <c r="G132" s="248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51"/>
      <c r="Z132" s="151"/>
      <c r="AA132" s="151"/>
      <c r="AB132" s="151"/>
      <c r="AC132" s="151"/>
      <c r="AD132" s="151"/>
      <c r="AE132" s="151"/>
      <c r="AF132" s="151"/>
      <c r="AG132" s="151" t="s">
        <v>212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ht="20.399999999999999" outlineLevel="1" x14ac:dyDescent="0.25">
      <c r="A133" s="169">
        <v>57</v>
      </c>
      <c r="B133" s="170" t="s">
        <v>1258</v>
      </c>
      <c r="C133" s="182" t="s">
        <v>1259</v>
      </c>
      <c r="D133" s="183" t="s">
        <v>253</v>
      </c>
      <c r="E133" s="172">
        <v>10</v>
      </c>
      <c r="F133" s="171"/>
      <c r="G133" s="172">
        <f>ROUND(E133*F133,2)</f>
        <v>0</v>
      </c>
      <c r="H133" s="171"/>
      <c r="I133" s="172">
        <f>ROUND(E133*H133,2)</f>
        <v>0</v>
      </c>
      <c r="J133" s="171"/>
      <c r="K133" s="172">
        <f>ROUND(E133*J133,2)</f>
        <v>0</v>
      </c>
      <c r="L133" s="172">
        <v>21</v>
      </c>
      <c r="M133" s="172">
        <f>G133*(1+L133/100)</f>
        <v>0</v>
      </c>
      <c r="N133" s="172">
        <v>4.8999999999999998E-4</v>
      </c>
      <c r="O133" s="172">
        <f>ROUND(E133*N133,2)</f>
        <v>0</v>
      </c>
      <c r="P133" s="172">
        <v>3.0000000000000001E-3</v>
      </c>
      <c r="Q133" s="172">
        <f>ROUND(E133*P133,2)</f>
        <v>0.03</v>
      </c>
      <c r="R133" s="172" t="s">
        <v>523</v>
      </c>
      <c r="S133" s="172" t="s">
        <v>206</v>
      </c>
      <c r="T133" s="173" t="s">
        <v>207</v>
      </c>
      <c r="U133" s="160">
        <v>0.127</v>
      </c>
      <c r="V133" s="160">
        <f>ROUND(E133*U133,2)</f>
        <v>1.27</v>
      </c>
      <c r="W133" s="160"/>
      <c r="X133" s="160" t="s">
        <v>241</v>
      </c>
      <c r="Y133" s="151"/>
      <c r="Z133" s="151"/>
      <c r="AA133" s="151"/>
      <c r="AB133" s="151"/>
      <c r="AC133" s="151"/>
      <c r="AD133" s="151"/>
      <c r="AE133" s="151"/>
      <c r="AF133" s="151"/>
      <c r="AG133" s="151" t="s">
        <v>242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5">
      <c r="A134" s="158"/>
      <c r="B134" s="159"/>
      <c r="C134" s="258" t="s">
        <v>1257</v>
      </c>
      <c r="D134" s="259"/>
      <c r="E134" s="259"/>
      <c r="F134" s="259"/>
      <c r="G134" s="259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51"/>
      <c r="Z134" s="151"/>
      <c r="AA134" s="151"/>
      <c r="AB134" s="151"/>
      <c r="AC134" s="151"/>
      <c r="AD134" s="151"/>
      <c r="AE134" s="151"/>
      <c r="AF134" s="151"/>
      <c r="AG134" s="151" t="s">
        <v>244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5">
      <c r="A135" s="158"/>
      <c r="B135" s="159"/>
      <c r="C135" s="247"/>
      <c r="D135" s="248"/>
      <c r="E135" s="248"/>
      <c r="F135" s="248"/>
      <c r="G135" s="248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51"/>
      <c r="Z135" s="151"/>
      <c r="AA135" s="151"/>
      <c r="AB135" s="151"/>
      <c r="AC135" s="151"/>
      <c r="AD135" s="151"/>
      <c r="AE135" s="151"/>
      <c r="AF135" s="151"/>
      <c r="AG135" s="151" t="s">
        <v>212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ht="20.399999999999999" outlineLevel="1" x14ac:dyDescent="0.25">
      <c r="A136" s="169">
        <v>58</v>
      </c>
      <c r="B136" s="170" t="s">
        <v>1260</v>
      </c>
      <c r="C136" s="182" t="s">
        <v>1261</v>
      </c>
      <c r="D136" s="183" t="s">
        <v>266</v>
      </c>
      <c r="E136" s="172">
        <v>42</v>
      </c>
      <c r="F136" s="171"/>
      <c r="G136" s="172">
        <f>ROUND(E136*F136,2)</f>
        <v>0</v>
      </c>
      <c r="H136" s="171"/>
      <c r="I136" s="172">
        <f>ROUND(E136*H136,2)</f>
        <v>0</v>
      </c>
      <c r="J136" s="171"/>
      <c r="K136" s="172">
        <f>ROUND(E136*J136,2)</f>
        <v>0</v>
      </c>
      <c r="L136" s="172">
        <v>21</v>
      </c>
      <c r="M136" s="172">
        <f>G136*(1+L136/100)</f>
        <v>0</v>
      </c>
      <c r="N136" s="172">
        <v>0</v>
      </c>
      <c r="O136" s="172">
        <f>ROUND(E136*N136,2)</f>
        <v>0</v>
      </c>
      <c r="P136" s="172">
        <v>0</v>
      </c>
      <c r="Q136" s="172">
        <f>ROUND(E136*P136,2)</f>
        <v>0</v>
      </c>
      <c r="R136" s="172"/>
      <c r="S136" s="172" t="s">
        <v>299</v>
      </c>
      <c r="T136" s="173" t="s">
        <v>207</v>
      </c>
      <c r="U136" s="160">
        <v>0</v>
      </c>
      <c r="V136" s="160">
        <f>ROUND(E136*U136,2)</f>
        <v>0</v>
      </c>
      <c r="W136" s="160"/>
      <c r="X136" s="160" t="s">
        <v>241</v>
      </c>
      <c r="Y136" s="151"/>
      <c r="Z136" s="151"/>
      <c r="AA136" s="151"/>
      <c r="AB136" s="151"/>
      <c r="AC136" s="151"/>
      <c r="AD136" s="151"/>
      <c r="AE136" s="151"/>
      <c r="AF136" s="151"/>
      <c r="AG136" s="151" t="s">
        <v>242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5">
      <c r="A137" s="158"/>
      <c r="B137" s="159"/>
      <c r="C137" s="256"/>
      <c r="D137" s="257"/>
      <c r="E137" s="257"/>
      <c r="F137" s="257"/>
      <c r="G137" s="257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51"/>
      <c r="Z137" s="151"/>
      <c r="AA137" s="151"/>
      <c r="AB137" s="151"/>
      <c r="AC137" s="151"/>
      <c r="AD137" s="151"/>
      <c r="AE137" s="151"/>
      <c r="AF137" s="151"/>
      <c r="AG137" s="151" t="s">
        <v>212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x14ac:dyDescent="0.25">
      <c r="A138" s="163" t="s">
        <v>201</v>
      </c>
      <c r="B138" s="164" t="s">
        <v>117</v>
      </c>
      <c r="C138" s="180" t="s">
        <v>118</v>
      </c>
      <c r="D138" s="181"/>
      <c r="E138" s="167"/>
      <c r="F138" s="167"/>
      <c r="G138" s="167">
        <f>SUMIF(AG139:AG140,"&lt;&gt;NOR",G139:G140)</f>
        <v>0</v>
      </c>
      <c r="H138" s="167"/>
      <c r="I138" s="167">
        <f>SUM(I139:I140)</f>
        <v>0</v>
      </c>
      <c r="J138" s="167"/>
      <c r="K138" s="167">
        <f>SUM(K139:K140)</f>
        <v>0</v>
      </c>
      <c r="L138" s="167"/>
      <c r="M138" s="167">
        <f>SUM(M139:M140)</f>
        <v>0</v>
      </c>
      <c r="N138" s="167"/>
      <c r="O138" s="167">
        <f>SUM(O139:O140)</f>
        <v>0</v>
      </c>
      <c r="P138" s="167"/>
      <c r="Q138" s="167">
        <f>SUM(Q139:Q140)</f>
        <v>0</v>
      </c>
      <c r="R138" s="167"/>
      <c r="S138" s="167"/>
      <c r="T138" s="168"/>
      <c r="U138" s="162"/>
      <c r="V138" s="162">
        <f>SUM(V139:V140)</f>
        <v>0</v>
      </c>
      <c r="W138" s="162"/>
      <c r="X138" s="162"/>
      <c r="AG138" t="s">
        <v>202</v>
      </c>
    </row>
    <row r="139" spans="1:60" ht="17.399999999999999" customHeight="1" outlineLevel="1" x14ac:dyDescent="0.25">
      <c r="A139" s="169">
        <v>59</v>
      </c>
      <c r="B139" s="170" t="s">
        <v>1262</v>
      </c>
      <c r="C139" s="182" t="s">
        <v>1263</v>
      </c>
      <c r="D139" s="183" t="s">
        <v>774</v>
      </c>
      <c r="E139" s="172">
        <v>2</v>
      </c>
      <c r="F139" s="171"/>
      <c r="G139" s="172">
        <f>ROUND(E139*F139,2)</f>
        <v>0</v>
      </c>
      <c r="H139" s="171"/>
      <c r="I139" s="172">
        <f>ROUND(E139*H139,2)</f>
        <v>0</v>
      </c>
      <c r="J139" s="171"/>
      <c r="K139" s="172">
        <f>ROUND(E139*J139,2)</f>
        <v>0</v>
      </c>
      <c r="L139" s="172">
        <v>21</v>
      </c>
      <c r="M139" s="172">
        <f>G139*(1+L139/100)</f>
        <v>0</v>
      </c>
      <c r="N139" s="172">
        <v>0</v>
      </c>
      <c r="O139" s="172">
        <f>ROUND(E139*N139,2)</f>
        <v>0</v>
      </c>
      <c r="P139" s="172">
        <v>0</v>
      </c>
      <c r="Q139" s="172">
        <f>ROUND(E139*P139,2)</f>
        <v>0</v>
      </c>
      <c r="R139" s="172"/>
      <c r="S139" s="172" t="s">
        <v>299</v>
      </c>
      <c r="T139" s="173" t="s">
        <v>207</v>
      </c>
      <c r="U139" s="160">
        <v>0</v>
      </c>
      <c r="V139" s="160">
        <f>ROUND(E139*U139,2)</f>
        <v>0</v>
      </c>
      <c r="W139" s="160"/>
      <c r="X139" s="160" t="s">
        <v>241</v>
      </c>
      <c r="Y139" s="151"/>
      <c r="Z139" s="151"/>
      <c r="AA139" s="151"/>
      <c r="AB139" s="151"/>
      <c r="AC139" s="151"/>
      <c r="AD139" s="151"/>
      <c r="AE139" s="151"/>
      <c r="AF139" s="151"/>
      <c r="AG139" s="151" t="s">
        <v>242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5">
      <c r="A140" s="158"/>
      <c r="B140" s="159"/>
      <c r="C140" s="256"/>
      <c r="D140" s="257"/>
      <c r="E140" s="257"/>
      <c r="F140" s="257"/>
      <c r="G140" s="257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51"/>
      <c r="Z140" s="151"/>
      <c r="AA140" s="151"/>
      <c r="AB140" s="151"/>
      <c r="AC140" s="151"/>
      <c r="AD140" s="151"/>
      <c r="AE140" s="151"/>
      <c r="AF140" s="151"/>
      <c r="AG140" s="151" t="s">
        <v>212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x14ac:dyDescent="0.25">
      <c r="A141" s="163" t="s">
        <v>201</v>
      </c>
      <c r="B141" s="164" t="s">
        <v>119</v>
      </c>
      <c r="C141" s="180" t="s">
        <v>120</v>
      </c>
      <c r="D141" s="181"/>
      <c r="E141" s="167"/>
      <c r="F141" s="167"/>
      <c r="G141" s="167">
        <f>SUMIF(AG142:AG143,"&lt;&gt;NOR",G142:G143)</f>
        <v>0</v>
      </c>
      <c r="H141" s="167"/>
      <c r="I141" s="167">
        <f>SUM(I142:I143)</f>
        <v>0</v>
      </c>
      <c r="J141" s="167"/>
      <c r="K141" s="167">
        <f>SUM(K142:K143)</f>
        <v>0</v>
      </c>
      <c r="L141" s="167"/>
      <c r="M141" s="167">
        <f>SUM(M142:M143)</f>
        <v>0</v>
      </c>
      <c r="N141" s="167"/>
      <c r="O141" s="167">
        <f>SUM(O142:O143)</f>
        <v>0</v>
      </c>
      <c r="P141" s="167"/>
      <c r="Q141" s="167">
        <f>SUM(Q142:Q143)</f>
        <v>0</v>
      </c>
      <c r="R141" s="167"/>
      <c r="S141" s="167"/>
      <c r="T141" s="168"/>
      <c r="U141" s="162"/>
      <c r="V141" s="162">
        <f>SUM(V142:V143)</f>
        <v>0</v>
      </c>
      <c r="W141" s="162"/>
      <c r="X141" s="162"/>
      <c r="AG141" t="s">
        <v>202</v>
      </c>
    </row>
    <row r="142" spans="1:60" outlineLevel="1" x14ac:dyDescent="0.25">
      <c r="A142" s="169">
        <v>60</v>
      </c>
      <c r="B142" s="170" t="s">
        <v>1264</v>
      </c>
      <c r="C142" s="182" t="s">
        <v>1265</v>
      </c>
      <c r="D142" s="183" t="s">
        <v>774</v>
      </c>
      <c r="E142" s="172">
        <v>1</v>
      </c>
      <c r="F142" s="171"/>
      <c r="G142" s="172">
        <f>ROUND(E142*F142,2)</f>
        <v>0</v>
      </c>
      <c r="H142" s="171"/>
      <c r="I142" s="172">
        <f>ROUND(E142*H142,2)</f>
        <v>0</v>
      </c>
      <c r="J142" s="171"/>
      <c r="K142" s="172">
        <f>ROUND(E142*J142,2)</f>
        <v>0</v>
      </c>
      <c r="L142" s="172">
        <v>21</v>
      </c>
      <c r="M142" s="172">
        <f>G142*(1+L142/100)</f>
        <v>0</v>
      </c>
      <c r="N142" s="172">
        <v>0</v>
      </c>
      <c r="O142" s="172">
        <f>ROUND(E142*N142,2)</f>
        <v>0</v>
      </c>
      <c r="P142" s="172">
        <v>0</v>
      </c>
      <c r="Q142" s="172">
        <f>ROUND(E142*P142,2)</f>
        <v>0</v>
      </c>
      <c r="R142" s="172"/>
      <c r="S142" s="172" t="s">
        <v>299</v>
      </c>
      <c r="T142" s="173" t="s">
        <v>207</v>
      </c>
      <c r="U142" s="160">
        <v>0</v>
      </c>
      <c r="V142" s="160">
        <f>ROUND(E142*U142,2)</f>
        <v>0</v>
      </c>
      <c r="W142" s="160"/>
      <c r="X142" s="160" t="s">
        <v>241</v>
      </c>
      <c r="Y142" s="151"/>
      <c r="Z142" s="151"/>
      <c r="AA142" s="151"/>
      <c r="AB142" s="151"/>
      <c r="AC142" s="151"/>
      <c r="AD142" s="151"/>
      <c r="AE142" s="151"/>
      <c r="AF142" s="151"/>
      <c r="AG142" s="151" t="s">
        <v>242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5">
      <c r="A143" s="158"/>
      <c r="B143" s="159"/>
      <c r="C143" s="256"/>
      <c r="D143" s="257"/>
      <c r="E143" s="257"/>
      <c r="F143" s="257"/>
      <c r="G143" s="257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51"/>
      <c r="Z143" s="151"/>
      <c r="AA143" s="151"/>
      <c r="AB143" s="151"/>
      <c r="AC143" s="151"/>
      <c r="AD143" s="151"/>
      <c r="AE143" s="151"/>
      <c r="AF143" s="151"/>
      <c r="AG143" s="151" t="s">
        <v>212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x14ac:dyDescent="0.25">
      <c r="A144" s="163" t="s">
        <v>201</v>
      </c>
      <c r="B144" s="164" t="s">
        <v>173</v>
      </c>
      <c r="C144" s="180" t="s">
        <v>28</v>
      </c>
      <c r="D144" s="181"/>
      <c r="E144" s="167"/>
      <c r="F144" s="167"/>
      <c r="G144" s="167">
        <f>SUMIF(AG145:AG152,"&lt;&gt;NOR",G145:G152)</f>
        <v>0</v>
      </c>
      <c r="H144" s="167"/>
      <c r="I144" s="167">
        <f>SUM(I145:I152)</f>
        <v>0</v>
      </c>
      <c r="J144" s="167"/>
      <c r="K144" s="167">
        <f>SUM(K145:K152)</f>
        <v>0</v>
      </c>
      <c r="L144" s="167"/>
      <c r="M144" s="167">
        <f>SUM(M145:M152)</f>
        <v>0</v>
      </c>
      <c r="N144" s="167"/>
      <c r="O144" s="167">
        <f>SUM(O145:O152)</f>
        <v>0</v>
      </c>
      <c r="P144" s="167"/>
      <c r="Q144" s="167">
        <f>SUM(Q145:Q152)</f>
        <v>0</v>
      </c>
      <c r="R144" s="167"/>
      <c r="S144" s="167"/>
      <c r="T144" s="168"/>
      <c r="U144" s="162"/>
      <c r="V144" s="162">
        <f>SUM(V145:V152)</f>
        <v>0</v>
      </c>
      <c r="W144" s="162"/>
      <c r="X144" s="162"/>
      <c r="AG144" t="s">
        <v>202</v>
      </c>
    </row>
    <row r="145" spans="1:60" outlineLevel="1" x14ac:dyDescent="0.25">
      <c r="A145" s="169">
        <v>61</v>
      </c>
      <c r="B145" s="170" t="s">
        <v>1266</v>
      </c>
      <c r="C145" s="182" t="s">
        <v>1046</v>
      </c>
      <c r="D145" s="183" t="s">
        <v>1150</v>
      </c>
      <c r="E145" s="172">
        <v>40</v>
      </c>
      <c r="F145" s="171"/>
      <c r="G145" s="172">
        <f>ROUND(E145*F145,2)</f>
        <v>0</v>
      </c>
      <c r="H145" s="171"/>
      <c r="I145" s="172">
        <f>ROUND(E145*H145,2)</f>
        <v>0</v>
      </c>
      <c r="J145" s="171"/>
      <c r="K145" s="172">
        <f>ROUND(E145*J145,2)</f>
        <v>0</v>
      </c>
      <c r="L145" s="172">
        <v>21</v>
      </c>
      <c r="M145" s="172">
        <f>G145*(1+L145/100)</f>
        <v>0</v>
      </c>
      <c r="N145" s="172">
        <v>0</v>
      </c>
      <c r="O145" s="172">
        <f>ROUND(E145*N145,2)</f>
        <v>0</v>
      </c>
      <c r="P145" s="172">
        <v>0</v>
      </c>
      <c r="Q145" s="172">
        <f>ROUND(E145*P145,2)</f>
        <v>0</v>
      </c>
      <c r="R145" s="172"/>
      <c r="S145" s="172" t="s">
        <v>299</v>
      </c>
      <c r="T145" s="173" t="s">
        <v>207</v>
      </c>
      <c r="U145" s="160">
        <v>0</v>
      </c>
      <c r="V145" s="160">
        <f>ROUND(E145*U145,2)</f>
        <v>0</v>
      </c>
      <c r="W145" s="160"/>
      <c r="X145" s="160" t="s">
        <v>241</v>
      </c>
      <c r="Y145" s="151"/>
      <c r="Z145" s="151"/>
      <c r="AA145" s="151"/>
      <c r="AB145" s="151"/>
      <c r="AC145" s="151"/>
      <c r="AD145" s="151"/>
      <c r="AE145" s="151"/>
      <c r="AF145" s="151"/>
      <c r="AG145" s="151" t="s">
        <v>242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5">
      <c r="A146" s="158"/>
      <c r="B146" s="159"/>
      <c r="C146" s="256"/>
      <c r="D146" s="257"/>
      <c r="E146" s="257"/>
      <c r="F146" s="257"/>
      <c r="G146" s="257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51"/>
      <c r="Z146" s="151"/>
      <c r="AA146" s="151"/>
      <c r="AB146" s="151"/>
      <c r="AC146" s="151"/>
      <c r="AD146" s="151"/>
      <c r="AE146" s="151"/>
      <c r="AF146" s="151"/>
      <c r="AG146" s="151" t="s">
        <v>212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5">
      <c r="A147" s="169">
        <v>62</v>
      </c>
      <c r="B147" s="170" t="s">
        <v>1267</v>
      </c>
      <c r="C147" s="182" t="s">
        <v>1268</v>
      </c>
      <c r="D147" s="183" t="s">
        <v>774</v>
      </c>
      <c r="E147" s="172">
        <v>4</v>
      </c>
      <c r="F147" s="171"/>
      <c r="G147" s="172">
        <f>ROUND(E147*F147,2)</f>
        <v>0</v>
      </c>
      <c r="H147" s="171"/>
      <c r="I147" s="172">
        <f>ROUND(E147*H147,2)</f>
        <v>0</v>
      </c>
      <c r="J147" s="171"/>
      <c r="K147" s="172">
        <f>ROUND(E147*J147,2)</f>
        <v>0</v>
      </c>
      <c r="L147" s="172">
        <v>21</v>
      </c>
      <c r="M147" s="172">
        <f>G147*(1+L147/100)</f>
        <v>0</v>
      </c>
      <c r="N147" s="172">
        <v>0</v>
      </c>
      <c r="O147" s="172">
        <f>ROUND(E147*N147,2)</f>
        <v>0</v>
      </c>
      <c r="P147" s="172">
        <v>0</v>
      </c>
      <c r="Q147" s="172">
        <f>ROUND(E147*P147,2)</f>
        <v>0</v>
      </c>
      <c r="R147" s="172"/>
      <c r="S147" s="172" t="s">
        <v>299</v>
      </c>
      <c r="T147" s="173" t="s">
        <v>207</v>
      </c>
      <c r="U147" s="160">
        <v>0</v>
      </c>
      <c r="V147" s="160">
        <f>ROUND(E147*U147,2)</f>
        <v>0</v>
      </c>
      <c r="W147" s="160"/>
      <c r="X147" s="160" t="s">
        <v>241</v>
      </c>
      <c r="Y147" s="151"/>
      <c r="Z147" s="151"/>
      <c r="AA147" s="151"/>
      <c r="AB147" s="151"/>
      <c r="AC147" s="151"/>
      <c r="AD147" s="151"/>
      <c r="AE147" s="151"/>
      <c r="AF147" s="151"/>
      <c r="AG147" s="151" t="s">
        <v>242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5">
      <c r="A148" s="158"/>
      <c r="B148" s="159"/>
      <c r="C148" s="256"/>
      <c r="D148" s="257"/>
      <c r="E148" s="257"/>
      <c r="F148" s="257"/>
      <c r="G148" s="257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51"/>
      <c r="Z148" s="151"/>
      <c r="AA148" s="151"/>
      <c r="AB148" s="151"/>
      <c r="AC148" s="151"/>
      <c r="AD148" s="151"/>
      <c r="AE148" s="151"/>
      <c r="AF148" s="151"/>
      <c r="AG148" s="151" t="s">
        <v>212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5">
      <c r="A149" s="169">
        <v>63</v>
      </c>
      <c r="B149" s="170" t="s">
        <v>1269</v>
      </c>
      <c r="C149" s="182" t="s">
        <v>1270</v>
      </c>
      <c r="D149" s="183" t="s">
        <v>774</v>
      </c>
      <c r="E149" s="172">
        <v>1</v>
      </c>
      <c r="F149" s="171"/>
      <c r="G149" s="172">
        <f>ROUND(E149*F149,2)</f>
        <v>0</v>
      </c>
      <c r="H149" s="171"/>
      <c r="I149" s="172">
        <f>ROUND(E149*H149,2)</f>
        <v>0</v>
      </c>
      <c r="J149" s="171"/>
      <c r="K149" s="172">
        <f>ROUND(E149*J149,2)</f>
        <v>0</v>
      </c>
      <c r="L149" s="172">
        <v>21</v>
      </c>
      <c r="M149" s="172">
        <f>G149*(1+L149/100)</f>
        <v>0</v>
      </c>
      <c r="N149" s="172">
        <v>0</v>
      </c>
      <c r="O149" s="172">
        <f>ROUND(E149*N149,2)</f>
        <v>0</v>
      </c>
      <c r="P149" s="172">
        <v>0</v>
      </c>
      <c r="Q149" s="172">
        <f>ROUND(E149*P149,2)</f>
        <v>0</v>
      </c>
      <c r="R149" s="172"/>
      <c r="S149" s="172" t="s">
        <v>299</v>
      </c>
      <c r="T149" s="173" t="s">
        <v>207</v>
      </c>
      <c r="U149" s="160">
        <v>0</v>
      </c>
      <c r="V149" s="160">
        <f>ROUND(E149*U149,2)</f>
        <v>0</v>
      </c>
      <c r="W149" s="160"/>
      <c r="X149" s="160" t="s">
        <v>241</v>
      </c>
      <c r="Y149" s="151"/>
      <c r="Z149" s="151"/>
      <c r="AA149" s="151"/>
      <c r="AB149" s="151"/>
      <c r="AC149" s="151"/>
      <c r="AD149" s="151"/>
      <c r="AE149" s="151"/>
      <c r="AF149" s="151"/>
      <c r="AG149" s="151" t="s">
        <v>242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5">
      <c r="A150" s="158"/>
      <c r="B150" s="159"/>
      <c r="C150" s="256"/>
      <c r="D150" s="257"/>
      <c r="E150" s="257"/>
      <c r="F150" s="257"/>
      <c r="G150" s="257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51"/>
      <c r="Z150" s="151"/>
      <c r="AA150" s="151"/>
      <c r="AB150" s="151"/>
      <c r="AC150" s="151"/>
      <c r="AD150" s="151"/>
      <c r="AE150" s="151"/>
      <c r="AF150" s="151"/>
      <c r="AG150" s="151" t="s">
        <v>212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5">
      <c r="A151" s="169">
        <v>64</v>
      </c>
      <c r="B151" s="170" t="s">
        <v>1271</v>
      </c>
      <c r="C151" s="182" t="s">
        <v>1272</v>
      </c>
      <c r="D151" s="183" t="s">
        <v>238</v>
      </c>
      <c r="E151" s="172">
        <v>80</v>
      </c>
      <c r="F151" s="171"/>
      <c r="G151" s="172">
        <f>ROUND(E151*F151,2)</f>
        <v>0</v>
      </c>
      <c r="H151" s="171"/>
      <c r="I151" s="172">
        <f>ROUND(E151*H151,2)</f>
        <v>0</v>
      </c>
      <c r="J151" s="171"/>
      <c r="K151" s="172">
        <f>ROUND(E151*J151,2)</f>
        <v>0</v>
      </c>
      <c r="L151" s="172">
        <v>21</v>
      </c>
      <c r="M151" s="172">
        <f>G151*(1+L151/100)</f>
        <v>0</v>
      </c>
      <c r="N151" s="172">
        <v>0</v>
      </c>
      <c r="O151" s="172">
        <f>ROUND(E151*N151,2)</f>
        <v>0</v>
      </c>
      <c r="P151" s="172">
        <v>0</v>
      </c>
      <c r="Q151" s="172">
        <f>ROUND(E151*P151,2)</f>
        <v>0</v>
      </c>
      <c r="R151" s="172"/>
      <c r="S151" s="172" t="s">
        <v>299</v>
      </c>
      <c r="T151" s="173" t="s">
        <v>207</v>
      </c>
      <c r="U151" s="160">
        <v>0</v>
      </c>
      <c r="V151" s="160">
        <f>ROUND(E151*U151,2)</f>
        <v>0</v>
      </c>
      <c r="W151" s="160"/>
      <c r="X151" s="160" t="s">
        <v>347</v>
      </c>
      <c r="Y151" s="151"/>
      <c r="Z151" s="151"/>
      <c r="AA151" s="151"/>
      <c r="AB151" s="151"/>
      <c r="AC151" s="151"/>
      <c r="AD151" s="151"/>
      <c r="AE151" s="151"/>
      <c r="AF151" s="151"/>
      <c r="AG151" s="151" t="s">
        <v>348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5">
      <c r="A152" s="158"/>
      <c r="B152" s="159"/>
      <c r="C152" s="256"/>
      <c r="D152" s="257"/>
      <c r="E152" s="257"/>
      <c r="F152" s="257"/>
      <c r="G152" s="257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51"/>
      <c r="Z152" s="151"/>
      <c r="AA152" s="151"/>
      <c r="AB152" s="151"/>
      <c r="AC152" s="151"/>
      <c r="AD152" s="151"/>
      <c r="AE152" s="151"/>
      <c r="AF152" s="151"/>
      <c r="AG152" s="151" t="s">
        <v>212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x14ac:dyDescent="0.25">
      <c r="A153" s="5"/>
      <c r="B153" s="6"/>
      <c r="C153" s="189"/>
      <c r="D153" s="190"/>
      <c r="E153" s="153"/>
      <c r="F153" s="153"/>
      <c r="G153" s="15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AE153">
        <v>15</v>
      </c>
      <c r="AF153">
        <v>21</v>
      </c>
    </row>
    <row r="154" spans="1:60" x14ac:dyDescent="0.25">
      <c r="A154" s="154"/>
      <c r="B154" s="155" t="s">
        <v>29</v>
      </c>
      <c r="C154" s="191"/>
      <c r="D154" s="192"/>
      <c r="E154" s="193"/>
      <c r="F154" s="193"/>
      <c r="G154" s="175">
        <f>G8+G11+G18+G43+G64+G71+G122+G138+G141+G144</f>
        <v>0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AE154">
        <f>SUMIF(L7:L152,AE153,G7:G152)</f>
        <v>0</v>
      </c>
      <c r="AF154">
        <f>SUMIF(L7:L152,AF153,G7:G152)</f>
        <v>0</v>
      </c>
      <c r="AG154" t="s">
        <v>233</v>
      </c>
    </row>
    <row r="155" spans="1:60" x14ac:dyDescent="0.25">
      <c r="A155" s="264" t="s">
        <v>971</v>
      </c>
      <c r="B155" s="264"/>
      <c r="C155" s="189"/>
      <c r="D155" s="190"/>
      <c r="E155" s="153"/>
      <c r="F155" s="153"/>
      <c r="G155" s="15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60" x14ac:dyDescent="0.25">
      <c r="A156" s="5"/>
      <c r="B156" s="6" t="s">
        <v>972</v>
      </c>
      <c r="C156" s="189" t="s">
        <v>973</v>
      </c>
      <c r="D156" s="190"/>
      <c r="E156" s="153"/>
      <c r="F156" s="153"/>
      <c r="G156" s="15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AG156" t="s">
        <v>974</v>
      </c>
    </row>
    <row r="157" spans="1:60" x14ac:dyDescent="0.25">
      <c r="A157" s="5"/>
      <c r="B157" s="6" t="s">
        <v>975</v>
      </c>
      <c r="C157" s="189" t="s">
        <v>976</v>
      </c>
      <c r="D157" s="190"/>
      <c r="E157" s="153"/>
      <c r="F157" s="153"/>
      <c r="G157" s="15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AG157" t="s">
        <v>977</v>
      </c>
    </row>
    <row r="158" spans="1:60" x14ac:dyDescent="0.25">
      <c r="A158" s="5"/>
      <c r="B158" s="6"/>
      <c r="C158" s="189" t="s">
        <v>978</v>
      </c>
      <c r="D158" s="190"/>
      <c r="E158" s="153"/>
      <c r="F158" s="153"/>
      <c r="G158" s="15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AG158" t="s">
        <v>979</v>
      </c>
    </row>
    <row r="159" spans="1:60" x14ac:dyDescent="0.25">
      <c r="A159" s="5"/>
      <c r="B159" s="6"/>
      <c r="C159" s="189"/>
      <c r="D159" s="190"/>
      <c r="E159" s="153"/>
      <c r="F159" s="153"/>
      <c r="G159" s="15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60" x14ac:dyDescent="0.25">
      <c r="C160" s="194"/>
      <c r="D160" s="195"/>
      <c r="E160" s="92"/>
      <c r="F160" s="92"/>
      <c r="G160" s="92"/>
      <c r="AG160" t="s">
        <v>234</v>
      </c>
    </row>
    <row r="161" spans="3:7" x14ac:dyDescent="0.25">
      <c r="C161" s="92"/>
      <c r="D161" s="195"/>
      <c r="E161" s="92"/>
      <c r="F161" s="92"/>
      <c r="G161" s="92"/>
    </row>
    <row r="162" spans="3:7" x14ac:dyDescent="0.25">
      <c r="C162" s="92"/>
      <c r="D162" s="195"/>
      <c r="E162" s="92"/>
      <c r="F162" s="92"/>
      <c r="G162" s="92"/>
    </row>
    <row r="163" spans="3:7" x14ac:dyDescent="0.25">
      <c r="C163" s="92"/>
      <c r="D163" s="195"/>
      <c r="E163" s="92"/>
      <c r="F163" s="92"/>
      <c r="G163" s="92"/>
    </row>
    <row r="164" spans="3:7" x14ac:dyDescent="0.25">
      <c r="C164" s="92"/>
      <c r="D164" s="195"/>
      <c r="E164" s="92"/>
      <c r="F164" s="92"/>
      <c r="G164" s="92"/>
    </row>
    <row r="165" spans="3:7" x14ac:dyDescent="0.25">
      <c r="C165" s="92"/>
      <c r="D165" s="195"/>
      <c r="E165" s="92"/>
      <c r="F165" s="92"/>
      <c r="G165" s="92"/>
    </row>
    <row r="166" spans="3:7" x14ac:dyDescent="0.25">
      <c r="C166" s="92"/>
      <c r="D166" s="195"/>
      <c r="E166" s="92"/>
      <c r="F166" s="92"/>
      <c r="G166" s="92"/>
    </row>
    <row r="167" spans="3:7" x14ac:dyDescent="0.25">
      <c r="C167" s="92"/>
      <c r="D167" s="195"/>
      <c r="E167" s="92"/>
      <c r="F167" s="92"/>
      <c r="G167" s="92"/>
    </row>
    <row r="168" spans="3:7" x14ac:dyDescent="0.25">
      <c r="C168" s="92"/>
      <c r="D168" s="195"/>
      <c r="E168" s="92"/>
      <c r="F168" s="92"/>
      <c r="G168" s="92"/>
    </row>
    <row r="169" spans="3:7" x14ac:dyDescent="0.25">
      <c r="C169" s="92"/>
      <c r="D169" s="195"/>
      <c r="E169" s="92"/>
      <c r="F169" s="92"/>
      <c r="G169" s="92"/>
    </row>
    <row r="170" spans="3:7" x14ac:dyDescent="0.25">
      <c r="C170" s="92"/>
      <c r="D170" s="195"/>
      <c r="E170" s="92"/>
      <c r="F170" s="92"/>
      <c r="G170" s="92"/>
    </row>
    <row r="171" spans="3:7" x14ac:dyDescent="0.25">
      <c r="C171" s="92"/>
      <c r="D171" s="195"/>
      <c r="E171" s="92"/>
      <c r="F171" s="92"/>
      <c r="G171" s="92"/>
    </row>
    <row r="172" spans="3:7" x14ac:dyDescent="0.25">
      <c r="C172" s="92"/>
      <c r="D172" s="195"/>
      <c r="E172" s="92"/>
      <c r="F172" s="92"/>
      <c r="G172" s="92"/>
    </row>
    <row r="173" spans="3:7" x14ac:dyDescent="0.25">
      <c r="C173" s="92"/>
      <c r="D173" s="195"/>
      <c r="E173" s="92"/>
      <c r="F173" s="92"/>
      <c r="G173" s="92"/>
    </row>
    <row r="174" spans="3:7" x14ac:dyDescent="0.25">
      <c r="C174" s="92"/>
      <c r="D174" s="195"/>
      <c r="E174" s="92"/>
      <c r="F174" s="92"/>
      <c r="G174" s="92"/>
    </row>
    <row r="175" spans="3:7" x14ac:dyDescent="0.25">
      <c r="C175" s="92"/>
      <c r="D175" s="195"/>
      <c r="E175" s="92"/>
      <c r="F175" s="92"/>
      <c r="G175" s="92"/>
    </row>
    <row r="176" spans="3:7" x14ac:dyDescent="0.25">
      <c r="C176" s="92"/>
      <c r="D176" s="195"/>
      <c r="E176" s="92"/>
      <c r="F176" s="92"/>
      <c r="G176" s="92"/>
    </row>
    <row r="177" spans="3:7" x14ac:dyDescent="0.25">
      <c r="C177" s="92"/>
      <c r="D177" s="195"/>
      <c r="E177" s="92"/>
      <c r="F177" s="92"/>
      <c r="G177" s="92"/>
    </row>
    <row r="178" spans="3:7" x14ac:dyDescent="0.25">
      <c r="C178" s="92"/>
      <c r="D178" s="195"/>
      <c r="E178" s="92"/>
      <c r="F178" s="92"/>
      <c r="G178" s="92"/>
    </row>
    <row r="179" spans="3:7" x14ac:dyDescent="0.25">
      <c r="C179" s="92"/>
      <c r="D179" s="195"/>
      <c r="E179" s="92"/>
      <c r="F179" s="92"/>
      <c r="G179" s="92"/>
    </row>
    <row r="180" spans="3:7" x14ac:dyDescent="0.25">
      <c r="C180" s="92"/>
      <c r="D180" s="195"/>
      <c r="E180" s="92"/>
      <c r="F180" s="92"/>
      <c r="G180" s="92"/>
    </row>
    <row r="181" spans="3:7" x14ac:dyDescent="0.25">
      <c r="C181" s="92"/>
      <c r="D181" s="195"/>
      <c r="E181" s="92"/>
      <c r="F181" s="92"/>
      <c r="G181" s="92"/>
    </row>
    <row r="182" spans="3:7" x14ac:dyDescent="0.25">
      <c r="C182" s="92"/>
      <c r="D182" s="195"/>
      <c r="E182" s="92"/>
      <c r="F182" s="92"/>
      <c r="G182" s="92"/>
    </row>
    <row r="183" spans="3:7" x14ac:dyDescent="0.25">
      <c r="C183" s="92"/>
      <c r="D183" s="195"/>
      <c r="E183" s="92"/>
      <c r="F183" s="92"/>
      <c r="G183" s="92"/>
    </row>
    <row r="184" spans="3:7" x14ac:dyDescent="0.25">
      <c r="C184" s="92"/>
      <c r="D184" s="195"/>
      <c r="E184" s="92"/>
      <c r="F184" s="92"/>
      <c r="G184" s="92"/>
    </row>
    <row r="185" spans="3:7" x14ac:dyDescent="0.25">
      <c r="C185" s="92"/>
      <c r="D185" s="195"/>
      <c r="E185" s="92"/>
      <c r="F185" s="92"/>
      <c r="G185" s="92"/>
    </row>
    <row r="186" spans="3:7" x14ac:dyDescent="0.25">
      <c r="C186" s="92"/>
      <c r="D186" s="195"/>
      <c r="E186" s="92"/>
      <c r="F186" s="92"/>
      <c r="G186" s="92"/>
    </row>
    <row r="187" spans="3:7" x14ac:dyDescent="0.25">
      <c r="C187" s="92"/>
      <c r="D187" s="195"/>
      <c r="E187" s="92"/>
      <c r="F187" s="92"/>
      <c r="G187" s="92"/>
    </row>
    <row r="188" spans="3:7" x14ac:dyDescent="0.25">
      <c r="C188" s="92"/>
      <c r="D188" s="195"/>
      <c r="E188" s="92"/>
      <c r="F188" s="92"/>
      <c r="G188" s="92"/>
    </row>
    <row r="189" spans="3:7" x14ac:dyDescent="0.25">
      <c r="C189" s="92"/>
      <c r="D189" s="195"/>
      <c r="E189" s="92"/>
      <c r="F189" s="92"/>
      <c r="G189" s="92"/>
    </row>
    <row r="190" spans="3:7" x14ac:dyDescent="0.25">
      <c r="C190" s="92"/>
      <c r="D190" s="195"/>
      <c r="E190" s="92"/>
      <c r="F190" s="92"/>
      <c r="G190" s="92"/>
    </row>
    <row r="191" spans="3:7" x14ac:dyDescent="0.25">
      <c r="C191" s="92"/>
      <c r="D191" s="195"/>
      <c r="E191" s="92"/>
      <c r="F191" s="92"/>
      <c r="G191" s="92"/>
    </row>
    <row r="192" spans="3:7" x14ac:dyDescent="0.25">
      <c r="C192" s="92"/>
      <c r="D192" s="195"/>
      <c r="E192" s="92"/>
      <c r="F192" s="92"/>
      <c r="G192" s="92"/>
    </row>
    <row r="193" spans="3:7" x14ac:dyDescent="0.25">
      <c r="C193" s="92"/>
      <c r="D193" s="195"/>
      <c r="E193" s="92"/>
      <c r="F193" s="92"/>
      <c r="G193" s="92"/>
    </row>
    <row r="194" spans="3:7" x14ac:dyDescent="0.25">
      <c r="C194" s="92"/>
      <c r="D194" s="195"/>
      <c r="E194" s="92"/>
      <c r="F194" s="92"/>
      <c r="G194" s="92"/>
    </row>
    <row r="195" spans="3:7" x14ac:dyDescent="0.25">
      <c r="C195" s="92"/>
      <c r="D195" s="195"/>
      <c r="E195" s="92"/>
      <c r="F195" s="92"/>
      <c r="G195" s="92"/>
    </row>
    <row r="196" spans="3:7" x14ac:dyDescent="0.25">
      <c r="C196" s="92"/>
      <c r="D196" s="195"/>
      <c r="E196" s="92"/>
      <c r="F196" s="92"/>
      <c r="G196" s="92"/>
    </row>
    <row r="197" spans="3:7" x14ac:dyDescent="0.25">
      <c r="C197" s="92"/>
      <c r="D197" s="195"/>
      <c r="E197" s="92"/>
      <c r="F197" s="92"/>
      <c r="G197" s="92"/>
    </row>
    <row r="198" spans="3:7" x14ac:dyDescent="0.25">
      <c r="C198" s="92"/>
      <c r="D198" s="195"/>
      <c r="E198" s="92"/>
      <c r="F198" s="92"/>
      <c r="G198" s="92"/>
    </row>
    <row r="199" spans="3:7" x14ac:dyDescent="0.25">
      <c r="C199" s="92"/>
      <c r="D199" s="195"/>
      <c r="E199" s="92"/>
      <c r="F199" s="92"/>
      <c r="G199" s="92"/>
    </row>
    <row r="200" spans="3:7" x14ac:dyDescent="0.25">
      <c r="C200" s="92"/>
      <c r="D200" s="195"/>
      <c r="E200" s="92"/>
      <c r="F200" s="92"/>
      <c r="G200" s="92"/>
    </row>
    <row r="201" spans="3:7" x14ac:dyDescent="0.25">
      <c r="C201" s="92"/>
      <c r="D201" s="195"/>
      <c r="E201" s="92"/>
      <c r="F201" s="92"/>
      <c r="G201" s="92"/>
    </row>
    <row r="202" spans="3:7" x14ac:dyDescent="0.25">
      <c r="C202" s="92"/>
      <c r="D202" s="195"/>
      <c r="E202" s="92"/>
      <c r="F202" s="92"/>
      <c r="G202" s="92"/>
    </row>
    <row r="203" spans="3:7" x14ac:dyDescent="0.25">
      <c r="C203" s="92"/>
      <c r="D203" s="195"/>
      <c r="E203" s="92"/>
      <c r="F203" s="92"/>
      <c r="G203" s="92"/>
    </row>
    <row r="204" spans="3:7" x14ac:dyDescent="0.25">
      <c r="C204" s="92"/>
      <c r="D204" s="195"/>
      <c r="E204" s="92"/>
      <c r="F204" s="92"/>
      <c r="G204" s="92"/>
    </row>
    <row r="205" spans="3:7" x14ac:dyDescent="0.25">
      <c r="C205" s="92"/>
      <c r="D205" s="195"/>
      <c r="E205" s="92"/>
      <c r="F205" s="92"/>
      <c r="G205" s="92"/>
    </row>
    <row r="206" spans="3:7" x14ac:dyDescent="0.25">
      <c r="C206" s="92"/>
      <c r="D206" s="195"/>
      <c r="E206" s="92"/>
      <c r="F206" s="92"/>
      <c r="G206" s="92"/>
    </row>
    <row r="207" spans="3:7" x14ac:dyDescent="0.25">
      <c r="C207" s="92"/>
      <c r="D207" s="195"/>
      <c r="E207" s="92"/>
      <c r="F207" s="92"/>
      <c r="G207" s="92"/>
    </row>
    <row r="208" spans="3:7" x14ac:dyDescent="0.25">
      <c r="C208" s="92"/>
      <c r="D208" s="195"/>
      <c r="E208" s="92"/>
      <c r="F208" s="92"/>
      <c r="G208" s="92"/>
    </row>
    <row r="209" spans="3:7" x14ac:dyDescent="0.25">
      <c r="C209" s="92"/>
      <c r="D209" s="195"/>
      <c r="E209" s="92"/>
      <c r="F209" s="92"/>
      <c r="G209" s="92"/>
    </row>
    <row r="210" spans="3:7" x14ac:dyDescent="0.25">
      <c r="C210" s="92"/>
      <c r="D210" s="195"/>
      <c r="E210" s="92"/>
      <c r="F210" s="92"/>
      <c r="G210" s="92"/>
    </row>
    <row r="211" spans="3:7" x14ac:dyDescent="0.25">
      <c r="C211" s="92"/>
      <c r="D211" s="195"/>
      <c r="E211" s="92"/>
      <c r="F211" s="92"/>
      <c r="G211" s="92"/>
    </row>
    <row r="212" spans="3:7" x14ac:dyDescent="0.25">
      <c r="C212" s="92"/>
      <c r="D212" s="195"/>
      <c r="E212" s="92"/>
      <c r="F212" s="92"/>
      <c r="G212" s="92"/>
    </row>
    <row r="213" spans="3:7" x14ac:dyDescent="0.25">
      <c r="C213" s="92"/>
      <c r="D213" s="195"/>
      <c r="E213" s="92"/>
      <c r="F213" s="92"/>
      <c r="G213" s="92"/>
    </row>
    <row r="214" spans="3:7" x14ac:dyDescent="0.25">
      <c r="C214" s="92"/>
      <c r="D214" s="195"/>
      <c r="E214" s="92"/>
      <c r="F214" s="92"/>
      <c r="G214" s="92"/>
    </row>
    <row r="215" spans="3:7" x14ac:dyDescent="0.25">
      <c r="C215" s="92"/>
      <c r="D215" s="195"/>
      <c r="E215" s="92"/>
      <c r="F215" s="92"/>
      <c r="G215" s="92"/>
    </row>
    <row r="216" spans="3:7" x14ac:dyDescent="0.25">
      <c r="C216" s="92"/>
      <c r="D216" s="195"/>
      <c r="E216" s="92"/>
      <c r="F216" s="92"/>
      <c r="G216" s="92"/>
    </row>
    <row r="217" spans="3:7" x14ac:dyDescent="0.25">
      <c r="C217" s="92"/>
      <c r="D217" s="195"/>
      <c r="E217" s="92"/>
      <c r="F217" s="92"/>
      <c r="G217" s="92"/>
    </row>
    <row r="218" spans="3:7" x14ac:dyDescent="0.25">
      <c r="C218" s="92"/>
      <c r="D218" s="195"/>
      <c r="E218" s="92"/>
      <c r="F218" s="92"/>
      <c r="G218" s="92"/>
    </row>
    <row r="219" spans="3:7" x14ac:dyDescent="0.25">
      <c r="C219" s="92"/>
      <c r="D219" s="195"/>
      <c r="E219" s="92"/>
      <c r="F219" s="92"/>
      <c r="G219" s="92"/>
    </row>
    <row r="220" spans="3:7" x14ac:dyDescent="0.25">
      <c r="C220" s="92"/>
      <c r="D220" s="195"/>
      <c r="E220" s="92"/>
      <c r="F220" s="92"/>
      <c r="G220" s="92"/>
    </row>
    <row r="221" spans="3:7" x14ac:dyDescent="0.25">
      <c r="C221" s="92"/>
      <c r="D221" s="195"/>
      <c r="E221" s="92"/>
      <c r="F221" s="92"/>
      <c r="G221" s="92"/>
    </row>
    <row r="222" spans="3:7" x14ac:dyDescent="0.25">
      <c r="C222" s="92"/>
      <c r="D222" s="195"/>
      <c r="E222" s="92"/>
      <c r="F222" s="92"/>
      <c r="G222" s="92"/>
    </row>
    <row r="223" spans="3:7" x14ac:dyDescent="0.25">
      <c r="C223" s="92"/>
      <c r="D223" s="195"/>
      <c r="E223" s="92"/>
      <c r="F223" s="92"/>
      <c r="G223" s="92"/>
    </row>
    <row r="224" spans="3:7" x14ac:dyDescent="0.25">
      <c r="C224" s="92"/>
      <c r="D224" s="195"/>
      <c r="E224" s="92"/>
      <c r="F224" s="92"/>
      <c r="G224" s="92"/>
    </row>
    <row r="225" spans="3:7" x14ac:dyDescent="0.25">
      <c r="C225" s="92"/>
      <c r="D225" s="195"/>
      <c r="E225" s="92"/>
      <c r="F225" s="92"/>
      <c r="G225" s="92"/>
    </row>
    <row r="226" spans="3:7" x14ac:dyDescent="0.25">
      <c r="C226" s="92"/>
      <c r="D226" s="195"/>
      <c r="E226" s="92"/>
      <c r="F226" s="92"/>
      <c r="G226" s="92"/>
    </row>
    <row r="227" spans="3:7" x14ac:dyDescent="0.25">
      <c r="C227" s="92"/>
      <c r="D227" s="195"/>
      <c r="E227" s="92"/>
      <c r="F227" s="92"/>
      <c r="G227" s="92"/>
    </row>
    <row r="228" spans="3:7" x14ac:dyDescent="0.25">
      <c r="C228" s="92"/>
      <c r="D228" s="195"/>
      <c r="E228" s="92"/>
      <c r="F228" s="92"/>
      <c r="G228" s="92"/>
    </row>
    <row r="229" spans="3:7" x14ac:dyDescent="0.25">
      <c r="C229" s="92"/>
      <c r="D229" s="195"/>
      <c r="E229" s="92"/>
      <c r="F229" s="92"/>
      <c r="G229" s="92"/>
    </row>
    <row r="230" spans="3:7" x14ac:dyDescent="0.25">
      <c r="C230" s="92"/>
      <c r="D230" s="195"/>
      <c r="E230" s="92"/>
      <c r="F230" s="92"/>
      <c r="G230" s="92"/>
    </row>
    <row r="231" spans="3:7" x14ac:dyDescent="0.25">
      <c r="C231" s="92"/>
      <c r="D231" s="195"/>
      <c r="E231" s="92"/>
      <c r="F231" s="92"/>
      <c r="G231" s="92"/>
    </row>
    <row r="232" spans="3:7" x14ac:dyDescent="0.25">
      <c r="C232" s="92"/>
      <c r="D232" s="195"/>
      <c r="E232" s="92"/>
      <c r="F232" s="92"/>
      <c r="G232" s="92"/>
    </row>
    <row r="233" spans="3:7" x14ac:dyDescent="0.25">
      <c r="C233" s="92"/>
      <c r="D233" s="195"/>
      <c r="E233" s="92"/>
      <c r="F233" s="92"/>
      <c r="G233" s="92"/>
    </row>
    <row r="234" spans="3:7" x14ac:dyDescent="0.25">
      <c r="C234" s="92"/>
      <c r="D234" s="195"/>
      <c r="E234" s="92"/>
      <c r="F234" s="92"/>
      <c r="G234" s="92"/>
    </row>
    <row r="235" spans="3:7" x14ac:dyDescent="0.25">
      <c r="C235" s="92"/>
      <c r="D235" s="195"/>
      <c r="E235" s="92"/>
      <c r="F235" s="92"/>
      <c r="G235" s="92"/>
    </row>
    <row r="236" spans="3:7" x14ac:dyDescent="0.25">
      <c r="C236" s="92"/>
      <c r="D236" s="195"/>
      <c r="E236" s="92"/>
      <c r="F236" s="92"/>
      <c r="G236" s="92"/>
    </row>
    <row r="237" spans="3:7" x14ac:dyDescent="0.25">
      <c r="C237" s="92"/>
      <c r="D237" s="195"/>
      <c r="E237" s="92"/>
      <c r="F237" s="92"/>
      <c r="G237" s="92"/>
    </row>
    <row r="238" spans="3:7" x14ac:dyDescent="0.25">
      <c r="C238" s="92"/>
      <c r="D238" s="195"/>
      <c r="E238" s="92"/>
      <c r="F238" s="92"/>
      <c r="G238" s="92"/>
    </row>
    <row r="239" spans="3:7" x14ac:dyDescent="0.25">
      <c r="C239" s="92"/>
      <c r="D239" s="195"/>
      <c r="E239" s="92"/>
      <c r="F239" s="92"/>
      <c r="G239" s="92"/>
    </row>
    <row r="240" spans="3:7" x14ac:dyDescent="0.25">
      <c r="C240" s="92"/>
      <c r="D240" s="195"/>
      <c r="E240" s="92"/>
      <c r="F240" s="92"/>
      <c r="G240" s="92"/>
    </row>
    <row r="241" spans="3:7" x14ac:dyDescent="0.25">
      <c r="C241" s="92"/>
      <c r="D241" s="195"/>
      <c r="E241" s="92"/>
      <c r="F241" s="92"/>
      <c r="G241" s="92"/>
    </row>
    <row r="242" spans="3:7" x14ac:dyDescent="0.25">
      <c r="C242" s="92"/>
      <c r="D242" s="195"/>
      <c r="E242" s="92"/>
      <c r="F242" s="92"/>
      <c r="G242" s="92"/>
    </row>
    <row r="243" spans="3:7" x14ac:dyDescent="0.25">
      <c r="C243" s="92"/>
      <c r="D243" s="195"/>
      <c r="E243" s="92"/>
      <c r="F243" s="92"/>
      <c r="G243" s="92"/>
    </row>
    <row r="244" spans="3:7" x14ac:dyDescent="0.25">
      <c r="C244" s="92"/>
      <c r="D244" s="195"/>
      <c r="E244" s="92"/>
      <c r="F244" s="92"/>
      <c r="G244" s="92"/>
    </row>
    <row r="245" spans="3:7" x14ac:dyDescent="0.25">
      <c r="C245" s="92"/>
      <c r="D245" s="195"/>
      <c r="E245" s="92"/>
      <c r="F245" s="92"/>
      <c r="G245" s="92"/>
    </row>
    <row r="246" spans="3:7" x14ac:dyDescent="0.25">
      <c r="C246" s="92"/>
      <c r="D246" s="195"/>
      <c r="E246" s="92"/>
      <c r="F246" s="92"/>
      <c r="G246" s="92"/>
    </row>
    <row r="247" spans="3:7" x14ac:dyDescent="0.25">
      <c r="C247" s="92"/>
      <c r="D247" s="195"/>
      <c r="E247" s="92"/>
      <c r="F247" s="92"/>
      <c r="G247" s="92"/>
    </row>
    <row r="248" spans="3:7" x14ac:dyDescent="0.25">
      <c r="C248" s="92"/>
      <c r="D248" s="195"/>
      <c r="E248" s="92"/>
      <c r="F248" s="92"/>
      <c r="G248" s="92"/>
    </row>
    <row r="249" spans="3:7" x14ac:dyDescent="0.25">
      <c r="C249" s="92"/>
      <c r="D249" s="195"/>
      <c r="E249" s="92"/>
      <c r="F249" s="92"/>
      <c r="G249" s="92"/>
    </row>
    <row r="250" spans="3:7" x14ac:dyDescent="0.25">
      <c r="C250" s="92"/>
      <c r="D250" s="195"/>
      <c r="E250" s="92"/>
      <c r="F250" s="92"/>
      <c r="G250" s="92"/>
    </row>
    <row r="251" spans="3:7" x14ac:dyDescent="0.25">
      <c r="C251" s="92"/>
      <c r="D251" s="195"/>
      <c r="E251" s="92"/>
      <c r="F251" s="92"/>
      <c r="G251" s="92"/>
    </row>
    <row r="252" spans="3:7" x14ac:dyDescent="0.25">
      <c r="C252" s="92"/>
      <c r="D252" s="195"/>
      <c r="E252" s="92"/>
      <c r="F252" s="92"/>
      <c r="G252" s="92"/>
    </row>
    <row r="253" spans="3:7" x14ac:dyDescent="0.25">
      <c r="C253" s="92"/>
      <c r="D253" s="195"/>
      <c r="E253" s="92"/>
      <c r="F253" s="92"/>
      <c r="G253" s="92"/>
    </row>
    <row r="254" spans="3:7" x14ac:dyDescent="0.25">
      <c r="C254" s="92"/>
      <c r="D254" s="195"/>
      <c r="E254" s="92"/>
      <c r="F254" s="92"/>
      <c r="G254" s="92"/>
    </row>
    <row r="255" spans="3:7" x14ac:dyDescent="0.25">
      <c r="C255" s="92"/>
      <c r="D255" s="195"/>
      <c r="E255" s="92"/>
      <c r="F255" s="92"/>
      <c r="G255" s="92"/>
    </row>
    <row r="256" spans="3:7" x14ac:dyDescent="0.25">
      <c r="C256" s="92"/>
      <c r="D256" s="195"/>
      <c r="E256" s="92"/>
      <c r="F256" s="92"/>
      <c r="G256" s="92"/>
    </row>
    <row r="257" spans="3:7" x14ac:dyDescent="0.25">
      <c r="C257" s="92"/>
      <c r="D257" s="195"/>
      <c r="E257" s="92"/>
      <c r="F257" s="92"/>
      <c r="G257" s="92"/>
    </row>
    <row r="258" spans="3:7" x14ac:dyDescent="0.25">
      <c r="C258" s="92"/>
      <c r="D258" s="195"/>
      <c r="E258" s="92"/>
      <c r="F258" s="92"/>
      <c r="G258" s="92"/>
    </row>
    <row r="259" spans="3:7" x14ac:dyDescent="0.25">
      <c r="C259" s="92"/>
      <c r="D259" s="195"/>
      <c r="E259" s="92"/>
      <c r="F259" s="92"/>
      <c r="G259" s="92"/>
    </row>
    <row r="260" spans="3:7" x14ac:dyDescent="0.25">
      <c r="D260" s="142"/>
    </row>
    <row r="261" spans="3:7" x14ac:dyDescent="0.25">
      <c r="D261" s="142"/>
    </row>
    <row r="262" spans="3:7" x14ac:dyDescent="0.25">
      <c r="D262" s="142"/>
    </row>
    <row r="263" spans="3:7" x14ac:dyDescent="0.25">
      <c r="D263" s="142"/>
    </row>
    <row r="264" spans="3:7" x14ac:dyDescent="0.25">
      <c r="D264" s="142"/>
    </row>
    <row r="265" spans="3:7" x14ac:dyDescent="0.25">
      <c r="D265" s="142"/>
    </row>
    <row r="266" spans="3:7" x14ac:dyDescent="0.25">
      <c r="D266" s="142"/>
    </row>
    <row r="267" spans="3:7" x14ac:dyDescent="0.25">
      <c r="D267" s="142"/>
    </row>
    <row r="268" spans="3:7" x14ac:dyDescent="0.25">
      <c r="D268" s="142"/>
    </row>
    <row r="269" spans="3:7" x14ac:dyDescent="0.25">
      <c r="D269" s="142"/>
    </row>
    <row r="270" spans="3:7" x14ac:dyDescent="0.25">
      <c r="D270" s="142"/>
    </row>
    <row r="271" spans="3:7" x14ac:dyDescent="0.25">
      <c r="D271" s="142"/>
    </row>
    <row r="272" spans="3:7" x14ac:dyDescent="0.25">
      <c r="D272" s="142"/>
    </row>
    <row r="273" spans="4:4" x14ac:dyDescent="0.25">
      <c r="D273" s="142"/>
    </row>
    <row r="274" spans="4:4" x14ac:dyDescent="0.25">
      <c r="D274" s="142"/>
    </row>
    <row r="275" spans="4:4" x14ac:dyDescent="0.25">
      <c r="D275" s="142"/>
    </row>
    <row r="276" spans="4:4" x14ac:dyDescent="0.25">
      <c r="D276" s="142"/>
    </row>
    <row r="277" spans="4:4" x14ac:dyDescent="0.25">
      <c r="D277" s="142"/>
    </row>
    <row r="278" spans="4:4" x14ac:dyDescent="0.25">
      <c r="D278" s="142"/>
    </row>
    <row r="279" spans="4:4" x14ac:dyDescent="0.25">
      <c r="D279" s="142"/>
    </row>
    <row r="280" spans="4:4" x14ac:dyDescent="0.25">
      <c r="D280" s="142"/>
    </row>
    <row r="281" spans="4:4" x14ac:dyDescent="0.25">
      <c r="D281" s="142"/>
    </row>
    <row r="282" spans="4:4" x14ac:dyDescent="0.25">
      <c r="D282" s="142"/>
    </row>
    <row r="283" spans="4:4" x14ac:dyDescent="0.25">
      <c r="D283" s="142"/>
    </row>
    <row r="284" spans="4:4" x14ac:dyDescent="0.25">
      <c r="D284" s="142"/>
    </row>
    <row r="285" spans="4:4" x14ac:dyDescent="0.25">
      <c r="D285" s="142"/>
    </row>
    <row r="286" spans="4:4" x14ac:dyDescent="0.25">
      <c r="D286" s="142"/>
    </row>
    <row r="287" spans="4:4" x14ac:dyDescent="0.25">
      <c r="D287" s="142"/>
    </row>
    <row r="288" spans="4:4" x14ac:dyDescent="0.25">
      <c r="D288" s="142"/>
    </row>
    <row r="289" spans="4:4" x14ac:dyDescent="0.25">
      <c r="D289" s="142"/>
    </row>
    <row r="290" spans="4:4" x14ac:dyDescent="0.25">
      <c r="D290" s="142"/>
    </row>
    <row r="291" spans="4:4" x14ac:dyDescent="0.25">
      <c r="D291" s="142"/>
    </row>
    <row r="292" spans="4:4" x14ac:dyDescent="0.25">
      <c r="D292" s="142"/>
    </row>
    <row r="293" spans="4:4" x14ac:dyDescent="0.25">
      <c r="D293" s="142"/>
    </row>
    <row r="294" spans="4:4" x14ac:dyDescent="0.25">
      <c r="D294" s="142"/>
    </row>
    <row r="295" spans="4:4" x14ac:dyDescent="0.25">
      <c r="D295" s="142"/>
    </row>
    <row r="296" spans="4:4" x14ac:dyDescent="0.25">
      <c r="D296" s="142"/>
    </row>
    <row r="297" spans="4:4" x14ac:dyDescent="0.25">
      <c r="D297" s="142"/>
    </row>
    <row r="298" spans="4:4" x14ac:dyDescent="0.25">
      <c r="D298" s="142"/>
    </row>
    <row r="299" spans="4:4" x14ac:dyDescent="0.25">
      <c r="D299" s="142"/>
    </row>
    <row r="300" spans="4:4" x14ac:dyDescent="0.25">
      <c r="D300" s="142"/>
    </row>
    <row r="301" spans="4:4" x14ac:dyDescent="0.25">
      <c r="D301" s="142"/>
    </row>
    <row r="302" spans="4:4" x14ac:dyDescent="0.25">
      <c r="D302" s="142"/>
    </row>
    <row r="303" spans="4:4" x14ac:dyDescent="0.25">
      <c r="D303" s="142"/>
    </row>
    <row r="304" spans="4:4" x14ac:dyDescent="0.25">
      <c r="D304" s="142"/>
    </row>
    <row r="305" spans="4:4" x14ac:dyDescent="0.25">
      <c r="D305" s="142"/>
    </row>
    <row r="306" spans="4:4" x14ac:dyDescent="0.25">
      <c r="D306" s="142"/>
    </row>
    <row r="307" spans="4:4" x14ac:dyDescent="0.25">
      <c r="D307" s="142"/>
    </row>
    <row r="308" spans="4:4" x14ac:dyDescent="0.25">
      <c r="D308" s="142"/>
    </row>
    <row r="309" spans="4:4" x14ac:dyDescent="0.25">
      <c r="D309" s="142"/>
    </row>
    <row r="310" spans="4:4" x14ac:dyDescent="0.25">
      <c r="D310" s="142"/>
    </row>
    <row r="311" spans="4:4" x14ac:dyDescent="0.25">
      <c r="D311" s="142"/>
    </row>
    <row r="312" spans="4:4" x14ac:dyDescent="0.25">
      <c r="D312" s="142"/>
    </row>
    <row r="313" spans="4:4" x14ac:dyDescent="0.25">
      <c r="D313" s="142"/>
    </row>
    <row r="314" spans="4:4" x14ac:dyDescent="0.25">
      <c r="D314" s="142"/>
    </row>
    <row r="315" spans="4:4" x14ac:dyDescent="0.25">
      <c r="D315" s="142"/>
    </row>
    <row r="316" spans="4:4" x14ac:dyDescent="0.25">
      <c r="D316" s="142"/>
    </row>
    <row r="317" spans="4:4" x14ac:dyDescent="0.25">
      <c r="D317" s="142"/>
    </row>
    <row r="318" spans="4:4" x14ac:dyDescent="0.25">
      <c r="D318" s="142"/>
    </row>
    <row r="319" spans="4:4" x14ac:dyDescent="0.25">
      <c r="D319" s="142"/>
    </row>
    <row r="320" spans="4:4" x14ac:dyDescent="0.25">
      <c r="D320" s="142"/>
    </row>
    <row r="321" spans="4:4" x14ac:dyDescent="0.25">
      <c r="D321" s="142"/>
    </row>
    <row r="322" spans="4:4" x14ac:dyDescent="0.25">
      <c r="D322" s="142"/>
    </row>
    <row r="323" spans="4:4" x14ac:dyDescent="0.25">
      <c r="D323" s="142"/>
    </row>
    <row r="324" spans="4:4" x14ac:dyDescent="0.25">
      <c r="D324" s="142"/>
    </row>
    <row r="325" spans="4:4" x14ac:dyDescent="0.25">
      <c r="D325" s="142"/>
    </row>
    <row r="326" spans="4:4" x14ac:dyDescent="0.25">
      <c r="D326" s="142"/>
    </row>
    <row r="327" spans="4:4" x14ac:dyDescent="0.25">
      <c r="D327" s="142"/>
    </row>
    <row r="328" spans="4:4" x14ac:dyDescent="0.25">
      <c r="D328" s="142"/>
    </row>
    <row r="329" spans="4:4" x14ac:dyDescent="0.25">
      <c r="D329" s="142"/>
    </row>
    <row r="330" spans="4:4" x14ac:dyDescent="0.25">
      <c r="D330" s="142"/>
    </row>
    <row r="331" spans="4:4" x14ac:dyDescent="0.25">
      <c r="D331" s="142"/>
    </row>
    <row r="332" spans="4:4" x14ac:dyDescent="0.25">
      <c r="D332" s="142"/>
    </row>
    <row r="333" spans="4:4" x14ac:dyDescent="0.25">
      <c r="D333" s="142"/>
    </row>
    <row r="334" spans="4:4" x14ac:dyDescent="0.25">
      <c r="D334" s="142"/>
    </row>
    <row r="335" spans="4:4" x14ac:dyDescent="0.25">
      <c r="D335" s="142"/>
    </row>
    <row r="336" spans="4:4" x14ac:dyDescent="0.25">
      <c r="D336" s="142"/>
    </row>
    <row r="337" spans="4:4" x14ac:dyDescent="0.25">
      <c r="D337" s="142"/>
    </row>
    <row r="338" spans="4:4" x14ac:dyDescent="0.25">
      <c r="D338" s="142"/>
    </row>
    <row r="339" spans="4:4" x14ac:dyDescent="0.25">
      <c r="D339" s="142"/>
    </row>
    <row r="340" spans="4:4" x14ac:dyDescent="0.25">
      <c r="D340" s="142"/>
    </row>
    <row r="341" spans="4:4" x14ac:dyDescent="0.25">
      <c r="D341" s="142"/>
    </row>
    <row r="342" spans="4:4" x14ac:dyDescent="0.25">
      <c r="D342" s="142"/>
    </row>
    <row r="343" spans="4:4" x14ac:dyDescent="0.25">
      <c r="D343" s="142"/>
    </row>
    <row r="344" spans="4:4" x14ac:dyDescent="0.25">
      <c r="D344" s="142"/>
    </row>
    <row r="345" spans="4:4" x14ac:dyDescent="0.25">
      <c r="D345" s="142"/>
    </row>
    <row r="346" spans="4:4" x14ac:dyDescent="0.25">
      <c r="D346" s="142"/>
    </row>
    <row r="347" spans="4:4" x14ac:dyDescent="0.25">
      <c r="D347" s="142"/>
    </row>
    <row r="348" spans="4:4" x14ac:dyDescent="0.25">
      <c r="D348" s="142"/>
    </row>
    <row r="349" spans="4:4" x14ac:dyDescent="0.25">
      <c r="D349" s="142"/>
    </row>
    <row r="350" spans="4:4" x14ac:dyDescent="0.25">
      <c r="D350" s="142"/>
    </row>
    <row r="351" spans="4:4" x14ac:dyDescent="0.25">
      <c r="D351" s="142"/>
    </row>
    <row r="352" spans="4:4" x14ac:dyDescent="0.25">
      <c r="D352" s="142"/>
    </row>
    <row r="353" spans="4:4" x14ac:dyDescent="0.25">
      <c r="D353" s="142"/>
    </row>
    <row r="354" spans="4:4" x14ac:dyDescent="0.25">
      <c r="D354" s="142"/>
    </row>
    <row r="355" spans="4:4" x14ac:dyDescent="0.25">
      <c r="D355" s="142"/>
    </row>
    <row r="356" spans="4:4" x14ac:dyDescent="0.25">
      <c r="D356" s="142"/>
    </row>
    <row r="357" spans="4:4" x14ac:dyDescent="0.25">
      <c r="D357" s="142"/>
    </row>
    <row r="358" spans="4:4" x14ac:dyDescent="0.25">
      <c r="D358" s="142"/>
    </row>
    <row r="359" spans="4:4" x14ac:dyDescent="0.25">
      <c r="D359" s="142"/>
    </row>
    <row r="360" spans="4:4" x14ac:dyDescent="0.25">
      <c r="D360" s="142"/>
    </row>
    <row r="361" spans="4:4" x14ac:dyDescent="0.25">
      <c r="D361" s="142"/>
    </row>
    <row r="362" spans="4:4" x14ac:dyDescent="0.25">
      <c r="D362" s="142"/>
    </row>
    <row r="363" spans="4:4" x14ac:dyDescent="0.25">
      <c r="D363" s="142"/>
    </row>
    <row r="364" spans="4:4" x14ac:dyDescent="0.25">
      <c r="D364" s="142"/>
    </row>
    <row r="365" spans="4:4" x14ac:dyDescent="0.25">
      <c r="D365" s="142"/>
    </row>
    <row r="366" spans="4:4" x14ac:dyDescent="0.25">
      <c r="D366" s="142"/>
    </row>
    <row r="367" spans="4:4" x14ac:dyDescent="0.25">
      <c r="D367" s="142"/>
    </row>
    <row r="368" spans="4:4" x14ac:dyDescent="0.25">
      <c r="D368" s="142"/>
    </row>
    <row r="369" spans="4:4" x14ac:dyDescent="0.25">
      <c r="D369" s="142"/>
    </row>
    <row r="370" spans="4:4" x14ac:dyDescent="0.25">
      <c r="D370" s="142"/>
    </row>
    <row r="371" spans="4:4" x14ac:dyDescent="0.25">
      <c r="D371" s="142"/>
    </row>
    <row r="372" spans="4:4" x14ac:dyDescent="0.25">
      <c r="D372" s="142"/>
    </row>
    <row r="373" spans="4:4" x14ac:dyDescent="0.25">
      <c r="D373" s="142"/>
    </row>
    <row r="374" spans="4:4" x14ac:dyDescent="0.25">
      <c r="D374" s="142"/>
    </row>
    <row r="375" spans="4:4" x14ac:dyDescent="0.25">
      <c r="D375" s="142"/>
    </row>
    <row r="376" spans="4:4" x14ac:dyDescent="0.25">
      <c r="D376" s="142"/>
    </row>
    <row r="377" spans="4:4" x14ac:dyDescent="0.25">
      <c r="D377" s="142"/>
    </row>
    <row r="378" spans="4:4" x14ac:dyDescent="0.25">
      <c r="D378" s="142"/>
    </row>
    <row r="379" spans="4:4" x14ac:dyDescent="0.25">
      <c r="D379" s="142"/>
    </row>
    <row r="380" spans="4:4" x14ac:dyDescent="0.25">
      <c r="D380" s="142"/>
    </row>
    <row r="381" spans="4:4" x14ac:dyDescent="0.25">
      <c r="D381" s="142"/>
    </row>
    <row r="382" spans="4:4" x14ac:dyDescent="0.25">
      <c r="D382" s="142"/>
    </row>
    <row r="383" spans="4:4" x14ac:dyDescent="0.25">
      <c r="D383" s="142"/>
    </row>
    <row r="384" spans="4:4" x14ac:dyDescent="0.25">
      <c r="D384" s="142"/>
    </row>
    <row r="385" spans="4:4" x14ac:dyDescent="0.25">
      <c r="D385" s="142"/>
    </row>
    <row r="386" spans="4:4" x14ac:dyDescent="0.25">
      <c r="D386" s="142"/>
    </row>
    <row r="387" spans="4:4" x14ac:dyDescent="0.25">
      <c r="D387" s="142"/>
    </row>
    <row r="388" spans="4:4" x14ac:dyDescent="0.25">
      <c r="D388" s="142"/>
    </row>
    <row r="389" spans="4:4" x14ac:dyDescent="0.25">
      <c r="D389" s="142"/>
    </row>
    <row r="390" spans="4:4" x14ac:dyDescent="0.25">
      <c r="D390" s="142"/>
    </row>
    <row r="391" spans="4:4" x14ac:dyDescent="0.25">
      <c r="D391" s="142"/>
    </row>
    <row r="392" spans="4:4" x14ac:dyDescent="0.25">
      <c r="D392" s="142"/>
    </row>
    <row r="393" spans="4:4" x14ac:dyDescent="0.25">
      <c r="D393" s="142"/>
    </row>
    <row r="394" spans="4:4" x14ac:dyDescent="0.25">
      <c r="D394" s="142"/>
    </row>
    <row r="395" spans="4:4" x14ac:dyDescent="0.25">
      <c r="D395" s="142"/>
    </row>
    <row r="396" spans="4:4" x14ac:dyDescent="0.25">
      <c r="D396" s="142"/>
    </row>
    <row r="397" spans="4:4" x14ac:dyDescent="0.25">
      <c r="D397" s="142"/>
    </row>
    <row r="398" spans="4:4" x14ac:dyDescent="0.25">
      <c r="D398" s="142"/>
    </row>
    <row r="399" spans="4:4" x14ac:dyDescent="0.25">
      <c r="D399" s="142"/>
    </row>
    <row r="400" spans="4:4" x14ac:dyDescent="0.25">
      <c r="D400" s="142"/>
    </row>
    <row r="401" spans="4:4" x14ac:dyDescent="0.25">
      <c r="D401" s="142"/>
    </row>
    <row r="402" spans="4:4" x14ac:dyDescent="0.25">
      <c r="D402" s="142"/>
    </row>
    <row r="403" spans="4:4" x14ac:dyDescent="0.25">
      <c r="D403" s="142"/>
    </row>
    <row r="404" spans="4:4" x14ac:dyDescent="0.25">
      <c r="D404" s="142"/>
    </row>
    <row r="405" spans="4:4" x14ac:dyDescent="0.25">
      <c r="D405" s="142"/>
    </row>
    <row r="406" spans="4:4" x14ac:dyDescent="0.25">
      <c r="D406" s="142"/>
    </row>
    <row r="407" spans="4:4" x14ac:dyDescent="0.25">
      <c r="D407" s="142"/>
    </row>
    <row r="408" spans="4:4" x14ac:dyDescent="0.25">
      <c r="D408" s="142"/>
    </row>
    <row r="409" spans="4:4" x14ac:dyDescent="0.25">
      <c r="D409" s="142"/>
    </row>
    <row r="410" spans="4:4" x14ac:dyDescent="0.25">
      <c r="D410" s="142"/>
    </row>
    <row r="411" spans="4:4" x14ac:dyDescent="0.25">
      <c r="D411" s="142"/>
    </row>
    <row r="412" spans="4:4" x14ac:dyDescent="0.25">
      <c r="D412" s="142"/>
    </row>
    <row r="413" spans="4:4" x14ac:dyDescent="0.25">
      <c r="D413" s="142"/>
    </row>
    <row r="414" spans="4:4" x14ac:dyDescent="0.25">
      <c r="D414" s="142"/>
    </row>
    <row r="415" spans="4:4" x14ac:dyDescent="0.25">
      <c r="D415" s="142"/>
    </row>
    <row r="416" spans="4:4" x14ac:dyDescent="0.25">
      <c r="D416" s="142"/>
    </row>
    <row r="417" spans="4:4" x14ac:dyDescent="0.25">
      <c r="D417" s="142"/>
    </row>
    <row r="418" spans="4:4" x14ac:dyDescent="0.25">
      <c r="D418" s="142"/>
    </row>
    <row r="419" spans="4:4" x14ac:dyDescent="0.25">
      <c r="D419" s="142"/>
    </row>
    <row r="420" spans="4:4" x14ac:dyDescent="0.25">
      <c r="D420" s="142"/>
    </row>
    <row r="421" spans="4:4" x14ac:dyDescent="0.25">
      <c r="D421" s="142"/>
    </row>
    <row r="422" spans="4:4" x14ac:dyDescent="0.25">
      <c r="D422" s="142"/>
    </row>
    <row r="423" spans="4:4" x14ac:dyDescent="0.25">
      <c r="D423" s="142"/>
    </row>
    <row r="424" spans="4:4" x14ac:dyDescent="0.25">
      <c r="D424" s="142"/>
    </row>
    <row r="425" spans="4:4" x14ac:dyDescent="0.25">
      <c r="D425" s="142"/>
    </row>
    <row r="426" spans="4:4" x14ac:dyDescent="0.25">
      <c r="D426" s="142"/>
    </row>
    <row r="427" spans="4:4" x14ac:dyDescent="0.25">
      <c r="D427" s="142"/>
    </row>
    <row r="428" spans="4:4" x14ac:dyDescent="0.25">
      <c r="D428" s="142"/>
    </row>
    <row r="429" spans="4:4" x14ac:dyDescent="0.25">
      <c r="D429" s="142"/>
    </row>
    <row r="430" spans="4:4" x14ac:dyDescent="0.25">
      <c r="D430" s="142"/>
    </row>
    <row r="431" spans="4:4" x14ac:dyDescent="0.25">
      <c r="D431" s="142"/>
    </row>
    <row r="432" spans="4:4" x14ac:dyDescent="0.25">
      <c r="D432" s="142"/>
    </row>
    <row r="433" spans="4:4" x14ac:dyDescent="0.25">
      <c r="D433" s="142"/>
    </row>
    <row r="434" spans="4:4" x14ac:dyDescent="0.25">
      <c r="D434" s="142"/>
    </row>
    <row r="435" spans="4:4" x14ac:dyDescent="0.25">
      <c r="D435" s="142"/>
    </row>
    <row r="436" spans="4:4" x14ac:dyDescent="0.25">
      <c r="D436" s="142"/>
    </row>
    <row r="437" spans="4:4" x14ac:dyDescent="0.25">
      <c r="D437" s="142"/>
    </row>
    <row r="438" spans="4:4" x14ac:dyDescent="0.25">
      <c r="D438" s="142"/>
    </row>
    <row r="439" spans="4:4" x14ac:dyDescent="0.25">
      <c r="D439" s="142"/>
    </row>
    <row r="440" spans="4:4" x14ac:dyDescent="0.25">
      <c r="D440" s="142"/>
    </row>
    <row r="441" spans="4:4" x14ac:dyDescent="0.25">
      <c r="D441" s="142"/>
    </row>
    <row r="442" spans="4:4" x14ac:dyDescent="0.25">
      <c r="D442" s="142"/>
    </row>
    <row r="443" spans="4:4" x14ac:dyDescent="0.25">
      <c r="D443" s="142"/>
    </row>
    <row r="444" spans="4:4" x14ac:dyDescent="0.25">
      <c r="D444" s="142"/>
    </row>
    <row r="445" spans="4:4" x14ac:dyDescent="0.25">
      <c r="D445" s="142"/>
    </row>
    <row r="446" spans="4:4" x14ac:dyDescent="0.25">
      <c r="D446" s="142"/>
    </row>
    <row r="447" spans="4:4" x14ac:dyDescent="0.25">
      <c r="D447" s="142"/>
    </row>
    <row r="448" spans="4:4" x14ac:dyDescent="0.25">
      <c r="D448" s="142"/>
    </row>
    <row r="449" spans="4:4" x14ac:dyDescent="0.25">
      <c r="D449" s="142"/>
    </row>
    <row r="450" spans="4:4" x14ac:dyDescent="0.25">
      <c r="D450" s="142"/>
    </row>
    <row r="451" spans="4:4" x14ac:dyDescent="0.25">
      <c r="D451" s="142"/>
    </row>
    <row r="452" spans="4:4" x14ac:dyDescent="0.25">
      <c r="D452" s="142"/>
    </row>
    <row r="453" spans="4:4" x14ac:dyDescent="0.25">
      <c r="D453" s="142"/>
    </row>
    <row r="454" spans="4:4" x14ac:dyDescent="0.25">
      <c r="D454" s="142"/>
    </row>
    <row r="455" spans="4:4" x14ac:dyDescent="0.25">
      <c r="D455" s="142"/>
    </row>
    <row r="456" spans="4:4" x14ac:dyDescent="0.25">
      <c r="D456" s="142"/>
    </row>
    <row r="457" spans="4:4" x14ac:dyDescent="0.25">
      <c r="D457" s="142"/>
    </row>
    <row r="458" spans="4:4" x14ac:dyDescent="0.25">
      <c r="D458" s="142"/>
    </row>
    <row r="459" spans="4:4" x14ac:dyDescent="0.25">
      <c r="D459" s="142"/>
    </row>
    <row r="460" spans="4:4" x14ac:dyDescent="0.25">
      <c r="D460" s="142"/>
    </row>
    <row r="461" spans="4:4" x14ac:dyDescent="0.25">
      <c r="D461" s="142"/>
    </row>
    <row r="462" spans="4:4" x14ac:dyDescent="0.25">
      <c r="D462" s="142"/>
    </row>
    <row r="463" spans="4:4" x14ac:dyDescent="0.25">
      <c r="D463" s="142"/>
    </row>
    <row r="464" spans="4:4" x14ac:dyDescent="0.25">
      <c r="D464" s="142"/>
    </row>
    <row r="465" spans="4:4" x14ac:dyDescent="0.25">
      <c r="D465" s="142"/>
    </row>
    <row r="466" spans="4:4" x14ac:dyDescent="0.25">
      <c r="D466" s="142"/>
    </row>
    <row r="467" spans="4:4" x14ac:dyDescent="0.25">
      <c r="D467" s="142"/>
    </row>
    <row r="468" spans="4:4" x14ac:dyDescent="0.25">
      <c r="D468" s="142"/>
    </row>
    <row r="469" spans="4:4" x14ac:dyDescent="0.25">
      <c r="D469" s="142"/>
    </row>
    <row r="470" spans="4:4" x14ac:dyDescent="0.25">
      <c r="D470" s="142"/>
    </row>
    <row r="471" spans="4:4" x14ac:dyDescent="0.25">
      <c r="D471" s="142"/>
    </row>
    <row r="472" spans="4:4" x14ac:dyDescent="0.25">
      <c r="D472" s="142"/>
    </row>
    <row r="473" spans="4:4" x14ac:dyDescent="0.25">
      <c r="D473" s="142"/>
    </row>
    <row r="474" spans="4:4" x14ac:dyDescent="0.25">
      <c r="D474" s="142"/>
    </row>
    <row r="475" spans="4:4" x14ac:dyDescent="0.25">
      <c r="D475" s="142"/>
    </row>
    <row r="476" spans="4:4" x14ac:dyDescent="0.25">
      <c r="D476" s="142"/>
    </row>
    <row r="477" spans="4:4" x14ac:dyDescent="0.25">
      <c r="D477" s="142"/>
    </row>
    <row r="478" spans="4:4" x14ac:dyDescent="0.25">
      <c r="D478" s="142"/>
    </row>
    <row r="479" spans="4:4" x14ac:dyDescent="0.25">
      <c r="D479" s="142"/>
    </row>
    <row r="480" spans="4:4" x14ac:dyDescent="0.25">
      <c r="D480" s="142"/>
    </row>
    <row r="481" spans="4:4" x14ac:dyDescent="0.25">
      <c r="D481" s="142"/>
    </row>
    <row r="482" spans="4:4" x14ac:dyDescent="0.25">
      <c r="D482" s="142"/>
    </row>
    <row r="483" spans="4:4" x14ac:dyDescent="0.25">
      <c r="D483" s="142"/>
    </row>
    <row r="484" spans="4:4" x14ac:dyDescent="0.25">
      <c r="D484" s="142"/>
    </row>
    <row r="485" spans="4:4" x14ac:dyDescent="0.25">
      <c r="D485" s="142"/>
    </row>
    <row r="486" spans="4:4" x14ac:dyDescent="0.25">
      <c r="D486" s="142"/>
    </row>
    <row r="487" spans="4:4" x14ac:dyDescent="0.25">
      <c r="D487" s="142"/>
    </row>
    <row r="488" spans="4:4" x14ac:dyDescent="0.25">
      <c r="D488" s="142"/>
    </row>
    <row r="489" spans="4:4" x14ac:dyDescent="0.25">
      <c r="D489" s="142"/>
    </row>
    <row r="490" spans="4:4" x14ac:dyDescent="0.25">
      <c r="D490" s="142"/>
    </row>
    <row r="491" spans="4:4" x14ac:dyDescent="0.25">
      <c r="D491" s="142"/>
    </row>
    <row r="492" spans="4:4" x14ac:dyDescent="0.25">
      <c r="D492" s="142"/>
    </row>
    <row r="493" spans="4:4" x14ac:dyDescent="0.25">
      <c r="D493" s="142"/>
    </row>
    <row r="494" spans="4:4" x14ac:dyDescent="0.25">
      <c r="D494" s="142"/>
    </row>
    <row r="495" spans="4:4" x14ac:dyDescent="0.25">
      <c r="D495" s="142"/>
    </row>
    <row r="496" spans="4:4" x14ac:dyDescent="0.25">
      <c r="D496" s="142"/>
    </row>
    <row r="497" spans="4:4" x14ac:dyDescent="0.25">
      <c r="D497" s="142"/>
    </row>
    <row r="498" spans="4:4" x14ac:dyDescent="0.25">
      <c r="D498" s="142"/>
    </row>
    <row r="499" spans="4:4" x14ac:dyDescent="0.25">
      <c r="D499" s="142"/>
    </row>
    <row r="500" spans="4:4" x14ac:dyDescent="0.25">
      <c r="D500" s="142"/>
    </row>
    <row r="501" spans="4:4" x14ac:dyDescent="0.25">
      <c r="D501" s="142"/>
    </row>
    <row r="502" spans="4:4" x14ac:dyDescent="0.25">
      <c r="D502" s="142"/>
    </row>
    <row r="503" spans="4:4" x14ac:dyDescent="0.25">
      <c r="D503" s="142"/>
    </row>
    <row r="504" spans="4:4" x14ac:dyDescent="0.25">
      <c r="D504" s="142"/>
    </row>
    <row r="505" spans="4:4" x14ac:dyDescent="0.25">
      <c r="D505" s="142"/>
    </row>
    <row r="506" spans="4:4" x14ac:dyDescent="0.25">
      <c r="D506" s="142"/>
    </row>
    <row r="507" spans="4:4" x14ac:dyDescent="0.25">
      <c r="D507" s="142"/>
    </row>
    <row r="508" spans="4:4" x14ac:dyDescent="0.25">
      <c r="D508" s="142"/>
    </row>
    <row r="509" spans="4:4" x14ac:dyDescent="0.25">
      <c r="D509" s="142"/>
    </row>
    <row r="510" spans="4:4" x14ac:dyDescent="0.25">
      <c r="D510" s="142"/>
    </row>
    <row r="511" spans="4:4" x14ac:dyDescent="0.25">
      <c r="D511" s="142"/>
    </row>
    <row r="512" spans="4:4" x14ac:dyDescent="0.25">
      <c r="D512" s="142"/>
    </row>
    <row r="513" spans="4:4" x14ac:dyDescent="0.25">
      <c r="D513" s="142"/>
    </row>
    <row r="514" spans="4:4" x14ac:dyDescent="0.25">
      <c r="D514" s="142"/>
    </row>
    <row r="515" spans="4:4" x14ac:dyDescent="0.25">
      <c r="D515" s="142"/>
    </row>
    <row r="516" spans="4:4" x14ac:dyDescent="0.25">
      <c r="D516" s="142"/>
    </row>
    <row r="517" spans="4:4" x14ac:dyDescent="0.25">
      <c r="D517" s="142"/>
    </row>
    <row r="518" spans="4:4" x14ac:dyDescent="0.25">
      <c r="D518" s="142"/>
    </row>
    <row r="519" spans="4:4" x14ac:dyDescent="0.25">
      <c r="D519" s="142"/>
    </row>
    <row r="520" spans="4:4" x14ac:dyDescent="0.25">
      <c r="D520" s="142"/>
    </row>
    <row r="521" spans="4:4" x14ac:dyDescent="0.25">
      <c r="D521" s="142"/>
    </row>
    <row r="522" spans="4:4" x14ac:dyDescent="0.25">
      <c r="D522" s="142"/>
    </row>
    <row r="523" spans="4:4" x14ac:dyDescent="0.25">
      <c r="D523" s="142"/>
    </row>
    <row r="524" spans="4:4" x14ac:dyDescent="0.25">
      <c r="D524" s="142"/>
    </row>
    <row r="525" spans="4:4" x14ac:dyDescent="0.25">
      <c r="D525" s="142"/>
    </row>
    <row r="526" spans="4:4" x14ac:dyDescent="0.25">
      <c r="D526" s="142"/>
    </row>
    <row r="527" spans="4:4" x14ac:dyDescent="0.25">
      <c r="D527" s="142"/>
    </row>
    <row r="528" spans="4:4" x14ac:dyDescent="0.25">
      <c r="D528" s="142"/>
    </row>
    <row r="529" spans="4:4" x14ac:dyDescent="0.25">
      <c r="D529" s="142"/>
    </row>
    <row r="530" spans="4:4" x14ac:dyDescent="0.25">
      <c r="D530" s="142"/>
    </row>
    <row r="531" spans="4:4" x14ac:dyDescent="0.25">
      <c r="D531" s="142"/>
    </row>
    <row r="532" spans="4:4" x14ac:dyDescent="0.25">
      <c r="D532" s="142"/>
    </row>
    <row r="533" spans="4:4" x14ac:dyDescent="0.25">
      <c r="D533" s="142"/>
    </row>
    <row r="534" spans="4:4" x14ac:dyDescent="0.25">
      <c r="D534" s="142"/>
    </row>
    <row r="535" spans="4:4" x14ac:dyDescent="0.25">
      <c r="D535" s="142"/>
    </row>
    <row r="536" spans="4:4" x14ac:dyDescent="0.25">
      <c r="D536" s="142"/>
    </row>
    <row r="537" spans="4:4" x14ac:dyDescent="0.25">
      <c r="D537" s="142"/>
    </row>
    <row r="538" spans="4:4" x14ac:dyDescent="0.25">
      <c r="D538" s="142"/>
    </row>
    <row r="539" spans="4:4" x14ac:dyDescent="0.25">
      <c r="D539" s="142"/>
    </row>
    <row r="540" spans="4:4" x14ac:dyDescent="0.25">
      <c r="D540" s="142"/>
    </row>
    <row r="541" spans="4:4" x14ac:dyDescent="0.25">
      <c r="D541" s="142"/>
    </row>
    <row r="542" spans="4:4" x14ac:dyDescent="0.25">
      <c r="D542" s="142"/>
    </row>
    <row r="543" spans="4:4" x14ac:dyDescent="0.25">
      <c r="D543" s="142"/>
    </row>
    <row r="544" spans="4:4" x14ac:dyDescent="0.25">
      <c r="D544" s="142"/>
    </row>
    <row r="545" spans="4:4" x14ac:dyDescent="0.25">
      <c r="D545" s="142"/>
    </row>
    <row r="546" spans="4:4" x14ac:dyDescent="0.25">
      <c r="D546" s="142"/>
    </row>
    <row r="547" spans="4:4" x14ac:dyDescent="0.25">
      <c r="D547" s="142"/>
    </row>
    <row r="548" spans="4:4" x14ac:dyDescent="0.25">
      <c r="D548" s="142"/>
    </row>
    <row r="549" spans="4:4" x14ac:dyDescent="0.25">
      <c r="D549" s="142"/>
    </row>
    <row r="550" spans="4:4" x14ac:dyDescent="0.25">
      <c r="D550" s="142"/>
    </row>
    <row r="551" spans="4:4" x14ac:dyDescent="0.25">
      <c r="D551" s="142"/>
    </row>
    <row r="552" spans="4:4" x14ac:dyDescent="0.25">
      <c r="D552" s="142"/>
    </row>
    <row r="553" spans="4:4" x14ac:dyDescent="0.25">
      <c r="D553" s="142"/>
    </row>
    <row r="554" spans="4:4" x14ac:dyDescent="0.25">
      <c r="D554" s="142"/>
    </row>
    <row r="555" spans="4:4" x14ac:dyDescent="0.25">
      <c r="D555" s="142"/>
    </row>
    <row r="556" spans="4:4" x14ac:dyDescent="0.25">
      <c r="D556" s="142"/>
    </row>
    <row r="557" spans="4:4" x14ac:dyDescent="0.25">
      <c r="D557" s="142"/>
    </row>
    <row r="558" spans="4:4" x14ac:dyDescent="0.25">
      <c r="D558" s="142"/>
    </row>
    <row r="559" spans="4:4" x14ac:dyDescent="0.25">
      <c r="D559" s="142"/>
    </row>
    <row r="560" spans="4:4" x14ac:dyDescent="0.25">
      <c r="D560" s="142"/>
    </row>
    <row r="561" spans="4:4" x14ac:dyDescent="0.25">
      <c r="D561" s="142"/>
    </row>
    <row r="562" spans="4:4" x14ac:dyDescent="0.25">
      <c r="D562" s="142"/>
    </row>
    <row r="563" spans="4:4" x14ac:dyDescent="0.25">
      <c r="D563" s="142"/>
    </row>
    <row r="564" spans="4:4" x14ac:dyDescent="0.25">
      <c r="D564" s="142"/>
    </row>
    <row r="565" spans="4:4" x14ac:dyDescent="0.25">
      <c r="D565" s="142"/>
    </row>
    <row r="566" spans="4:4" x14ac:dyDescent="0.25">
      <c r="D566" s="142"/>
    </row>
    <row r="567" spans="4:4" x14ac:dyDescent="0.25">
      <c r="D567" s="142"/>
    </row>
    <row r="568" spans="4:4" x14ac:dyDescent="0.25">
      <c r="D568" s="142"/>
    </row>
    <row r="569" spans="4:4" x14ac:dyDescent="0.25">
      <c r="D569" s="142"/>
    </row>
    <row r="570" spans="4:4" x14ac:dyDescent="0.25">
      <c r="D570" s="142"/>
    </row>
    <row r="571" spans="4:4" x14ac:dyDescent="0.25">
      <c r="D571" s="142"/>
    </row>
    <row r="572" spans="4:4" x14ac:dyDescent="0.25">
      <c r="D572" s="142"/>
    </row>
    <row r="573" spans="4:4" x14ac:dyDescent="0.25">
      <c r="D573" s="142"/>
    </row>
    <row r="574" spans="4:4" x14ac:dyDescent="0.25">
      <c r="D574" s="142"/>
    </row>
    <row r="575" spans="4:4" x14ac:dyDescent="0.25">
      <c r="D575" s="142"/>
    </row>
    <row r="576" spans="4:4" x14ac:dyDescent="0.25">
      <c r="D576" s="142"/>
    </row>
    <row r="577" spans="4:4" x14ac:dyDescent="0.25">
      <c r="D577" s="142"/>
    </row>
    <row r="578" spans="4:4" x14ac:dyDescent="0.25">
      <c r="D578" s="142"/>
    </row>
    <row r="579" spans="4:4" x14ac:dyDescent="0.25">
      <c r="D579" s="142"/>
    </row>
    <row r="580" spans="4:4" x14ac:dyDescent="0.25">
      <c r="D580" s="142"/>
    </row>
    <row r="581" spans="4:4" x14ac:dyDescent="0.25">
      <c r="D581" s="142"/>
    </row>
    <row r="582" spans="4:4" x14ac:dyDescent="0.25">
      <c r="D582" s="142"/>
    </row>
    <row r="583" spans="4:4" x14ac:dyDescent="0.25">
      <c r="D583" s="142"/>
    </row>
    <row r="584" spans="4:4" x14ac:dyDescent="0.25">
      <c r="D584" s="142"/>
    </row>
    <row r="585" spans="4:4" x14ac:dyDescent="0.25">
      <c r="D585" s="142"/>
    </row>
    <row r="586" spans="4:4" x14ac:dyDescent="0.25">
      <c r="D586" s="142"/>
    </row>
    <row r="587" spans="4:4" x14ac:dyDescent="0.25">
      <c r="D587" s="142"/>
    </row>
    <row r="588" spans="4:4" x14ac:dyDescent="0.25">
      <c r="D588" s="142"/>
    </row>
    <row r="589" spans="4:4" x14ac:dyDescent="0.25">
      <c r="D589" s="142"/>
    </row>
    <row r="590" spans="4:4" x14ac:dyDescent="0.25">
      <c r="D590" s="142"/>
    </row>
    <row r="591" spans="4:4" x14ac:dyDescent="0.25">
      <c r="D591" s="142"/>
    </row>
    <row r="592" spans="4:4" x14ac:dyDescent="0.25">
      <c r="D592" s="142"/>
    </row>
    <row r="593" spans="4:4" x14ac:dyDescent="0.25">
      <c r="D593" s="142"/>
    </row>
    <row r="594" spans="4:4" x14ac:dyDescent="0.25">
      <c r="D594" s="142"/>
    </row>
    <row r="595" spans="4:4" x14ac:dyDescent="0.25">
      <c r="D595" s="142"/>
    </row>
    <row r="596" spans="4:4" x14ac:dyDescent="0.25">
      <c r="D596" s="142"/>
    </row>
    <row r="597" spans="4:4" x14ac:dyDescent="0.25">
      <c r="D597" s="142"/>
    </row>
    <row r="598" spans="4:4" x14ac:dyDescent="0.25">
      <c r="D598" s="142"/>
    </row>
    <row r="599" spans="4:4" x14ac:dyDescent="0.25">
      <c r="D599" s="142"/>
    </row>
    <row r="600" spans="4:4" x14ac:dyDescent="0.25">
      <c r="D600" s="142"/>
    </row>
    <row r="601" spans="4:4" x14ac:dyDescent="0.25">
      <c r="D601" s="142"/>
    </row>
    <row r="602" spans="4:4" x14ac:dyDescent="0.25">
      <c r="D602" s="142"/>
    </row>
    <row r="603" spans="4:4" x14ac:dyDescent="0.25">
      <c r="D603" s="142"/>
    </row>
    <row r="604" spans="4:4" x14ac:dyDescent="0.25">
      <c r="D604" s="142"/>
    </row>
    <row r="605" spans="4:4" x14ac:dyDescent="0.25">
      <c r="D605" s="142"/>
    </row>
    <row r="606" spans="4:4" x14ac:dyDescent="0.25">
      <c r="D606" s="142"/>
    </row>
    <row r="607" spans="4:4" x14ac:dyDescent="0.25">
      <c r="D607" s="142"/>
    </row>
    <row r="608" spans="4:4" x14ac:dyDescent="0.25">
      <c r="D608" s="142"/>
    </row>
    <row r="609" spans="4:4" x14ac:dyDescent="0.25">
      <c r="D609" s="142"/>
    </row>
    <row r="610" spans="4:4" x14ac:dyDescent="0.25">
      <c r="D610" s="142"/>
    </row>
    <row r="611" spans="4:4" x14ac:dyDescent="0.25">
      <c r="D611" s="142"/>
    </row>
    <row r="612" spans="4:4" x14ac:dyDescent="0.25">
      <c r="D612" s="142"/>
    </row>
    <row r="613" spans="4:4" x14ac:dyDescent="0.25">
      <c r="D613" s="142"/>
    </row>
    <row r="614" spans="4:4" x14ac:dyDescent="0.25">
      <c r="D614" s="142"/>
    </row>
    <row r="615" spans="4:4" x14ac:dyDescent="0.25">
      <c r="D615" s="142"/>
    </row>
    <row r="616" spans="4:4" x14ac:dyDescent="0.25">
      <c r="D616" s="142"/>
    </row>
    <row r="617" spans="4:4" x14ac:dyDescent="0.25">
      <c r="D617" s="142"/>
    </row>
    <row r="618" spans="4:4" x14ac:dyDescent="0.25">
      <c r="D618" s="142"/>
    </row>
    <row r="619" spans="4:4" x14ac:dyDescent="0.25">
      <c r="D619" s="142"/>
    </row>
    <row r="620" spans="4:4" x14ac:dyDescent="0.25">
      <c r="D620" s="142"/>
    </row>
    <row r="621" spans="4:4" x14ac:dyDescent="0.25">
      <c r="D621" s="142"/>
    </row>
    <row r="622" spans="4:4" x14ac:dyDescent="0.25">
      <c r="D622" s="142"/>
    </row>
    <row r="623" spans="4:4" x14ac:dyDescent="0.25">
      <c r="D623" s="142"/>
    </row>
    <row r="624" spans="4:4" x14ac:dyDescent="0.25">
      <c r="D624" s="142"/>
    </row>
    <row r="625" spans="4:4" x14ac:dyDescent="0.25">
      <c r="D625" s="142"/>
    </row>
    <row r="626" spans="4:4" x14ac:dyDescent="0.25">
      <c r="D626" s="142"/>
    </row>
    <row r="627" spans="4:4" x14ac:dyDescent="0.25">
      <c r="D627" s="142"/>
    </row>
    <row r="628" spans="4:4" x14ac:dyDescent="0.25">
      <c r="D628" s="142"/>
    </row>
    <row r="629" spans="4:4" x14ac:dyDescent="0.25">
      <c r="D629" s="142"/>
    </row>
    <row r="630" spans="4:4" x14ac:dyDescent="0.25">
      <c r="D630" s="142"/>
    </row>
    <row r="631" spans="4:4" x14ac:dyDescent="0.25">
      <c r="D631" s="142"/>
    </row>
    <row r="632" spans="4:4" x14ac:dyDescent="0.25">
      <c r="D632" s="142"/>
    </row>
    <row r="633" spans="4:4" x14ac:dyDescent="0.25">
      <c r="D633" s="142"/>
    </row>
    <row r="634" spans="4:4" x14ac:dyDescent="0.25">
      <c r="D634" s="142"/>
    </row>
    <row r="635" spans="4:4" x14ac:dyDescent="0.25">
      <c r="D635" s="142"/>
    </row>
    <row r="636" spans="4:4" x14ac:dyDescent="0.25">
      <c r="D636" s="142"/>
    </row>
    <row r="637" spans="4:4" x14ac:dyDescent="0.25">
      <c r="D637" s="142"/>
    </row>
    <row r="638" spans="4:4" x14ac:dyDescent="0.25">
      <c r="D638" s="142"/>
    </row>
    <row r="639" spans="4:4" x14ac:dyDescent="0.25">
      <c r="D639" s="142"/>
    </row>
    <row r="640" spans="4:4" x14ac:dyDescent="0.25">
      <c r="D640" s="142"/>
    </row>
    <row r="641" spans="4:4" x14ac:dyDescent="0.25">
      <c r="D641" s="142"/>
    </row>
    <row r="642" spans="4:4" x14ac:dyDescent="0.25">
      <c r="D642" s="142"/>
    </row>
    <row r="643" spans="4:4" x14ac:dyDescent="0.25">
      <c r="D643" s="142"/>
    </row>
    <row r="644" spans="4:4" x14ac:dyDescent="0.25">
      <c r="D644" s="142"/>
    </row>
    <row r="645" spans="4:4" x14ac:dyDescent="0.25">
      <c r="D645" s="142"/>
    </row>
    <row r="646" spans="4:4" x14ac:dyDescent="0.25">
      <c r="D646" s="142"/>
    </row>
    <row r="647" spans="4:4" x14ac:dyDescent="0.25">
      <c r="D647" s="142"/>
    </row>
    <row r="648" spans="4:4" x14ac:dyDescent="0.25">
      <c r="D648" s="142"/>
    </row>
    <row r="649" spans="4:4" x14ac:dyDescent="0.25">
      <c r="D649" s="142"/>
    </row>
    <row r="650" spans="4:4" x14ac:dyDescent="0.25">
      <c r="D650" s="142"/>
    </row>
    <row r="651" spans="4:4" x14ac:dyDescent="0.25">
      <c r="D651" s="142"/>
    </row>
    <row r="652" spans="4:4" x14ac:dyDescent="0.25">
      <c r="D652" s="142"/>
    </row>
    <row r="653" spans="4:4" x14ac:dyDescent="0.25">
      <c r="D653" s="142"/>
    </row>
    <row r="654" spans="4:4" x14ac:dyDescent="0.25">
      <c r="D654" s="142"/>
    </row>
    <row r="655" spans="4:4" x14ac:dyDescent="0.25">
      <c r="D655" s="142"/>
    </row>
    <row r="656" spans="4:4" x14ac:dyDescent="0.25">
      <c r="D656" s="142"/>
    </row>
    <row r="657" spans="4:4" x14ac:dyDescent="0.25">
      <c r="D657" s="142"/>
    </row>
    <row r="658" spans="4:4" x14ac:dyDescent="0.25">
      <c r="D658" s="142"/>
    </row>
    <row r="659" spans="4:4" x14ac:dyDescent="0.25">
      <c r="D659" s="142"/>
    </row>
    <row r="660" spans="4:4" x14ac:dyDescent="0.25">
      <c r="D660" s="142"/>
    </row>
    <row r="661" spans="4:4" x14ac:dyDescent="0.25">
      <c r="D661" s="142"/>
    </row>
    <row r="662" spans="4:4" x14ac:dyDescent="0.25">
      <c r="D662" s="142"/>
    </row>
    <row r="663" spans="4:4" x14ac:dyDescent="0.25">
      <c r="D663" s="142"/>
    </row>
    <row r="664" spans="4:4" x14ac:dyDescent="0.25">
      <c r="D664" s="142"/>
    </row>
    <row r="665" spans="4:4" x14ac:dyDescent="0.25">
      <c r="D665" s="142"/>
    </row>
    <row r="666" spans="4:4" x14ac:dyDescent="0.25">
      <c r="D666" s="142"/>
    </row>
    <row r="667" spans="4:4" x14ac:dyDescent="0.25">
      <c r="D667" s="142"/>
    </row>
    <row r="668" spans="4:4" x14ac:dyDescent="0.25">
      <c r="D668" s="142"/>
    </row>
    <row r="669" spans="4:4" x14ac:dyDescent="0.25">
      <c r="D669" s="142"/>
    </row>
    <row r="670" spans="4:4" x14ac:dyDescent="0.25">
      <c r="D670" s="142"/>
    </row>
    <row r="671" spans="4:4" x14ac:dyDescent="0.25">
      <c r="D671" s="142"/>
    </row>
    <row r="672" spans="4:4" x14ac:dyDescent="0.25">
      <c r="D672" s="142"/>
    </row>
    <row r="673" spans="4:4" x14ac:dyDescent="0.25">
      <c r="D673" s="142"/>
    </row>
    <row r="674" spans="4:4" x14ac:dyDescent="0.25">
      <c r="D674" s="142"/>
    </row>
    <row r="675" spans="4:4" x14ac:dyDescent="0.25">
      <c r="D675" s="142"/>
    </row>
    <row r="676" spans="4:4" x14ac:dyDescent="0.25">
      <c r="D676" s="142"/>
    </row>
    <row r="677" spans="4:4" x14ac:dyDescent="0.25">
      <c r="D677" s="142"/>
    </row>
    <row r="678" spans="4:4" x14ac:dyDescent="0.25">
      <c r="D678" s="142"/>
    </row>
    <row r="679" spans="4:4" x14ac:dyDescent="0.25">
      <c r="D679" s="142"/>
    </row>
    <row r="680" spans="4:4" x14ac:dyDescent="0.25">
      <c r="D680" s="142"/>
    </row>
    <row r="681" spans="4:4" x14ac:dyDescent="0.25">
      <c r="D681" s="142"/>
    </row>
    <row r="682" spans="4:4" x14ac:dyDescent="0.25">
      <c r="D682" s="142"/>
    </row>
    <row r="683" spans="4:4" x14ac:dyDescent="0.25">
      <c r="D683" s="142"/>
    </row>
    <row r="684" spans="4:4" x14ac:dyDescent="0.25">
      <c r="D684" s="142"/>
    </row>
    <row r="685" spans="4:4" x14ac:dyDescent="0.25">
      <c r="D685" s="142"/>
    </row>
    <row r="686" spans="4:4" x14ac:dyDescent="0.25">
      <c r="D686" s="142"/>
    </row>
    <row r="687" spans="4:4" x14ac:dyDescent="0.25">
      <c r="D687" s="142"/>
    </row>
    <row r="688" spans="4:4" x14ac:dyDescent="0.25">
      <c r="D688" s="142"/>
    </row>
    <row r="689" spans="4:4" x14ac:dyDescent="0.25">
      <c r="D689" s="142"/>
    </row>
    <row r="690" spans="4:4" x14ac:dyDescent="0.25">
      <c r="D690" s="142"/>
    </row>
    <row r="691" spans="4:4" x14ac:dyDescent="0.25">
      <c r="D691" s="142"/>
    </row>
    <row r="692" spans="4:4" x14ac:dyDescent="0.25">
      <c r="D692" s="142"/>
    </row>
    <row r="693" spans="4:4" x14ac:dyDescent="0.25">
      <c r="D693" s="142"/>
    </row>
    <row r="694" spans="4:4" x14ac:dyDescent="0.25">
      <c r="D694" s="142"/>
    </row>
    <row r="695" spans="4:4" x14ac:dyDescent="0.25">
      <c r="D695" s="142"/>
    </row>
    <row r="696" spans="4:4" x14ac:dyDescent="0.25">
      <c r="D696" s="142"/>
    </row>
    <row r="697" spans="4:4" x14ac:dyDescent="0.25">
      <c r="D697" s="142"/>
    </row>
    <row r="698" spans="4:4" x14ac:dyDescent="0.25">
      <c r="D698" s="142"/>
    </row>
    <row r="699" spans="4:4" x14ac:dyDescent="0.25">
      <c r="D699" s="142"/>
    </row>
    <row r="700" spans="4:4" x14ac:dyDescent="0.25">
      <c r="D700" s="142"/>
    </row>
    <row r="701" spans="4:4" x14ac:dyDescent="0.25">
      <c r="D701" s="142"/>
    </row>
    <row r="702" spans="4:4" x14ac:dyDescent="0.25">
      <c r="D702" s="142"/>
    </row>
    <row r="703" spans="4:4" x14ac:dyDescent="0.25">
      <c r="D703" s="142"/>
    </row>
    <row r="704" spans="4:4" x14ac:dyDescent="0.25">
      <c r="D704" s="142"/>
    </row>
    <row r="705" spans="4:4" x14ac:dyDescent="0.25">
      <c r="D705" s="142"/>
    </row>
    <row r="706" spans="4:4" x14ac:dyDescent="0.25">
      <c r="D706" s="142"/>
    </row>
    <row r="707" spans="4:4" x14ac:dyDescent="0.25">
      <c r="D707" s="142"/>
    </row>
    <row r="708" spans="4:4" x14ac:dyDescent="0.25">
      <c r="D708" s="142"/>
    </row>
    <row r="709" spans="4:4" x14ac:dyDescent="0.25">
      <c r="D709" s="142"/>
    </row>
    <row r="710" spans="4:4" x14ac:dyDescent="0.25">
      <c r="D710" s="142"/>
    </row>
    <row r="711" spans="4:4" x14ac:dyDescent="0.25">
      <c r="D711" s="142"/>
    </row>
    <row r="712" spans="4:4" x14ac:dyDescent="0.25">
      <c r="D712" s="142"/>
    </row>
    <row r="713" spans="4:4" x14ac:dyDescent="0.25">
      <c r="D713" s="142"/>
    </row>
    <row r="714" spans="4:4" x14ac:dyDescent="0.25">
      <c r="D714" s="142"/>
    </row>
    <row r="715" spans="4:4" x14ac:dyDescent="0.25">
      <c r="D715" s="142"/>
    </row>
    <row r="716" spans="4:4" x14ac:dyDescent="0.25">
      <c r="D716" s="142"/>
    </row>
    <row r="717" spans="4:4" x14ac:dyDescent="0.25">
      <c r="D717" s="142"/>
    </row>
    <row r="718" spans="4:4" x14ac:dyDescent="0.25">
      <c r="D718" s="142"/>
    </row>
    <row r="719" spans="4:4" x14ac:dyDescent="0.25">
      <c r="D719" s="142"/>
    </row>
    <row r="720" spans="4:4" x14ac:dyDescent="0.25">
      <c r="D720" s="142"/>
    </row>
    <row r="721" spans="4:4" x14ac:dyDescent="0.25">
      <c r="D721" s="142"/>
    </row>
    <row r="722" spans="4:4" x14ac:dyDescent="0.25">
      <c r="D722" s="142"/>
    </row>
    <row r="723" spans="4:4" x14ac:dyDescent="0.25">
      <c r="D723" s="142"/>
    </row>
    <row r="724" spans="4:4" x14ac:dyDescent="0.25">
      <c r="D724" s="142"/>
    </row>
    <row r="725" spans="4:4" x14ac:dyDescent="0.25">
      <c r="D725" s="142"/>
    </row>
    <row r="726" spans="4:4" x14ac:dyDescent="0.25">
      <c r="D726" s="142"/>
    </row>
    <row r="727" spans="4:4" x14ac:dyDescent="0.25">
      <c r="D727" s="142"/>
    </row>
    <row r="728" spans="4:4" x14ac:dyDescent="0.25">
      <c r="D728" s="142"/>
    </row>
    <row r="729" spans="4:4" x14ac:dyDescent="0.25">
      <c r="D729" s="142"/>
    </row>
    <row r="730" spans="4:4" x14ac:dyDescent="0.25">
      <c r="D730" s="142"/>
    </row>
    <row r="731" spans="4:4" x14ac:dyDescent="0.25">
      <c r="D731" s="142"/>
    </row>
    <row r="732" spans="4:4" x14ac:dyDescent="0.25">
      <c r="D732" s="142"/>
    </row>
    <row r="733" spans="4:4" x14ac:dyDescent="0.25">
      <c r="D733" s="142"/>
    </row>
    <row r="734" spans="4:4" x14ac:dyDescent="0.25">
      <c r="D734" s="142"/>
    </row>
    <row r="735" spans="4:4" x14ac:dyDescent="0.25">
      <c r="D735" s="142"/>
    </row>
    <row r="736" spans="4:4" x14ac:dyDescent="0.25">
      <c r="D736" s="142"/>
    </row>
    <row r="737" spans="4:4" x14ac:dyDescent="0.25">
      <c r="D737" s="142"/>
    </row>
    <row r="738" spans="4:4" x14ac:dyDescent="0.25">
      <c r="D738" s="142"/>
    </row>
    <row r="739" spans="4:4" x14ac:dyDescent="0.25">
      <c r="D739" s="142"/>
    </row>
    <row r="740" spans="4:4" x14ac:dyDescent="0.25">
      <c r="D740" s="142"/>
    </row>
    <row r="741" spans="4:4" x14ac:dyDescent="0.25">
      <c r="D741" s="142"/>
    </row>
    <row r="742" spans="4:4" x14ac:dyDescent="0.25">
      <c r="D742" s="142"/>
    </row>
    <row r="743" spans="4:4" x14ac:dyDescent="0.25">
      <c r="D743" s="142"/>
    </row>
    <row r="744" spans="4:4" x14ac:dyDescent="0.25">
      <c r="D744" s="142"/>
    </row>
    <row r="745" spans="4:4" x14ac:dyDescent="0.25">
      <c r="D745" s="142"/>
    </row>
    <row r="746" spans="4:4" x14ac:dyDescent="0.25">
      <c r="D746" s="142"/>
    </row>
    <row r="747" spans="4:4" x14ac:dyDescent="0.25">
      <c r="D747" s="142"/>
    </row>
    <row r="748" spans="4:4" x14ac:dyDescent="0.25">
      <c r="D748" s="142"/>
    </row>
    <row r="749" spans="4:4" x14ac:dyDescent="0.25">
      <c r="D749" s="142"/>
    </row>
    <row r="750" spans="4:4" x14ac:dyDescent="0.25">
      <c r="D750" s="142"/>
    </row>
    <row r="751" spans="4:4" x14ac:dyDescent="0.25">
      <c r="D751" s="142"/>
    </row>
    <row r="752" spans="4:4" x14ac:dyDescent="0.25">
      <c r="D752" s="142"/>
    </row>
    <row r="753" spans="4:4" x14ac:dyDescent="0.25">
      <c r="D753" s="142"/>
    </row>
    <row r="754" spans="4:4" x14ac:dyDescent="0.25">
      <c r="D754" s="142"/>
    </row>
    <row r="755" spans="4:4" x14ac:dyDescent="0.25">
      <c r="D755" s="142"/>
    </row>
    <row r="756" spans="4:4" x14ac:dyDescent="0.25">
      <c r="D756" s="142"/>
    </row>
    <row r="757" spans="4:4" x14ac:dyDescent="0.25">
      <c r="D757" s="142"/>
    </row>
    <row r="758" spans="4:4" x14ac:dyDescent="0.25">
      <c r="D758" s="142"/>
    </row>
    <row r="759" spans="4:4" x14ac:dyDescent="0.25">
      <c r="D759" s="142"/>
    </row>
    <row r="760" spans="4:4" x14ac:dyDescent="0.25">
      <c r="D760" s="142"/>
    </row>
    <row r="761" spans="4:4" x14ac:dyDescent="0.25">
      <c r="D761" s="142"/>
    </row>
    <row r="762" spans="4:4" x14ac:dyDescent="0.25">
      <c r="D762" s="142"/>
    </row>
    <row r="763" spans="4:4" x14ac:dyDescent="0.25">
      <c r="D763" s="142"/>
    </row>
    <row r="764" spans="4:4" x14ac:dyDescent="0.25">
      <c r="D764" s="142"/>
    </row>
    <row r="765" spans="4:4" x14ac:dyDescent="0.25">
      <c r="D765" s="142"/>
    </row>
    <row r="766" spans="4:4" x14ac:dyDescent="0.25">
      <c r="D766" s="142"/>
    </row>
    <row r="767" spans="4:4" x14ac:dyDescent="0.25">
      <c r="D767" s="142"/>
    </row>
    <row r="768" spans="4:4" x14ac:dyDescent="0.25">
      <c r="D768" s="142"/>
    </row>
    <row r="769" spans="4:4" x14ac:dyDescent="0.25">
      <c r="D769" s="142"/>
    </row>
    <row r="770" spans="4:4" x14ac:dyDescent="0.25">
      <c r="D770" s="142"/>
    </row>
    <row r="771" spans="4:4" x14ac:dyDescent="0.25">
      <c r="D771" s="142"/>
    </row>
    <row r="772" spans="4:4" x14ac:dyDescent="0.25">
      <c r="D772" s="142"/>
    </row>
    <row r="773" spans="4:4" x14ac:dyDescent="0.25">
      <c r="D773" s="142"/>
    </row>
    <row r="774" spans="4:4" x14ac:dyDescent="0.25">
      <c r="D774" s="142"/>
    </row>
    <row r="775" spans="4:4" x14ac:dyDescent="0.25">
      <c r="D775" s="142"/>
    </row>
    <row r="776" spans="4:4" x14ac:dyDescent="0.25">
      <c r="D776" s="142"/>
    </row>
    <row r="777" spans="4:4" x14ac:dyDescent="0.25">
      <c r="D777" s="142"/>
    </row>
    <row r="778" spans="4:4" x14ac:dyDescent="0.25">
      <c r="D778" s="142"/>
    </row>
    <row r="779" spans="4:4" x14ac:dyDescent="0.25">
      <c r="D779" s="142"/>
    </row>
    <row r="780" spans="4:4" x14ac:dyDescent="0.25">
      <c r="D780" s="142"/>
    </row>
    <row r="781" spans="4:4" x14ac:dyDescent="0.25">
      <c r="D781" s="142"/>
    </row>
    <row r="782" spans="4:4" x14ac:dyDescent="0.25">
      <c r="D782" s="142"/>
    </row>
    <row r="783" spans="4:4" x14ac:dyDescent="0.25">
      <c r="D783" s="142"/>
    </row>
    <row r="784" spans="4:4" x14ac:dyDescent="0.25">
      <c r="D784" s="142"/>
    </row>
    <row r="785" spans="4:4" x14ac:dyDescent="0.25">
      <c r="D785" s="142"/>
    </row>
    <row r="786" spans="4:4" x14ac:dyDescent="0.25">
      <c r="D786" s="142"/>
    </row>
    <row r="787" spans="4:4" x14ac:dyDescent="0.25">
      <c r="D787" s="142"/>
    </row>
    <row r="788" spans="4:4" x14ac:dyDescent="0.25">
      <c r="D788" s="142"/>
    </row>
    <row r="789" spans="4:4" x14ac:dyDescent="0.25">
      <c r="D789" s="142"/>
    </row>
    <row r="790" spans="4:4" x14ac:dyDescent="0.25">
      <c r="D790" s="142"/>
    </row>
    <row r="791" spans="4:4" x14ac:dyDescent="0.25">
      <c r="D791" s="142"/>
    </row>
    <row r="792" spans="4:4" x14ac:dyDescent="0.25">
      <c r="D792" s="142"/>
    </row>
    <row r="793" spans="4:4" x14ac:dyDescent="0.25">
      <c r="D793" s="142"/>
    </row>
    <row r="794" spans="4:4" x14ac:dyDescent="0.25">
      <c r="D794" s="142"/>
    </row>
    <row r="795" spans="4:4" x14ac:dyDescent="0.25">
      <c r="D795" s="142"/>
    </row>
    <row r="796" spans="4:4" x14ac:dyDescent="0.25">
      <c r="D796" s="142"/>
    </row>
    <row r="797" spans="4:4" x14ac:dyDescent="0.25">
      <c r="D797" s="142"/>
    </row>
    <row r="798" spans="4:4" x14ac:dyDescent="0.25">
      <c r="D798" s="142"/>
    </row>
    <row r="799" spans="4:4" x14ac:dyDescent="0.25">
      <c r="D799" s="142"/>
    </row>
    <row r="800" spans="4:4" x14ac:dyDescent="0.25">
      <c r="D800" s="142"/>
    </row>
    <row r="801" spans="4:4" x14ac:dyDescent="0.25">
      <c r="D801" s="142"/>
    </row>
    <row r="802" spans="4:4" x14ac:dyDescent="0.25">
      <c r="D802" s="142"/>
    </row>
    <row r="803" spans="4:4" x14ac:dyDescent="0.25">
      <c r="D803" s="142"/>
    </row>
    <row r="804" spans="4:4" x14ac:dyDescent="0.25">
      <c r="D804" s="142"/>
    </row>
    <row r="805" spans="4:4" x14ac:dyDescent="0.25">
      <c r="D805" s="142"/>
    </row>
    <row r="806" spans="4:4" x14ac:dyDescent="0.25">
      <c r="D806" s="142"/>
    </row>
    <row r="807" spans="4:4" x14ac:dyDescent="0.25">
      <c r="D807" s="142"/>
    </row>
    <row r="808" spans="4:4" x14ac:dyDescent="0.25">
      <c r="D808" s="142"/>
    </row>
    <row r="809" spans="4:4" x14ac:dyDescent="0.25">
      <c r="D809" s="142"/>
    </row>
    <row r="810" spans="4:4" x14ac:dyDescent="0.25">
      <c r="D810" s="142"/>
    </row>
    <row r="811" spans="4:4" x14ac:dyDescent="0.25">
      <c r="D811" s="142"/>
    </row>
    <row r="812" spans="4:4" x14ac:dyDescent="0.25">
      <c r="D812" s="142"/>
    </row>
    <row r="813" spans="4:4" x14ac:dyDescent="0.25">
      <c r="D813" s="142"/>
    </row>
    <row r="814" spans="4:4" x14ac:dyDescent="0.25">
      <c r="D814" s="142"/>
    </row>
    <row r="815" spans="4:4" x14ac:dyDescent="0.25">
      <c r="D815" s="142"/>
    </row>
    <row r="816" spans="4:4" x14ac:dyDescent="0.25">
      <c r="D816" s="142"/>
    </row>
    <row r="817" spans="4:4" x14ac:dyDescent="0.25">
      <c r="D817" s="142"/>
    </row>
    <row r="818" spans="4:4" x14ac:dyDescent="0.25">
      <c r="D818" s="142"/>
    </row>
    <row r="819" spans="4:4" x14ac:dyDescent="0.25">
      <c r="D819" s="142"/>
    </row>
    <row r="820" spans="4:4" x14ac:dyDescent="0.25">
      <c r="D820" s="142"/>
    </row>
    <row r="821" spans="4:4" x14ac:dyDescent="0.25">
      <c r="D821" s="142"/>
    </row>
    <row r="822" spans="4:4" x14ac:dyDescent="0.25">
      <c r="D822" s="142"/>
    </row>
    <row r="823" spans="4:4" x14ac:dyDescent="0.25">
      <c r="D823" s="142"/>
    </row>
    <row r="824" spans="4:4" x14ac:dyDescent="0.25">
      <c r="D824" s="142"/>
    </row>
    <row r="825" spans="4:4" x14ac:dyDescent="0.25">
      <c r="D825" s="142"/>
    </row>
    <row r="826" spans="4:4" x14ac:dyDescent="0.25">
      <c r="D826" s="142"/>
    </row>
    <row r="827" spans="4:4" x14ac:dyDescent="0.25">
      <c r="D827" s="142"/>
    </row>
    <row r="828" spans="4:4" x14ac:dyDescent="0.25">
      <c r="D828" s="142"/>
    </row>
    <row r="829" spans="4:4" x14ac:dyDescent="0.25">
      <c r="D829" s="142"/>
    </row>
    <row r="830" spans="4:4" x14ac:dyDescent="0.25">
      <c r="D830" s="142"/>
    </row>
    <row r="831" spans="4:4" x14ac:dyDescent="0.25">
      <c r="D831" s="142"/>
    </row>
    <row r="832" spans="4:4" x14ac:dyDescent="0.25">
      <c r="D832" s="142"/>
    </row>
    <row r="833" spans="4:4" x14ac:dyDescent="0.25">
      <c r="D833" s="142"/>
    </row>
    <row r="834" spans="4:4" x14ac:dyDescent="0.25">
      <c r="D834" s="142"/>
    </row>
    <row r="835" spans="4:4" x14ac:dyDescent="0.25">
      <c r="D835" s="142"/>
    </row>
    <row r="836" spans="4:4" x14ac:dyDescent="0.25">
      <c r="D836" s="142"/>
    </row>
    <row r="837" spans="4:4" x14ac:dyDescent="0.25">
      <c r="D837" s="142"/>
    </row>
    <row r="838" spans="4:4" x14ac:dyDescent="0.25">
      <c r="D838" s="142"/>
    </row>
    <row r="839" spans="4:4" x14ac:dyDescent="0.25">
      <c r="D839" s="142"/>
    </row>
    <row r="840" spans="4:4" x14ac:dyDescent="0.25">
      <c r="D840" s="142"/>
    </row>
    <row r="841" spans="4:4" x14ac:dyDescent="0.25">
      <c r="D841" s="142"/>
    </row>
    <row r="842" spans="4:4" x14ac:dyDescent="0.25">
      <c r="D842" s="142"/>
    </row>
    <row r="843" spans="4:4" x14ac:dyDescent="0.25">
      <c r="D843" s="142"/>
    </row>
    <row r="844" spans="4:4" x14ac:dyDescent="0.25">
      <c r="D844" s="142"/>
    </row>
    <row r="845" spans="4:4" x14ac:dyDescent="0.25">
      <c r="D845" s="142"/>
    </row>
    <row r="846" spans="4:4" x14ac:dyDescent="0.25">
      <c r="D846" s="142"/>
    </row>
    <row r="847" spans="4:4" x14ac:dyDescent="0.25">
      <c r="D847" s="142"/>
    </row>
    <row r="848" spans="4:4" x14ac:dyDescent="0.25">
      <c r="D848" s="142"/>
    </row>
    <row r="849" spans="4:4" x14ac:dyDescent="0.25">
      <c r="D849" s="142"/>
    </row>
    <row r="850" spans="4:4" x14ac:dyDescent="0.25">
      <c r="D850" s="142"/>
    </row>
    <row r="851" spans="4:4" x14ac:dyDescent="0.25">
      <c r="D851" s="142"/>
    </row>
    <row r="852" spans="4:4" x14ac:dyDescent="0.25">
      <c r="D852" s="142"/>
    </row>
    <row r="853" spans="4:4" x14ac:dyDescent="0.25">
      <c r="D853" s="142"/>
    </row>
    <row r="854" spans="4:4" x14ac:dyDescent="0.25">
      <c r="D854" s="142"/>
    </row>
    <row r="855" spans="4:4" x14ac:dyDescent="0.25">
      <c r="D855" s="142"/>
    </row>
    <row r="856" spans="4:4" x14ac:dyDescent="0.25">
      <c r="D856" s="142"/>
    </row>
    <row r="857" spans="4:4" x14ac:dyDescent="0.25">
      <c r="D857" s="142"/>
    </row>
    <row r="858" spans="4:4" x14ac:dyDescent="0.25">
      <c r="D858" s="142"/>
    </row>
    <row r="859" spans="4:4" x14ac:dyDescent="0.25">
      <c r="D859" s="142"/>
    </row>
    <row r="860" spans="4:4" x14ac:dyDescent="0.25">
      <c r="D860" s="142"/>
    </row>
    <row r="861" spans="4:4" x14ac:dyDescent="0.25">
      <c r="D861" s="142"/>
    </row>
    <row r="862" spans="4:4" x14ac:dyDescent="0.25">
      <c r="D862" s="142"/>
    </row>
    <row r="863" spans="4:4" x14ac:dyDescent="0.25">
      <c r="D863" s="142"/>
    </row>
    <row r="864" spans="4:4" x14ac:dyDescent="0.25">
      <c r="D864" s="142"/>
    </row>
    <row r="865" spans="4:4" x14ac:dyDescent="0.25">
      <c r="D865" s="142"/>
    </row>
    <row r="866" spans="4:4" x14ac:dyDescent="0.25">
      <c r="D866" s="142"/>
    </row>
    <row r="867" spans="4:4" x14ac:dyDescent="0.25">
      <c r="D867" s="142"/>
    </row>
    <row r="868" spans="4:4" x14ac:dyDescent="0.25">
      <c r="D868" s="142"/>
    </row>
    <row r="869" spans="4:4" x14ac:dyDescent="0.25">
      <c r="D869" s="142"/>
    </row>
    <row r="870" spans="4:4" x14ac:dyDescent="0.25">
      <c r="D870" s="142"/>
    </row>
    <row r="871" spans="4:4" x14ac:dyDescent="0.25">
      <c r="D871" s="142"/>
    </row>
    <row r="872" spans="4:4" x14ac:dyDescent="0.25">
      <c r="D872" s="142"/>
    </row>
    <row r="873" spans="4:4" x14ac:dyDescent="0.25">
      <c r="D873" s="142"/>
    </row>
    <row r="874" spans="4:4" x14ac:dyDescent="0.25">
      <c r="D874" s="142"/>
    </row>
    <row r="875" spans="4:4" x14ac:dyDescent="0.25">
      <c r="D875" s="142"/>
    </row>
    <row r="876" spans="4:4" x14ac:dyDescent="0.25">
      <c r="D876" s="142"/>
    </row>
    <row r="877" spans="4:4" x14ac:dyDescent="0.25">
      <c r="D877" s="142"/>
    </row>
    <row r="878" spans="4:4" x14ac:dyDescent="0.25">
      <c r="D878" s="142"/>
    </row>
    <row r="879" spans="4:4" x14ac:dyDescent="0.25">
      <c r="D879" s="142"/>
    </row>
    <row r="880" spans="4:4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2"/>
    </row>
    <row r="1548" spans="4:4" x14ac:dyDescent="0.25">
      <c r="D1548" s="142"/>
    </row>
    <row r="1549" spans="4:4" x14ac:dyDescent="0.25">
      <c r="D1549" s="142"/>
    </row>
    <row r="1550" spans="4:4" x14ac:dyDescent="0.25">
      <c r="D1550" s="142"/>
    </row>
    <row r="1551" spans="4:4" x14ac:dyDescent="0.25">
      <c r="D1551" s="142"/>
    </row>
    <row r="1552" spans="4:4" x14ac:dyDescent="0.25">
      <c r="D1552" s="142"/>
    </row>
    <row r="1553" spans="4:4" x14ac:dyDescent="0.25">
      <c r="D1553" s="142"/>
    </row>
    <row r="1554" spans="4:4" x14ac:dyDescent="0.25">
      <c r="D1554" s="142"/>
    </row>
    <row r="1555" spans="4:4" x14ac:dyDescent="0.25">
      <c r="D1555" s="142"/>
    </row>
    <row r="1556" spans="4:4" x14ac:dyDescent="0.25">
      <c r="D1556" s="142"/>
    </row>
    <row r="1557" spans="4:4" x14ac:dyDescent="0.25">
      <c r="D1557" s="142"/>
    </row>
    <row r="1558" spans="4:4" x14ac:dyDescent="0.25">
      <c r="D1558" s="142"/>
    </row>
    <row r="1559" spans="4:4" x14ac:dyDescent="0.25">
      <c r="D1559" s="142"/>
    </row>
    <row r="1560" spans="4:4" x14ac:dyDescent="0.25">
      <c r="D1560" s="142"/>
    </row>
    <row r="1561" spans="4:4" x14ac:dyDescent="0.25">
      <c r="D1561" s="142"/>
    </row>
    <row r="1562" spans="4:4" x14ac:dyDescent="0.25">
      <c r="D1562" s="142"/>
    </row>
    <row r="1563" spans="4:4" x14ac:dyDescent="0.25">
      <c r="D1563" s="142"/>
    </row>
    <row r="1564" spans="4:4" x14ac:dyDescent="0.25">
      <c r="D1564" s="142"/>
    </row>
    <row r="1565" spans="4:4" x14ac:dyDescent="0.25">
      <c r="D1565" s="142"/>
    </row>
    <row r="1566" spans="4:4" x14ac:dyDescent="0.25">
      <c r="D1566" s="142"/>
    </row>
    <row r="1567" spans="4:4" x14ac:dyDescent="0.25">
      <c r="D1567" s="142"/>
    </row>
    <row r="1568" spans="4:4" x14ac:dyDescent="0.25">
      <c r="D1568" s="142"/>
    </row>
    <row r="1569" spans="4:4" x14ac:dyDescent="0.25">
      <c r="D1569" s="142"/>
    </row>
    <row r="1570" spans="4:4" x14ac:dyDescent="0.25">
      <c r="D1570" s="142"/>
    </row>
    <row r="1571" spans="4:4" x14ac:dyDescent="0.25">
      <c r="D1571" s="142"/>
    </row>
    <row r="1572" spans="4:4" x14ac:dyDescent="0.25">
      <c r="D1572" s="142"/>
    </row>
    <row r="1573" spans="4:4" x14ac:dyDescent="0.25">
      <c r="D1573" s="142"/>
    </row>
    <row r="1574" spans="4:4" x14ac:dyDescent="0.25">
      <c r="D1574" s="142"/>
    </row>
    <row r="1575" spans="4:4" x14ac:dyDescent="0.25">
      <c r="D1575" s="142"/>
    </row>
    <row r="1576" spans="4:4" x14ac:dyDescent="0.25">
      <c r="D1576" s="142"/>
    </row>
    <row r="1577" spans="4:4" x14ac:dyDescent="0.25">
      <c r="D1577" s="142"/>
    </row>
    <row r="1578" spans="4:4" x14ac:dyDescent="0.25">
      <c r="D1578" s="142"/>
    </row>
    <row r="1579" spans="4:4" x14ac:dyDescent="0.25">
      <c r="D1579" s="142"/>
    </row>
    <row r="1580" spans="4:4" x14ac:dyDescent="0.25">
      <c r="D1580" s="142"/>
    </row>
    <row r="1581" spans="4:4" x14ac:dyDescent="0.25">
      <c r="D1581" s="142"/>
    </row>
    <row r="1582" spans="4:4" x14ac:dyDescent="0.25">
      <c r="D1582" s="142"/>
    </row>
    <row r="1583" spans="4:4" x14ac:dyDescent="0.25">
      <c r="D1583" s="142"/>
    </row>
    <row r="1584" spans="4:4" x14ac:dyDescent="0.25">
      <c r="D1584" s="142"/>
    </row>
    <row r="1585" spans="4:4" x14ac:dyDescent="0.25">
      <c r="D1585" s="142"/>
    </row>
    <row r="1586" spans="4:4" x14ac:dyDescent="0.25">
      <c r="D1586" s="142"/>
    </row>
    <row r="1587" spans="4:4" x14ac:dyDescent="0.25">
      <c r="D1587" s="142"/>
    </row>
    <row r="1588" spans="4:4" x14ac:dyDescent="0.25">
      <c r="D1588" s="142"/>
    </row>
    <row r="1589" spans="4:4" x14ac:dyDescent="0.25">
      <c r="D1589" s="142"/>
    </row>
    <row r="1590" spans="4:4" x14ac:dyDescent="0.25">
      <c r="D1590" s="142"/>
    </row>
    <row r="1591" spans="4:4" x14ac:dyDescent="0.25">
      <c r="D1591" s="142"/>
    </row>
    <row r="1592" spans="4:4" x14ac:dyDescent="0.25">
      <c r="D1592" s="142"/>
    </row>
    <row r="1593" spans="4:4" x14ac:dyDescent="0.25">
      <c r="D1593" s="142"/>
    </row>
    <row r="1594" spans="4:4" x14ac:dyDescent="0.25">
      <c r="D1594" s="142"/>
    </row>
    <row r="1595" spans="4:4" x14ac:dyDescent="0.25">
      <c r="D1595" s="142"/>
    </row>
    <row r="1596" spans="4:4" x14ac:dyDescent="0.25">
      <c r="D1596" s="142"/>
    </row>
    <row r="1597" spans="4:4" x14ac:dyDescent="0.25">
      <c r="D1597" s="142"/>
    </row>
    <row r="1598" spans="4:4" x14ac:dyDescent="0.25">
      <c r="D1598" s="142"/>
    </row>
    <row r="1599" spans="4:4" x14ac:dyDescent="0.25">
      <c r="D1599" s="142"/>
    </row>
    <row r="1600" spans="4:4" x14ac:dyDescent="0.25">
      <c r="D1600" s="142"/>
    </row>
    <row r="1601" spans="4:4" x14ac:dyDescent="0.25">
      <c r="D1601" s="142"/>
    </row>
    <row r="1602" spans="4:4" x14ac:dyDescent="0.25">
      <c r="D1602" s="142"/>
    </row>
    <row r="1603" spans="4:4" x14ac:dyDescent="0.25">
      <c r="D1603" s="142"/>
    </row>
    <row r="1604" spans="4:4" x14ac:dyDescent="0.25">
      <c r="D1604" s="142"/>
    </row>
    <row r="1605" spans="4:4" x14ac:dyDescent="0.25">
      <c r="D1605" s="142"/>
    </row>
    <row r="1606" spans="4:4" x14ac:dyDescent="0.25">
      <c r="D1606" s="142"/>
    </row>
    <row r="1607" spans="4:4" x14ac:dyDescent="0.25">
      <c r="D1607" s="142"/>
    </row>
    <row r="1608" spans="4:4" x14ac:dyDescent="0.25">
      <c r="D1608" s="142"/>
    </row>
    <row r="1609" spans="4:4" x14ac:dyDescent="0.25">
      <c r="D1609" s="142"/>
    </row>
    <row r="1610" spans="4:4" x14ac:dyDescent="0.25">
      <c r="D1610" s="142"/>
    </row>
    <row r="1611" spans="4:4" x14ac:dyDescent="0.25">
      <c r="D1611" s="142"/>
    </row>
    <row r="1612" spans="4:4" x14ac:dyDescent="0.25">
      <c r="D1612" s="142"/>
    </row>
    <row r="1613" spans="4:4" x14ac:dyDescent="0.25">
      <c r="D1613" s="142"/>
    </row>
    <row r="1614" spans="4:4" x14ac:dyDescent="0.25">
      <c r="D1614" s="142"/>
    </row>
    <row r="1615" spans="4:4" x14ac:dyDescent="0.25">
      <c r="D1615" s="142"/>
    </row>
    <row r="1616" spans="4:4" x14ac:dyDescent="0.25">
      <c r="D1616" s="142"/>
    </row>
    <row r="1617" spans="4:4" x14ac:dyDescent="0.25">
      <c r="D1617" s="142"/>
    </row>
    <row r="1618" spans="4:4" x14ac:dyDescent="0.25">
      <c r="D1618" s="142"/>
    </row>
    <row r="1619" spans="4:4" x14ac:dyDescent="0.25">
      <c r="D1619" s="142"/>
    </row>
    <row r="1620" spans="4:4" x14ac:dyDescent="0.25">
      <c r="D1620" s="142"/>
    </row>
    <row r="1621" spans="4:4" x14ac:dyDescent="0.25">
      <c r="D1621" s="142"/>
    </row>
    <row r="1622" spans="4:4" x14ac:dyDescent="0.25">
      <c r="D1622" s="142"/>
    </row>
    <row r="1623" spans="4:4" x14ac:dyDescent="0.25">
      <c r="D1623" s="142"/>
    </row>
    <row r="1624" spans="4:4" x14ac:dyDescent="0.25">
      <c r="D1624" s="142"/>
    </row>
    <row r="1625" spans="4:4" x14ac:dyDescent="0.25">
      <c r="D1625" s="142"/>
    </row>
    <row r="1626" spans="4:4" x14ac:dyDescent="0.25">
      <c r="D1626" s="142"/>
    </row>
    <row r="1627" spans="4:4" x14ac:dyDescent="0.25">
      <c r="D1627" s="142"/>
    </row>
    <row r="1628" spans="4:4" x14ac:dyDescent="0.25">
      <c r="D1628" s="142"/>
    </row>
    <row r="1629" spans="4:4" x14ac:dyDescent="0.25">
      <c r="D1629" s="142"/>
    </row>
    <row r="1630" spans="4:4" x14ac:dyDescent="0.25">
      <c r="D1630" s="142"/>
    </row>
    <row r="1631" spans="4:4" x14ac:dyDescent="0.25">
      <c r="D1631" s="142"/>
    </row>
    <row r="1632" spans="4:4" x14ac:dyDescent="0.25">
      <c r="D1632" s="142"/>
    </row>
    <row r="1633" spans="4:4" x14ac:dyDescent="0.25">
      <c r="D1633" s="142"/>
    </row>
    <row r="1634" spans="4:4" x14ac:dyDescent="0.25">
      <c r="D1634" s="142"/>
    </row>
    <row r="1635" spans="4:4" x14ac:dyDescent="0.25">
      <c r="D1635" s="142"/>
    </row>
    <row r="1636" spans="4:4" x14ac:dyDescent="0.25">
      <c r="D1636" s="142"/>
    </row>
    <row r="1637" spans="4:4" x14ac:dyDescent="0.25">
      <c r="D1637" s="142"/>
    </row>
    <row r="1638" spans="4:4" x14ac:dyDescent="0.25">
      <c r="D1638" s="142"/>
    </row>
    <row r="1639" spans="4:4" x14ac:dyDescent="0.25">
      <c r="D1639" s="142"/>
    </row>
    <row r="1640" spans="4:4" x14ac:dyDescent="0.25">
      <c r="D1640" s="142"/>
    </row>
    <row r="1641" spans="4:4" x14ac:dyDescent="0.25">
      <c r="D1641" s="142"/>
    </row>
    <row r="1642" spans="4:4" x14ac:dyDescent="0.25">
      <c r="D1642" s="142"/>
    </row>
    <row r="1643" spans="4:4" x14ac:dyDescent="0.25">
      <c r="D1643" s="142"/>
    </row>
    <row r="1644" spans="4:4" x14ac:dyDescent="0.25">
      <c r="D1644" s="142"/>
    </row>
    <row r="1645" spans="4:4" x14ac:dyDescent="0.25">
      <c r="D1645" s="142"/>
    </row>
    <row r="1646" spans="4:4" x14ac:dyDescent="0.25">
      <c r="D1646" s="142"/>
    </row>
    <row r="1647" spans="4:4" x14ac:dyDescent="0.25">
      <c r="D1647" s="142"/>
    </row>
    <row r="1648" spans="4:4" x14ac:dyDescent="0.25">
      <c r="D1648" s="142"/>
    </row>
    <row r="1649" spans="4:4" x14ac:dyDescent="0.25">
      <c r="D1649" s="142"/>
    </row>
    <row r="1650" spans="4:4" x14ac:dyDescent="0.25">
      <c r="D1650" s="142"/>
    </row>
    <row r="1651" spans="4:4" x14ac:dyDescent="0.25">
      <c r="D1651" s="142"/>
    </row>
    <row r="1652" spans="4:4" x14ac:dyDescent="0.25">
      <c r="D1652" s="142"/>
    </row>
    <row r="1653" spans="4:4" x14ac:dyDescent="0.25">
      <c r="D1653" s="142"/>
    </row>
    <row r="1654" spans="4:4" x14ac:dyDescent="0.25">
      <c r="D1654" s="142"/>
    </row>
    <row r="1655" spans="4:4" x14ac:dyDescent="0.25">
      <c r="D1655" s="142"/>
    </row>
    <row r="1656" spans="4:4" x14ac:dyDescent="0.25">
      <c r="D1656" s="142"/>
    </row>
    <row r="1657" spans="4:4" x14ac:dyDescent="0.25">
      <c r="D1657" s="142"/>
    </row>
    <row r="1658" spans="4:4" x14ac:dyDescent="0.25">
      <c r="D1658" s="142"/>
    </row>
    <row r="1659" spans="4:4" x14ac:dyDescent="0.25">
      <c r="D1659" s="142"/>
    </row>
    <row r="1660" spans="4:4" x14ac:dyDescent="0.25">
      <c r="D1660" s="142"/>
    </row>
    <row r="1661" spans="4:4" x14ac:dyDescent="0.25">
      <c r="D1661" s="142"/>
    </row>
    <row r="1662" spans="4:4" x14ac:dyDescent="0.25">
      <c r="D1662" s="142"/>
    </row>
    <row r="1663" spans="4:4" x14ac:dyDescent="0.25">
      <c r="D1663" s="142"/>
    </row>
    <row r="1664" spans="4:4" x14ac:dyDescent="0.25">
      <c r="D1664" s="142"/>
    </row>
    <row r="1665" spans="4:4" x14ac:dyDescent="0.25">
      <c r="D1665" s="142"/>
    </row>
    <row r="1666" spans="4:4" x14ac:dyDescent="0.25">
      <c r="D1666" s="142"/>
    </row>
    <row r="1667" spans="4:4" x14ac:dyDescent="0.25">
      <c r="D1667" s="142"/>
    </row>
    <row r="1668" spans="4:4" x14ac:dyDescent="0.25">
      <c r="D1668" s="142"/>
    </row>
    <row r="1669" spans="4:4" x14ac:dyDescent="0.25">
      <c r="D1669" s="142"/>
    </row>
    <row r="1670" spans="4:4" x14ac:dyDescent="0.25">
      <c r="D1670" s="142"/>
    </row>
    <row r="1671" spans="4:4" x14ac:dyDescent="0.25">
      <c r="D1671" s="142"/>
    </row>
    <row r="1672" spans="4:4" x14ac:dyDescent="0.25">
      <c r="D1672" s="142"/>
    </row>
    <row r="1673" spans="4:4" x14ac:dyDescent="0.25">
      <c r="D1673" s="142"/>
    </row>
    <row r="1674" spans="4:4" x14ac:dyDescent="0.25">
      <c r="D1674" s="142"/>
    </row>
    <row r="1675" spans="4:4" x14ac:dyDescent="0.25">
      <c r="D1675" s="142"/>
    </row>
    <row r="1676" spans="4:4" x14ac:dyDescent="0.25">
      <c r="D1676" s="142"/>
    </row>
    <row r="1677" spans="4:4" x14ac:dyDescent="0.25">
      <c r="D1677" s="142"/>
    </row>
    <row r="1678" spans="4:4" x14ac:dyDescent="0.25">
      <c r="D1678" s="142"/>
    </row>
    <row r="1679" spans="4:4" x14ac:dyDescent="0.25">
      <c r="D1679" s="142"/>
    </row>
    <row r="1680" spans="4:4" x14ac:dyDescent="0.25">
      <c r="D1680" s="142"/>
    </row>
    <row r="1681" spans="4:4" x14ac:dyDescent="0.25">
      <c r="D1681" s="142"/>
    </row>
    <row r="1682" spans="4:4" x14ac:dyDescent="0.25">
      <c r="D1682" s="142"/>
    </row>
    <row r="1683" spans="4:4" x14ac:dyDescent="0.25">
      <c r="D1683" s="142"/>
    </row>
    <row r="1684" spans="4:4" x14ac:dyDescent="0.25">
      <c r="D1684" s="142"/>
    </row>
    <row r="1685" spans="4:4" x14ac:dyDescent="0.25">
      <c r="D1685" s="142"/>
    </row>
    <row r="1686" spans="4:4" x14ac:dyDescent="0.25">
      <c r="D1686" s="142"/>
    </row>
    <row r="1687" spans="4:4" x14ac:dyDescent="0.25">
      <c r="D1687" s="142"/>
    </row>
    <row r="1688" spans="4:4" x14ac:dyDescent="0.25">
      <c r="D1688" s="142"/>
    </row>
    <row r="1689" spans="4:4" x14ac:dyDescent="0.25">
      <c r="D1689" s="142"/>
    </row>
    <row r="1690" spans="4:4" x14ac:dyDescent="0.25">
      <c r="D1690" s="142"/>
    </row>
    <row r="1691" spans="4:4" x14ac:dyDescent="0.25">
      <c r="D1691" s="142"/>
    </row>
    <row r="1692" spans="4:4" x14ac:dyDescent="0.25">
      <c r="D1692" s="142"/>
    </row>
    <row r="1693" spans="4:4" x14ac:dyDescent="0.25">
      <c r="D1693" s="142"/>
    </row>
    <row r="1694" spans="4:4" x14ac:dyDescent="0.25">
      <c r="D1694" s="142"/>
    </row>
    <row r="1695" spans="4:4" x14ac:dyDescent="0.25">
      <c r="D1695" s="142"/>
    </row>
    <row r="1696" spans="4:4" x14ac:dyDescent="0.25">
      <c r="D1696" s="142"/>
    </row>
    <row r="1697" spans="4:4" x14ac:dyDescent="0.25">
      <c r="D1697" s="142"/>
    </row>
    <row r="1698" spans="4:4" x14ac:dyDescent="0.25">
      <c r="D1698" s="142"/>
    </row>
    <row r="1699" spans="4:4" x14ac:dyDescent="0.25">
      <c r="D1699" s="142"/>
    </row>
    <row r="1700" spans="4:4" x14ac:dyDescent="0.25">
      <c r="D1700" s="142"/>
    </row>
    <row r="1701" spans="4:4" x14ac:dyDescent="0.25">
      <c r="D1701" s="142"/>
    </row>
    <row r="1702" spans="4:4" x14ac:dyDescent="0.25">
      <c r="D1702" s="142"/>
    </row>
    <row r="1703" spans="4:4" x14ac:dyDescent="0.25">
      <c r="D1703" s="142"/>
    </row>
    <row r="1704" spans="4:4" x14ac:dyDescent="0.25">
      <c r="D1704" s="142"/>
    </row>
    <row r="1705" spans="4:4" x14ac:dyDescent="0.25">
      <c r="D1705" s="142"/>
    </row>
    <row r="1706" spans="4:4" x14ac:dyDescent="0.25">
      <c r="D1706" s="142"/>
    </row>
    <row r="1707" spans="4:4" x14ac:dyDescent="0.25">
      <c r="D1707" s="142"/>
    </row>
    <row r="1708" spans="4:4" x14ac:dyDescent="0.25">
      <c r="D1708" s="142"/>
    </row>
    <row r="1709" spans="4:4" x14ac:dyDescent="0.25">
      <c r="D1709" s="142"/>
    </row>
    <row r="1710" spans="4:4" x14ac:dyDescent="0.25">
      <c r="D1710" s="142"/>
    </row>
    <row r="1711" spans="4:4" x14ac:dyDescent="0.25">
      <c r="D1711" s="142"/>
    </row>
    <row r="1712" spans="4:4" x14ac:dyDescent="0.25">
      <c r="D1712" s="142"/>
    </row>
    <row r="1713" spans="4:4" x14ac:dyDescent="0.25">
      <c r="D1713" s="142"/>
    </row>
    <row r="1714" spans="4:4" x14ac:dyDescent="0.25">
      <c r="D1714" s="142"/>
    </row>
    <row r="1715" spans="4:4" x14ac:dyDescent="0.25">
      <c r="D1715" s="142"/>
    </row>
    <row r="1716" spans="4:4" x14ac:dyDescent="0.25">
      <c r="D1716" s="142"/>
    </row>
    <row r="1717" spans="4:4" x14ac:dyDescent="0.25">
      <c r="D1717" s="142"/>
    </row>
    <row r="1718" spans="4:4" x14ac:dyDescent="0.25">
      <c r="D1718" s="142"/>
    </row>
    <row r="1719" spans="4:4" x14ac:dyDescent="0.25">
      <c r="D1719" s="142"/>
    </row>
    <row r="1720" spans="4:4" x14ac:dyDescent="0.25">
      <c r="D1720" s="142"/>
    </row>
    <row r="1721" spans="4:4" x14ac:dyDescent="0.25">
      <c r="D1721" s="142"/>
    </row>
    <row r="1722" spans="4:4" x14ac:dyDescent="0.25">
      <c r="D1722" s="142"/>
    </row>
    <row r="1723" spans="4:4" x14ac:dyDescent="0.25">
      <c r="D1723" s="142"/>
    </row>
    <row r="1724" spans="4:4" x14ac:dyDescent="0.25">
      <c r="D1724" s="142"/>
    </row>
    <row r="1725" spans="4:4" x14ac:dyDescent="0.25">
      <c r="D1725" s="142"/>
    </row>
    <row r="1726" spans="4:4" x14ac:dyDescent="0.25">
      <c r="D1726" s="142"/>
    </row>
    <row r="1727" spans="4:4" x14ac:dyDescent="0.25">
      <c r="D1727" s="142"/>
    </row>
    <row r="1728" spans="4:4" x14ac:dyDescent="0.25">
      <c r="D1728" s="142"/>
    </row>
    <row r="1729" spans="4:4" x14ac:dyDescent="0.25">
      <c r="D1729" s="142"/>
    </row>
    <row r="1730" spans="4:4" x14ac:dyDescent="0.25">
      <c r="D1730" s="142"/>
    </row>
    <row r="1731" spans="4:4" x14ac:dyDescent="0.25">
      <c r="D1731" s="142"/>
    </row>
    <row r="1732" spans="4:4" x14ac:dyDescent="0.25">
      <c r="D1732" s="142"/>
    </row>
    <row r="1733" spans="4:4" x14ac:dyDescent="0.25">
      <c r="D1733" s="142"/>
    </row>
    <row r="1734" spans="4:4" x14ac:dyDescent="0.25">
      <c r="D1734" s="142"/>
    </row>
    <row r="1735" spans="4:4" x14ac:dyDescent="0.25">
      <c r="D1735" s="142"/>
    </row>
    <row r="1736" spans="4:4" x14ac:dyDescent="0.25">
      <c r="D1736" s="142"/>
    </row>
    <row r="1737" spans="4:4" x14ac:dyDescent="0.25">
      <c r="D1737" s="142"/>
    </row>
    <row r="1738" spans="4:4" x14ac:dyDescent="0.25">
      <c r="D1738" s="142"/>
    </row>
    <row r="1739" spans="4:4" x14ac:dyDescent="0.25">
      <c r="D1739" s="142"/>
    </row>
    <row r="1740" spans="4:4" x14ac:dyDescent="0.25">
      <c r="D1740" s="142"/>
    </row>
    <row r="1741" spans="4:4" x14ac:dyDescent="0.25">
      <c r="D1741" s="142"/>
    </row>
    <row r="1742" spans="4:4" x14ac:dyDescent="0.25">
      <c r="D1742" s="142"/>
    </row>
    <row r="1743" spans="4:4" x14ac:dyDescent="0.25">
      <c r="D1743" s="142"/>
    </row>
    <row r="1744" spans="4:4" x14ac:dyDescent="0.25">
      <c r="D1744" s="142"/>
    </row>
    <row r="1745" spans="4:4" x14ac:dyDescent="0.25">
      <c r="D1745" s="142"/>
    </row>
    <row r="1746" spans="4:4" x14ac:dyDescent="0.25">
      <c r="D1746" s="142"/>
    </row>
    <row r="1747" spans="4:4" x14ac:dyDescent="0.25">
      <c r="D1747" s="142"/>
    </row>
    <row r="1748" spans="4:4" x14ac:dyDescent="0.25">
      <c r="D1748" s="142"/>
    </row>
    <row r="1749" spans="4:4" x14ac:dyDescent="0.25">
      <c r="D1749" s="142"/>
    </row>
    <row r="1750" spans="4:4" x14ac:dyDescent="0.25">
      <c r="D1750" s="142"/>
    </row>
    <row r="1751" spans="4:4" x14ac:dyDescent="0.25">
      <c r="D1751" s="142"/>
    </row>
    <row r="1752" spans="4:4" x14ac:dyDescent="0.25">
      <c r="D1752" s="142"/>
    </row>
    <row r="1753" spans="4:4" x14ac:dyDescent="0.25">
      <c r="D1753" s="142"/>
    </row>
    <row r="1754" spans="4:4" x14ac:dyDescent="0.25">
      <c r="D1754" s="142"/>
    </row>
    <row r="1755" spans="4:4" x14ac:dyDescent="0.25">
      <c r="D1755" s="142"/>
    </row>
    <row r="1756" spans="4:4" x14ac:dyDescent="0.25">
      <c r="D1756" s="142"/>
    </row>
    <row r="1757" spans="4:4" x14ac:dyDescent="0.25">
      <c r="D1757" s="142"/>
    </row>
    <row r="1758" spans="4:4" x14ac:dyDescent="0.25">
      <c r="D1758" s="142"/>
    </row>
    <row r="1759" spans="4:4" x14ac:dyDescent="0.25">
      <c r="D1759" s="142"/>
    </row>
    <row r="1760" spans="4:4" x14ac:dyDescent="0.25">
      <c r="D1760" s="142"/>
    </row>
    <row r="1761" spans="4:4" x14ac:dyDescent="0.25">
      <c r="D1761" s="142"/>
    </row>
    <row r="1762" spans="4:4" x14ac:dyDescent="0.25">
      <c r="D1762" s="142"/>
    </row>
    <row r="1763" spans="4:4" x14ac:dyDescent="0.25">
      <c r="D1763" s="142"/>
    </row>
    <row r="1764" spans="4:4" x14ac:dyDescent="0.25">
      <c r="D1764" s="142"/>
    </row>
    <row r="1765" spans="4:4" x14ac:dyDescent="0.25">
      <c r="D1765" s="142"/>
    </row>
    <row r="1766" spans="4:4" x14ac:dyDescent="0.25">
      <c r="D1766" s="142"/>
    </row>
    <row r="1767" spans="4:4" x14ac:dyDescent="0.25">
      <c r="D1767" s="142"/>
    </row>
    <row r="1768" spans="4:4" x14ac:dyDescent="0.25">
      <c r="D1768" s="142"/>
    </row>
    <row r="1769" spans="4:4" x14ac:dyDescent="0.25">
      <c r="D1769" s="142"/>
    </row>
    <row r="1770" spans="4:4" x14ac:dyDescent="0.25">
      <c r="D1770" s="142"/>
    </row>
    <row r="1771" spans="4:4" x14ac:dyDescent="0.25">
      <c r="D1771" s="142"/>
    </row>
    <row r="1772" spans="4:4" x14ac:dyDescent="0.25">
      <c r="D1772" s="142"/>
    </row>
    <row r="1773" spans="4:4" x14ac:dyDescent="0.25">
      <c r="D1773" s="142"/>
    </row>
    <row r="1774" spans="4:4" x14ac:dyDescent="0.25">
      <c r="D1774" s="142"/>
    </row>
    <row r="1775" spans="4:4" x14ac:dyDescent="0.25">
      <c r="D1775" s="142"/>
    </row>
    <row r="1776" spans="4:4" x14ac:dyDescent="0.25">
      <c r="D1776" s="142"/>
    </row>
    <row r="1777" spans="4:4" x14ac:dyDescent="0.25">
      <c r="D1777" s="142"/>
    </row>
    <row r="1778" spans="4:4" x14ac:dyDescent="0.25">
      <c r="D1778" s="142"/>
    </row>
    <row r="1779" spans="4:4" x14ac:dyDescent="0.25">
      <c r="D1779" s="142"/>
    </row>
    <row r="1780" spans="4:4" x14ac:dyDescent="0.25">
      <c r="D1780" s="142"/>
    </row>
    <row r="1781" spans="4:4" x14ac:dyDescent="0.25">
      <c r="D1781" s="142"/>
    </row>
    <row r="1782" spans="4:4" x14ac:dyDescent="0.25">
      <c r="D1782" s="142"/>
    </row>
    <row r="1783" spans="4:4" x14ac:dyDescent="0.25">
      <c r="D1783" s="142"/>
    </row>
    <row r="1784" spans="4:4" x14ac:dyDescent="0.25">
      <c r="D1784" s="142"/>
    </row>
    <row r="1785" spans="4:4" x14ac:dyDescent="0.25">
      <c r="D1785" s="142"/>
    </row>
    <row r="1786" spans="4:4" x14ac:dyDescent="0.25">
      <c r="D1786" s="142"/>
    </row>
    <row r="1787" spans="4:4" x14ac:dyDescent="0.25">
      <c r="D1787" s="142"/>
    </row>
    <row r="1788" spans="4:4" x14ac:dyDescent="0.25">
      <c r="D1788" s="142"/>
    </row>
    <row r="1789" spans="4:4" x14ac:dyDescent="0.25">
      <c r="D1789" s="142"/>
    </row>
    <row r="1790" spans="4:4" x14ac:dyDescent="0.25">
      <c r="D1790" s="142"/>
    </row>
    <row r="1791" spans="4:4" x14ac:dyDescent="0.25">
      <c r="D1791" s="142"/>
    </row>
    <row r="1792" spans="4:4" x14ac:dyDescent="0.25">
      <c r="D1792" s="142"/>
    </row>
    <row r="1793" spans="4:4" x14ac:dyDescent="0.25">
      <c r="D1793" s="142"/>
    </row>
    <row r="1794" spans="4:4" x14ac:dyDescent="0.25">
      <c r="D1794" s="142"/>
    </row>
    <row r="1795" spans="4:4" x14ac:dyDescent="0.25">
      <c r="D1795" s="142"/>
    </row>
    <row r="1796" spans="4:4" x14ac:dyDescent="0.25">
      <c r="D1796" s="142"/>
    </row>
    <row r="1797" spans="4:4" x14ac:dyDescent="0.25">
      <c r="D1797" s="142"/>
    </row>
    <row r="1798" spans="4:4" x14ac:dyDescent="0.25">
      <c r="D1798" s="142"/>
    </row>
    <row r="1799" spans="4:4" x14ac:dyDescent="0.25">
      <c r="D1799" s="142"/>
    </row>
    <row r="1800" spans="4:4" x14ac:dyDescent="0.25">
      <c r="D1800" s="142"/>
    </row>
    <row r="1801" spans="4:4" x14ac:dyDescent="0.25">
      <c r="D1801" s="142"/>
    </row>
    <row r="1802" spans="4:4" x14ac:dyDescent="0.25">
      <c r="D1802" s="142"/>
    </row>
    <row r="1803" spans="4:4" x14ac:dyDescent="0.25">
      <c r="D1803" s="142"/>
    </row>
    <row r="1804" spans="4:4" x14ac:dyDescent="0.25">
      <c r="D1804" s="142"/>
    </row>
    <row r="1805" spans="4:4" x14ac:dyDescent="0.25">
      <c r="D1805" s="142"/>
    </row>
    <row r="1806" spans="4:4" x14ac:dyDescent="0.25">
      <c r="D1806" s="142"/>
    </row>
    <row r="1807" spans="4:4" x14ac:dyDescent="0.25">
      <c r="D1807" s="142"/>
    </row>
    <row r="1808" spans="4:4" x14ac:dyDescent="0.25">
      <c r="D1808" s="142"/>
    </row>
    <row r="1809" spans="4:4" x14ac:dyDescent="0.25">
      <c r="D1809" s="142"/>
    </row>
    <row r="1810" spans="4:4" x14ac:dyDescent="0.25">
      <c r="D1810" s="142"/>
    </row>
    <row r="1811" spans="4:4" x14ac:dyDescent="0.25">
      <c r="D1811" s="142"/>
    </row>
    <row r="1812" spans="4:4" x14ac:dyDescent="0.25">
      <c r="D1812" s="142"/>
    </row>
    <row r="1813" spans="4:4" x14ac:dyDescent="0.25">
      <c r="D1813" s="142"/>
    </row>
    <row r="1814" spans="4:4" x14ac:dyDescent="0.25">
      <c r="D1814" s="142"/>
    </row>
    <row r="1815" spans="4:4" x14ac:dyDescent="0.25">
      <c r="D1815" s="142"/>
    </row>
    <row r="1816" spans="4:4" x14ac:dyDescent="0.25">
      <c r="D1816" s="142"/>
    </row>
    <row r="1817" spans="4:4" x14ac:dyDescent="0.25">
      <c r="D1817" s="142"/>
    </row>
    <row r="1818" spans="4:4" x14ac:dyDescent="0.25">
      <c r="D1818" s="142"/>
    </row>
    <row r="1819" spans="4:4" x14ac:dyDescent="0.25">
      <c r="D1819" s="142"/>
    </row>
    <row r="1820" spans="4:4" x14ac:dyDescent="0.25">
      <c r="D1820" s="142"/>
    </row>
    <row r="1821" spans="4:4" x14ac:dyDescent="0.25">
      <c r="D1821" s="142"/>
    </row>
    <row r="1822" spans="4:4" x14ac:dyDescent="0.25">
      <c r="D1822" s="142"/>
    </row>
    <row r="1823" spans="4:4" x14ac:dyDescent="0.25">
      <c r="D1823" s="142"/>
    </row>
    <row r="1824" spans="4:4" x14ac:dyDescent="0.25">
      <c r="D1824" s="142"/>
    </row>
    <row r="1825" spans="4:4" x14ac:dyDescent="0.25">
      <c r="D1825" s="142"/>
    </row>
    <row r="1826" spans="4:4" x14ac:dyDescent="0.25">
      <c r="D1826" s="142"/>
    </row>
    <row r="1827" spans="4:4" x14ac:dyDescent="0.25">
      <c r="D1827" s="142"/>
    </row>
    <row r="1828" spans="4:4" x14ac:dyDescent="0.25">
      <c r="D1828" s="142"/>
    </row>
    <row r="1829" spans="4:4" x14ac:dyDescent="0.25">
      <c r="D1829" s="142"/>
    </row>
    <row r="1830" spans="4:4" x14ac:dyDescent="0.25">
      <c r="D1830" s="142"/>
    </row>
    <row r="1831" spans="4:4" x14ac:dyDescent="0.25">
      <c r="D1831" s="142"/>
    </row>
    <row r="1832" spans="4:4" x14ac:dyDescent="0.25">
      <c r="D1832" s="142"/>
    </row>
    <row r="1833" spans="4:4" x14ac:dyDescent="0.25">
      <c r="D1833" s="142"/>
    </row>
    <row r="1834" spans="4:4" x14ac:dyDescent="0.25">
      <c r="D1834" s="142"/>
    </row>
    <row r="1835" spans="4:4" x14ac:dyDescent="0.25">
      <c r="D1835" s="142"/>
    </row>
    <row r="1836" spans="4:4" x14ac:dyDescent="0.25">
      <c r="D1836" s="142"/>
    </row>
    <row r="1837" spans="4:4" x14ac:dyDescent="0.25">
      <c r="D1837" s="142"/>
    </row>
    <row r="1838" spans="4:4" x14ac:dyDescent="0.25">
      <c r="D1838" s="142"/>
    </row>
    <row r="1839" spans="4:4" x14ac:dyDescent="0.25">
      <c r="D1839" s="142"/>
    </row>
    <row r="1840" spans="4:4" x14ac:dyDescent="0.25">
      <c r="D1840" s="142"/>
    </row>
    <row r="1841" spans="4:4" x14ac:dyDescent="0.25">
      <c r="D1841" s="142"/>
    </row>
    <row r="1842" spans="4:4" x14ac:dyDescent="0.25">
      <c r="D1842" s="142"/>
    </row>
    <row r="1843" spans="4:4" x14ac:dyDescent="0.25">
      <c r="D1843" s="142"/>
    </row>
    <row r="1844" spans="4:4" x14ac:dyDescent="0.25">
      <c r="D1844" s="142"/>
    </row>
    <row r="1845" spans="4:4" x14ac:dyDescent="0.25">
      <c r="D1845" s="142"/>
    </row>
    <row r="1846" spans="4:4" x14ac:dyDescent="0.25">
      <c r="D1846" s="142"/>
    </row>
    <row r="1847" spans="4:4" x14ac:dyDescent="0.25">
      <c r="D1847" s="142"/>
    </row>
    <row r="1848" spans="4:4" x14ac:dyDescent="0.25">
      <c r="D1848" s="142"/>
    </row>
    <row r="1849" spans="4:4" x14ac:dyDescent="0.25">
      <c r="D1849" s="142"/>
    </row>
    <row r="1850" spans="4:4" x14ac:dyDescent="0.25">
      <c r="D1850" s="142"/>
    </row>
    <row r="1851" spans="4:4" x14ac:dyDescent="0.25">
      <c r="D1851" s="142"/>
    </row>
    <row r="1852" spans="4:4" x14ac:dyDescent="0.25">
      <c r="D1852" s="142"/>
    </row>
    <row r="1853" spans="4:4" x14ac:dyDescent="0.25">
      <c r="D1853" s="142"/>
    </row>
    <row r="1854" spans="4:4" x14ac:dyDescent="0.25">
      <c r="D1854" s="142"/>
    </row>
    <row r="1855" spans="4:4" x14ac:dyDescent="0.25">
      <c r="D1855" s="142"/>
    </row>
    <row r="1856" spans="4:4" x14ac:dyDescent="0.25">
      <c r="D1856" s="142"/>
    </row>
    <row r="1857" spans="4:4" x14ac:dyDescent="0.25">
      <c r="D1857" s="142"/>
    </row>
    <row r="1858" spans="4:4" x14ac:dyDescent="0.25">
      <c r="D1858" s="142"/>
    </row>
    <row r="1859" spans="4:4" x14ac:dyDescent="0.25">
      <c r="D1859" s="142"/>
    </row>
    <row r="1860" spans="4:4" x14ac:dyDescent="0.25">
      <c r="D1860" s="142"/>
    </row>
    <row r="1861" spans="4:4" x14ac:dyDescent="0.25">
      <c r="D1861" s="142"/>
    </row>
    <row r="1862" spans="4:4" x14ac:dyDescent="0.25">
      <c r="D1862" s="142"/>
    </row>
    <row r="1863" spans="4:4" x14ac:dyDescent="0.25">
      <c r="D1863" s="142"/>
    </row>
    <row r="1864" spans="4:4" x14ac:dyDescent="0.25">
      <c r="D1864" s="142"/>
    </row>
    <row r="1865" spans="4:4" x14ac:dyDescent="0.25">
      <c r="D1865" s="142"/>
    </row>
    <row r="1866" spans="4:4" x14ac:dyDescent="0.25">
      <c r="D1866" s="142"/>
    </row>
    <row r="1867" spans="4:4" x14ac:dyDescent="0.25">
      <c r="D1867" s="142"/>
    </row>
    <row r="1868" spans="4:4" x14ac:dyDescent="0.25">
      <c r="D1868" s="142"/>
    </row>
    <row r="1869" spans="4:4" x14ac:dyDescent="0.25">
      <c r="D1869" s="142"/>
    </row>
    <row r="1870" spans="4:4" x14ac:dyDescent="0.25">
      <c r="D1870" s="142"/>
    </row>
    <row r="1871" spans="4:4" x14ac:dyDescent="0.25">
      <c r="D1871" s="142"/>
    </row>
    <row r="1872" spans="4:4" x14ac:dyDescent="0.25">
      <c r="D1872" s="142"/>
    </row>
    <row r="1873" spans="4:4" x14ac:dyDescent="0.25">
      <c r="D1873" s="142"/>
    </row>
    <row r="1874" spans="4:4" x14ac:dyDescent="0.25">
      <c r="D1874" s="142"/>
    </row>
    <row r="1875" spans="4:4" x14ac:dyDescent="0.25">
      <c r="D1875" s="142"/>
    </row>
    <row r="1876" spans="4:4" x14ac:dyDescent="0.25">
      <c r="D1876" s="142"/>
    </row>
    <row r="1877" spans="4:4" x14ac:dyDescent="0.25">
      <c r="D1877" s="142"/>
    </row>
    <row r="1878" spans="4:4" x14ac:dyDescent="0.25">
      <c r="D1878" s="142"/>
    </row>
    <row r="1879" spans="4:4" x14ac:dyDescent="0.25">
      <c r="D1879" s="142"/>
    </row>
    <row r="1880" spans="4:4" x14ac:dyDescent="0.25">
      <c r="D1880" s="142"/>
    </row>
    <row r="1881" spans="4:4" x14ac:dyDescent="0.25">
      <c r="D1881" s="142"/>
    </row>
    <row r="1882" spans="4:4" x14ac:dyDescent="0.25">
      <c r="D1882" s="142"/>
    </row>
    <row r="1883" spans="4:4" x14ac:dyDescent="0.25">
      <c r="D1883" s="142"/>
    </row>
    <row r="1884" spans="4:4" x14ac:dyDescent="0.25">
      <c r="D1884" s="142"/>
    </row>
    <row r="1885" spans="4:4" x14ac:dyDescent="0.25">
      <c r="D1885" s="142"/>
    </row>
    <row r="1886" spans="4:4" x14ac:dyDescent="0.25">
      <c r="D1886" s="142"/>
    </row>
    <row r="1887" spans="4:4" x14ac:dyDescent="0.25">
      <c r="D1887" s="142"/>
    </row>
    <row r="1888" spans="4:4" x14ac:dyDescent="0.25">
      <c r="D1888" s="142"/>
    </row>
    <row r="1889" spans="4:4" x14ac:dyDescent="0.25">
      <c r="D1889" s="142"/>
    </row>
    <row r="1890" spans="4:4" x14ac:dyDescent="0.25">
      <c r="D1890" s="142"/>
    </row>
    <row r="1891" spans="4:4" x14ac:dyDescent="0.25">
      <c r="D1891" s="142"/>
    </row>
    <row r="1892" spans="4:4" x14ac:dyDescent="0.25">
      <c r="D1892" s="142"/>
    </row>
    <row r="1893" spans="4:4" x14ac:dyDescent="0.25">
      <c r="D1893" s="142"/>
    </row>
    <row r="1894" spans="4:4" x14ac:dyDescent="0.25">
      <c r="D1894" s="142"/>
    </row>
    <row r="1895" spans="4:4" x14ac:dyDescent="0.25">
      <c r="D1895" s="142"/>
    </row>
    <row r="1896" spans="4:4" x14ac:dyDescent="0.25">
      <c r="D1896" s="142"/>
    </row>
    <row r="1897" spans="4:4" x14ac:dyDescent="0.25">
      <c r="D1897" s="142"/>
    </row>
    <row r="1898" spans="4:4" x14ac:dyDescent="0.25">
      <c r="D1898" s="142"/>
    </row>
    <row r="1899" spans="4:4" x14ac:dyDescent="0.25">
      <c r="D1899" s="142"/>
    </row>
    <row r="1900" spans="4:4" x14ac:dyDescent="0.25">
      <c r="D1900" s="142"/>
    </row>
    <row r="1901" spans="4:4" x14ac:dyDescent="0.25">
      <c r="D1901" s="142"/>
    </row>
    <row r="1902" spans="4:4" x14ac:dyDescent="0.25">
      <c r="D1902" s="142"/>
    </row>
    <row r="1903" spans="4:4" x14ac:dyDescent="0.25">
      <c r="D1903" s="142"/>
    </row>
    <row r="1904" spans="4:4" x14ac:dyDescent="0.25">
      <c r="D1904" s="142"/>
    </row>
    <row r="1905" spans="4:4" x14ac:dyDescent="0.25">
      <c r="D1905" s="142"/>
    </row>
    <row r="1906" spans="4:4" x14ac:dyDescent="0.25">
      <c r="D1906" s="142"/>
    </row>
    <row r="1907" spans="4:4" x14ac:dyDescent="0.25">
      <c r="D1907" s="142"/>
    </row>
    <row r="1908" spans="4:4" x14ac:dyDescent="0.25">
      <c r="D1908" s="142"/>
    </row>
    <row r="1909" spans="4:4" x14ac:dyDescent="0.25">
      <c r="D1909" s="142"/>
    </row>
    <row r="1910" spans="4:4" x14ac:dyDescent="0.25">
      <c r="D1910" s="142"/>
    </row>
    <row r="1911" spans="4:4" x14ac:dyDescent="0.25">
      <c r="D1911" s="142"/>
    </row>
    <row r="1912" spans="4:4" x14ac:dyDescent="0.25">
      <c r="D1912" s="142"/>
    </row>
    <row r="1913" spans="4:4" x14ac:dyDescent="0.25">
      <c r="D1913" s="142"/>
    </row>
    <row r="1914" spans="4:4" x14ac:dyDescent="0.25">
      <c r="D1914" s="142"/>
    </row>
    <row r="1915" spans="4:4" x14ac:dyDescent="0.25">
      <c r="D1915" s="142"/>
    </row>
    <row r="1916" spans="4:4" x14ac:dyDescent="0.25">
      <c r="D1916" s="142"/>
    </row>
    <row r="1917" spans="4:4" x14ac:dyDescent="0.25">
      <c r="D1917" s="142"/>
    </row>
    <row r="1918" spans="4:4" x14ac:dyDescent="0.25">
      <c r="D1918" s="142"/>
    </row>
    <row r="1919" spans="4:4" x14ac:dyDescent="0.25">
      <c r="D1919" s="142"/>
    </row>
    <row r="1920" spans="4:4" x14ac:dyDescent="0.25">
      <c r="D1920" s="142"/>
    </row>
    <row r="1921" spans="4:4" x14ac:dyDescent="0.25">
      <c r="D1921" s="142"/>
    </row>
    <row r="1922" spans="4:4" x14ac:dyDescent="0.25">
      <c r="D1922" s="142"/>
    </row>
    <row r="1923" spans="4:4" x14ac:dyDescent="0.25">
      <c r="D1923" s="142"/>
    </row>
    <row r="1924" spans="4:4" x14ac:dyDescent="0.25">
      <c r="D1924" s="142"/>
    </row>
    <row r="1925" spans="4:4" x14ac:dyDescent="0.25">
      <c r="D1925" s="142"/>
    </row>
    <row r="1926" spans="4:4" x14ac:dyDescent="0.25">
      <c r="D1926" s="142"/>
    </row>
    <row r="1927" spans="4:4" x14ac:dyDescent="0.25">
      <c r="D1927" s="142"/>
    </row>
    <row r="1928" spans="4:4" x14ac:dyDescent="0.25">
      <c r="D1928" s="142"/>
    </row>
    <row r="1929" spans="4:4" x14ac:dyDescent="0.25">
      <c r="D1929" s="142"/>
    </row>
    <row r="1930" spans="4:4" x14ac:dyDescent="0.25">
      <c r="D1930" s="142"/>
    </row>
    <row r="1931" spans="4:4" x14ac:dyDescent="0.25">
      <c r="D1931" s="142"/>
    </row>
    <row r="1932" spans="4:4" x14ac:dyDescent="0.25">
      <c r="D1932" s="142"/>
    </row>
    <row r="1933" spans="4:4" x14ac:dyDescent="0.25">
      <c r="D1933" s="142"/>
    </row>
    <row r="1934" spans="4:4" x14ac:dyDescent="0.25">
      <c r="D1934" s="142"/>
    </row>
    <row r="1935" spans="4:4" x14ac:dyDescent="0.25">
      <c r="D1935" s="142"/>
    </row>
    <row r="1936" spans="4:4" x14ac:dyDescent="0.25">
      <c r="D1936" s="142"/>
    </row>
    <row r="1937" spans="4:4" x14ac:dyDescent="0.25">
      <c r="D1937" s="142"/>
    </row>
    <row r="1938" spans="4:4" x14ac:dyDescent="0.25">
      <c r="D1938" s="142"/>
    </row>
    <row r="1939" spans="4:4" x14ac:dyDescent="0.25">
      <c r="D1939" s="142"/>
    </row>
    <row r="1940" spans="4:4" x14ac:dyDescent="0.25">
      <c r="D1940" s="142"/>
    </row>
    <row r="1941" spans="4:4" x14ac:dyDescent="0.25">
      <c r="D1941" s="142"/>
    </row>
    <row r="1942" spans="4:4" x14ac:dyDescent="0.25">
      <c r="D1942" s="142"/>
    </row>
    <row r="1943" spans="4:4" x14ac:dyDescent="0.25">
      <c r="D1943" s="142"/>
    </row>
    <row r="1944" spans="4:4" x14ac:dyDescent="0.25">
      <c r="D1944" s="142"/>
    </row>
    <row r="1945" spans="4:4" x14ac:dyDescent="0.25">
      <c r="D1945" s="142"/>
    </row>
    <row r="1946" spans="4:4" x14ac:dyDescent="0.25">
      <c r="D1946" s="142"/>
    </row>
    <row r="1947" spans="4:4" x14ac:dyDescent="0.25">
      <c r="D1947" s="142"/>
    </row>
    <row r="1948" spans="4:4" x14ac:dyDescent="0.25">
      <c r="D1948" s="142"/>
    </row>
    <row r="1949" spans="4:4" x14ac:dyDescent="0.25">
      <c r="D1949" s="142"/>
    </row>
    <row r="1950" spans="4:4" x14ac:dyDescent="0.25">
      <c r="D1950" s="142"/>
    </row>
    <row r="1951" spans="4:4" x14ac:dyDescent="0.25">
      <c r="D1951" s="142"/>
    </row>
    <row r="1952" spans="4:4" x14ac:dyDescent="0.25">
      <c r="D1952" s="142"/>
    </row>
    <row r="1953" spans="4:4" x14ac:dyDescent="0.25">
      <c r="D1953" s="142"/>
    </row>
    <row r="1954" spans="4:4" x14ac:dyDescent="0.25">
      <c r="D1954" s="142"/>
    </row>
    <row r="1955" spans="4:4" x14ac:dyDescent="0.25">
      <c r="D1955" s="142"/>
    </row>
    <row r="1956" spans="4:4" x14ac:dyDescent="0.25">
      <c r="D1956" s="142"/>
    </row>
    <row r="1957" spans="4:4" x14ac:dyDescent="0.25">
      <c r="D1957" s="142"/>
    </row>
    <row r="1958" spans="4:4" x14ac:dyDescent="0.25">
      <c r="D1958" s="142"/>
    </row>
    <row r="1959" spans="4:4" x14ac:dyDescent="0.25">
      <c r="D1959" s="142"/>
    </row>
    <row r="1960" spans="4:4" x14ac:dyDescent="0.25">
      <c r="D1960" s="142"/>
    </row>
    <row r="1961" spans="4:4" x14ac:dyDescent="0.25">
      <c r="D1961" s="142"/>
    </row>
    <row r="1962" spans="4:4" x14ac:dyDescent="0.25">
      <c r="D1962" s="142"/>
    </row>
    <row r="1963" spans="4:4" x14ac:dyDescent="0.25">
      <c r="D1963" s="142"/>
    </row>
    <row r="1964" spans="4:4" x14ac:dyDescent="0.25">
      <c r="D1964" s="142"/>
    </row>
    <row r="1965" spans="4:4" x14ac:dyDescent="0.25">
      <c r="D1965" s="142"/>
    </row>
    <row r="1966" spans="4:4" x14ac:dyDescent="0.25">
      <c r="D1966" s="142"/>
    </row>
    <row r="1967" spans="4:4" x14ac:dyDescent="0.25">
      <c r="D1967" s="142"/>
    </row>
    <row r="1968" spans="4:4" x14ac:dyDescent="0.25">
      <c r="D1968" s="142"/>
    </row>
    <row r="1969" spans="4:4" x14ac:dyDescent="0.25">
      <c r="D1969" s="142"/>
    </row>
    <row r="1970" spans="4:4" x14ac:dyDescent="0.25">
      <c r="D1970" s="142"/>
    </row>
    <row r="1971" spans="4:4" x14ac:dyDescent="0.25">
      <c r="D1971" s="142"/>
    </row>
    <row r="1972" spans="4:4" x14ac:dyDescent="0.25">
      <c r="D1972" s="142"/>
    </row>
    <row r="1973" spans="4:4" x14ac:dyDescent="0.25">
      <c r="D1973" s="142"/>
    </row>
    <row r="1974" spans="4:4" x14ac:dyDescent="0.25">
      <c r="D1974" s="142"/>
    </row>
    <row r="1975" spans="4:4" x14ac:dyDescent="0.25">
      <c r="D1975" s="142"/>
    </row>
    <row r="1976" spans="4:4" x14ac:dyDescent="0.25">
      <c r="D1976" s="142"/>
    </row>
    <row r="1977" spans="4:4" x14ac:dyDescent="0.25">
      <c r="D1977" s="142"/>
    </row>
    <row r="1978" spans="4:4" x14ac:dyDescent="0.25">
      <c r="D1978" s="142"/>
    </row>
    <row r="1979" spans="4:4" x14ac:dyDescent="0.25">
      <c r="D1979" s="142"/>
    </row>
    <row r="1980" spans="4:4" x14ac:dyDescent="0.25">
      <c r="D1980" s="142"/>
    </row>
    <row r="1981" spans="4:4" x14ac:dyDescent="0.25">
      <c r="D1981" s="142"/>
    </row>
    <row r="1982" spans="4:4" x14ac:dyDescent="0.25">
      <c r="D1982" s="142"/>
    </row>
    <row r="1983" spans="4:4" x14ac:dyDescent="0.25">
      <c r="D1983" s="142"/>
    </row>
    <row r="1984" spans="4:4" x14ac:dyDescent="0.25">
      <c r="D1984" s="142"/>
    </row>
    <row r="1985" spans="4:4" x14ac:dyDescent="0.25">
      <c r="D1985" s="142"/>
    </row>
    <row r="1986" spans="4:4" x14ac:dyDescent="0.25">
      <c r="D1986" s="142"/>
    </row>
    <row r="1987" spans="4:4" x14ac:dyDescent="0.25">
      <c r="D1987" s="142"/>
    </row>
    <row r="1988" spans="4:4" x14ac:dyDescent="0.25">
      <c r="D1988" s="142"/>
    </row>
    <row r="1989" spans="4:4" x14ac:dyDescent="0.25">
      <c r="D1989" s="142"/>
    </row>
    <row r="1990" spans="4:4" x14ac:dyDescent="0.25">
      <c r="D1990" s="142"/>
    </row>
    <row r="1991" spans="4:4" x14ac:dyDescent="0.25">
      <c r="D1991" s="142"/>
    </row>
    <row r="1992" spans="4:4" x14ac:dyDescent="0.25">
      <c r="D1992" s="142"/>
    </row>
    <row r="1993" spans="4:4" x14ac:dyDescent="0.25">
      <c r="D1993" s="142"/>
    </row>
    <row r="1994" spans="4:4" x14ac:dyDescent="0.25">
      <c r="D1994" s="142"/>
    </row>
    <row r="1995" spans="4:4" x14ac:dyDescent="0.25">
      <c r="D1995" s="142"/>
    </row>
    <row r="1996" spans="4:4" x14ac:dyDescent="0.25">
      <c r="D1996" s="142"/>
    </row>
    <row r="1997" spans="4:4" x14ac:dyDescent="0.25">
      <c r="D1997" s="142"/>
    </row>
    <row r="1998" spans="4:4" x14ac:dyDescent="0.25">
      <c r="D1998" s="142"/>
    </row>
    <row r="1999" spans="4:4" x14ac:dyDescent="0.25">
      <c r="D1999" s="142"/>
    </row>
    <row r="2000" spans="4:4" x14ac:dyDescent="0.25">
      <c r="D2000" s="142"/>
    </row>
    <row r="2001" spans="4:4" x14ac:dyDescent="0.25">
      <c r="D2001" s="142"/>
    </row>
    <row r="2002" spans="4:4" x14ac:dyDescent="0.25">
      <c r="D2002" s="142"/>
    </row>
    <row r="2003" spans="4:4" x14ac:dyDescent="0.25">
      <c r="D2003" s="142"/>
    </row>
    <row r="2004" spans="4:4" x14ac:dyDescent="0.25">
      <c r="D2004" s="142"/>
    </row>
    <row r="2005" spans="4:4" x14ac:dyDescent="0.25">
      <c r="D2005" s="142"/>
    </row>
    <row r="2006" spans="4:4" x14ac:dyDescent="0.25">
      <c r="D2006" s="142"/>
    </row>
    <row r="2007" spans="4:4" x14ac:dyDescent="0.25">
      <c r="D2007" s="142"/>
    </row>
    <row r="2008" spans="4:4" x14ac:dyDescent="0.25">
      <c r="D2008" s="142"/>
    </row>
    <row r="2009" spans="4:4" x14ac:dyDescent="0.25">
      <c r="D2009" s="142"/>
    </row>
    <row r="2010" spans="4:4" x14ac:dyDescent="0.25">
      <c r="D2010" s="142"/>
    </row>
    <row r="2011" spans="4:4" x14ac:dyDescent="0.25">
      <c r="D2011" s="142"/>
    </row>
    <row r="2012" spans="4:4" x14ac:dyDescent="0.25">
      <c r="D2012" s="142"/>
    </row>
    <row r="2013" spans="4:4" x14ac:dyDescent="0.25">
      <c r="D2013" s="142"/>
    </row>
    <row r="2014" spans="4:4" x14ac:dyDescent="0.25">
      <c r="D2014" s="142"/>
    </row>
    <row r="2015" spans="4:4" x14ac:dyDescent="0.25">
      <c r="D2015" s="142"/>
    </row>
    <row r="2016" spans="4:4" x14ac:dyDescent="0.25">
      <c r="D2016" s="142"/>
    </row>
    <row r="2017" spans="4:4" x14ac:dyDescent="0.25">
      <c r="D2017" s="142"/>
    </row>
    <row r="2018" spans="4:4" x14ac:dyDescent="0.25">
      <c r="D2018" s="142"/>
    </row>
    <row r="2019" spans="4:4" x14ac:dyDescent="0.25">
      <c r="D2019" s="142"/>
    </row>
    <row r="2020" spans="4:4" x14ac:dyDescent="0.25">
      <c r="D2020" s="142"/>
    </row>
    <row r="2021" spans="4:4" x14ac:dyDescent="0.25">
      <c r="D2021" s="142"/>
    </row>
    <row r="2022" spans="4:4" x14ac:dyDescent="0.25">
      <c r="D2022" s="142"/>
    </row>
    <row r="2023" spans="4:4" x14ac:dyDescent="0.25">
      <c r="D2023" s="142"/>
    </row>
    <row r="2024" spans="4:4" x14ac:dyDescent="0.25">
      <c r="D2024" s="142"/>
    </row>
    <row r="2025" spans="4:4" x14ac:dyDescent="0.25">
      <c r="D2025" s="142"/>
    </row>
    <row r="2026" spans="4:4" x14ac:dyDescent="0.25">
      <c r="D2026" s="142"/>
    </row>
    <row r="2027" spans="4:4" x14ac:dyDescent="0.25">
      <c r="D2027" s="142"/>
    </row>
    <row r="2028" spans="4:4" x14ac:dyDescent="0.25">
      <c r="D2028" s="142"/>
    </row>
    <row r="2029" spans="4:4" x14ac:dyDescent="0.25">
      <c r="D2029" s="142"/>
    </row>
    <row r="2030" spans="4:4" x14ac:dyDescent="0.25">
      <c r="D2030" s="142"/>
    </row>
    <row r="2031" spans="4:4" x14ac:dyDescent="0.25">
      <c r="D2031" s="142"/>
    </row>
    <row r="2032" spans="4:4" x14ac:dyDescent="0.25">
      <c r="D2032" s="142"/>
    </row>
    <row r="2033" spans="4:4" x14ac:dyDescent="0.25">
      <c r="D2033" s="142"/>
    </row>
    <row r="2034" spans="4:4" x14ac:dyDescent="0.25">
      <c r="D2034" s="142"/>
    </row>
    <row r="2035" spans="4:4" x14ac:dyDescent="0.25">
      <c r="D2035" s="142"/>
    </row>
    <row r="2036" spans="4:4" x14ac:dyDescent="0.25">
      <c r="D2036" s="142"/>
    </row>
    <row r="2037" spans="4:4" x14ac:dyDescent="0.25">
      <c r="D2037" s="142"/>
    </row>
    <row r="2038" spans="4:4" x14ac:dyDescent="0.25">
      <c r="D2038" s="142"/>
    </row>
    <row r="2039" spans="4:4" x14ac:dyDescent="0.25">
      <c r="D2039" s="142"/>
    </row>
    <row r="2040" spans="4:4" x14ac:dyDescent="0.25">
      <c r="D2040" s="142"/>
    </row>
    <row r="2041" spans="4:4" x14ac:dyDescent="0.25">
      <c r="D2041" s="142"/>
    </row>
    <row r="2042" spans="4:4" x14ac:dyDescent="0.25">
      <c r="D2042" s="142"/>
    </row>
    <row r="2043" spans="4:4" x14ac:dyDescent="0.25">
      <c r="D2043" s="142"/>
    </row>
    <row r="2044" spans="4:4" x14ac:dyDescent="0.25">
      <c r="D2044" s="142"/>
    </row>
    <row r="2045" spans="4:4" x14ac:dyDescent="0.25">
      <c r="D2045" s="142"/>
    </row>
    <row r="2046" spans="4:4" x14ac:dyDescent="0.25">
      <c r="D2046" s="142"/>
    </row>
    <row r="2047" spans="4:4" x14ac:dyDescent="0.25">
      <c r="D2047" s="142"/>
    </row>
    <row r="2048" spans="4:4" x14ac:dyDescent="0.25">
      <c r="D2048" s="142"/>
    </row>
    <row r="2049" spans="4:4" x14ac:dyDescent="0.25">
      <c r="D2049" s="142"/>
    </row>
    <row r="2050" spans="4:4" x14ac:dyDescent="0.25">
      <c r="D2050" s="142"/>
    </row>
    <row r="2051" spans="4:4" x14ac:dyDescent="0.25">
      <c r="D2051" s="142"/>
    </row>
    <row r="2052" spans="4:4" x14ac:dyDescent="0.25">
      <c r="D2052" s="142"/>
    </row>
    <row r="2053" spans="4:4" x14ac:dyDescent="0.25">
      <c r="D2053" s="142"/>
    </row>
    <row r="2054" spans="4:4" x14ac:dyDescent="0.25">
      <c r="D2054" s="142"/>
    </row>
    <row r="2055" spans="4:4" x14ac:dyDescent="0.25">
      <c r="D2055" s="142"/>
    </row>
    <row r="2056" spans="4:4" x14ac:dyDescent="0.25">
      <c r="D2056" s="142"/>
    </row>
    <row r="2057" spans="4:4" x14ac:dyDescent="0.25">
      <c r="D2057" s="142"/>
    </row>
    <row r="2058" spans="4:4" x14ac:dyDescent="0.25">
      <c r="D2058" s="142"/>
    </row>
    <row r="2059" spans="4:4" x14ac:dyDescent="0.25">
      <c r="D2059" s="142"/>
    </row>
    <row r="2060" spans="4:4" x14ac:dyDescent="0.25">
      <c r="D2060" s="142"/>
    </row>
    <row r="2061" spans="4:4" x14ac:dyDescent="0.25">
      <c r="D2061" s="142"/>
    </row>
    <row r="2062" spans="4:4" x14ac:dyDescent="0.25">
      <c r="D2062" s="142"/>
    </row>
    <row r="2063" spans="4:4" x14ac:dyDescent="0.25">
      <c r="D2063" s="142"/>
    </row>
    <row r="2064" spans="4:4" x14ac:dyDescent="0.25">
      <c r="D2064" s="142"/>
    </row>
    <row r="2065" spans="4:4" x14ac:dyDescent="0.25">
      <c r="D2065" s="142"/>
    </row>
    <row r="2066" spans="4:4" x14ac:dyDescent="0.25">
      <c r="D2066" s="142"/>
    </row>
    <row r="2067" spans="4:4" x14ac:dyDescent="0.25">
      <c r="D2067" s="142"/>
    </row>
    <row r="2068" spans="4:4" x14ac:dyDescent="0.25">
      <c r="D2068" s="142"/>
    </row>
    <row r="2069" spans="4:4" x14ac:dyDescent="0.25">
      <c r="D2069" s="142"/>
    </row>
    <row r="2070" spans="4:4" x14ac:dyDescent="0.25">
      <c r="D2070" s="142"/>
    </row>
    <row r="2071" spans="4:4" x14ac:dyDescent="0.25">
      <c r="D2071" s="142"/>
    </row>
    <row r="2072" spans="4:4" x14ac:dyDescent="0.25">
      <c r="D2072" s="142"/>
    </row>
    <row r="2073" spans="4:4" x14ac:dyDescent="0.25">
      <c r="D2073" s="142"/>
    </row>
    <row r="2074" spans="4:4" x14ac:dyDescent="0.25">
      <c r="D2074" s="142"/>
    </row>
    <row r="2075" spans="4:4" x14ac:dyDescent="0.25">
      <c r="D2075" s="142"/>
    </row>
    <row r="2076" spans="4:4" x14ac:dyDescent="0.25">
      <c r="D2076" s="142"/>
    </row>
    <row r="2077" spans="4:4" x14ac:dyDescent="0.25">
      <c r="D2077" s="142"/>
    </row>
    <row r="2078" spans="4:4" x14ac:dyDescent="0.25">
      <c r="D2078" s="142"/>
    </row>
    <row r="2079" spans="4:4" x14ac:dyDescent="0.25">
      <c r="D2079" s="142"/>
    </row>
    <row r="2080" spans="4:4" x14ac:dyDescent="0.25">
      <c r="D2080" s="142"/>
    </row>
    <row r="2081" spans="4:4" x14ac:dyDescent="0.25">
      <c r="D2081" s="142"/>
    </row>
    <row r="2082" spans="4:4" x14ac:dyDescent="0.25">
      <c r="D2082" s="142"/>
    </row>
    <row r="2083" spans="4:4" x14ac:dyDescent="0.25">
      <c r="D2083" s="142"/>
    </row>
    <row r="2084" spans="4:4" x14ac:dyDescent="0.25">
      <c r="D2084" s="142"/>
    </row>
    <row r="2085" spans="4:4" x14ac:dyDescent="0.25">
      <c r="D2085" s="142"/>
    </row>
    <row r="2086" spans="4:4" x14ac:dyDescent="0.25">
      <c r="D2086" s="142"/>
    </row>
    <row r="2087" spans="4:4" x14ac:dyDescent="0.25">
      <c r="D2087" s="142"/>
    </row>
    <row r="2088" spans="4:4" x14ac:dyDescent="0.25">
      <c r="D2088" s="142"/>
    </row>
    <row r="2089" spans="4:4" x14ac:dyDescent="0.25">
      <c r="D2089" s="142"/>
    </row>
    <row r="2090" spans="4:4" x14ac:dyDescent="0.25">
      <c r="D2090" s="142"/>
    </row>
    <row r="2091" spans="4:4" x14ac:dyDescent="0.25">
      <c r="D2091" s="142"/>
    </row>
    <row r="2092" spans="4:4" x14ac:dyDescent="0.25">
      <c r="D2092" s="142"/>
    </row>
    <row r="2093" spans="4:4" x14ac:dyDescent="0.25">
      <c r="D2093" s="142"/>
    </row>
    <row r="2094" spans="4:4" x14ac:dyDescent="0.25">
      <c r="D2094" s="142"/>
    </row>
    <row r="2095" spans="4:4" x14ac:dyDescent="0.25">
      <c r="D2095" s="142"/>
    </row>
    <row r="2096" spans="4:4" x14ac:dyDescent="0.25">
      <c r="D2096" s="142"/>
    </row>
    <row r="2097" spans="4:4" x14ac:dyDescent="0.25">
      <c r="D2097" s="142"/>
    </row>
    <row r="2098" spans="4:4" x14ac:dyDescent="0.25">
      <c r="D2098" s="142"/>
    </row>
    <row r="2099" spans="4:4" x14ac:dyDescent="0.25">
      <c r="D2099" s="142"/>
    </row>
    <row r="2100" spans="4:4" x14ac:dyDescent="0.25">
      <c r="D2100" s="142"/>
    </row>
    <row r="2101" spans="4:4" x14ac:dyDescent="0.25">
      <c r="D2101" s="142"/>
    </row>
    <row r="2102" spans="4:4" x14ac:dyDescent="0.25">
      <c r="D2102" s="142"/>
    </row>
    <row r="2103" spans="4:4" x14ac:dyDescent="0.25">
      <c r="D2103" s="142"/>
    </row>
    <row r="2104" spans="4:4" x14ac:dyDescent="0.25">
      <c r="D2104" s="142"/>
    </row>
    <row r="2105" spans="4:4" x14ac:dyDescent="0.25">
      <c r="D2105" s="142"/>
    </row>
    <row r="2106" spans="4:4" x14ac:dyDescent="0.25">
      <c r="D2106" s="142"/>
    </row>
    <row r="2107" spans="4:4" x14ac:dyDescent="0.25">
      <c r="D2107" s="142"/>
    </row>
    <row r="2108" spans="4:4" x14ac:dyDescent="0.25">
      <c r="D2108" s="142"/>
    </row>
    <row r="2109" spans="4:4" x14ac:dyDescent="0.25">
      <c r="D2109" s="142"/>
    </row>
    <row r="2110" spans="4:4" x14ac:dyDescent="0.25">
      <c r="D2110" s="142"/>
    </row>
    <row r="2111" spans="4:4" x14ac:dyDescent="0.25">
      <c r="D2111" s="142"/>
    </row>
    <row r="2112" spans="4:4" x14ac:dyDescent="0.25">
      <c r="D2112" s="142"/>
    </row>
    <row r="2113" spans="4:4" x14ac:dyDescent="0.25">
      <c r="D2113" s="142"/>
    </row>
    <row r="2114" spans="4:4" x14ac:dyDescent="0.25">
      <c r="D2114" s="142"/>
    </row>
    <row r="2115" spans="4:4" x14ac:dyDescent="0.25">
      <c r="D2115" s="142"/>
    </row>
    <row r="2116" spans="4:4" x14ac:dyDescent="0.25">
      <c r="D2116" s="142"/>
    </row>
    <row r="2117" spans="4:4" x14ac:dyDescent="0.25">
      <c r="D2117" s="142"/>
    </row>
    <row r="2118" spans="4:4" x14ac:dyDescent="0.25">
      <c r="D2118" s="142"/>
    </row>
    <row r="2119" spans="4:4" x14ac:dyDescent="0.25">
      <c r="D2119" s="142"/>
    </row>
    <row r="2120" spans="4:4" x14ac:dyDescent="0.25">
      <c r="D2120" s="142"/>
    </row>
    <row r="2121" spans="4:4" x14ac:dyDescent="0.25">
      <c r="D2121" s="142"/>
    </row>
    <row r="2122" spans="4:4" x14ac:dyDescent="0.25">
      <c r="D2122" s="142"/>
    </row>
    <row r="2123" spans="4:4" x14ac:dyDescent="0.25">
      <c r="D2123" s="142"/>
    </row>
    <row r="2124" spans="4:4" x14ac:dyDescent="0.25">
      <c r="D2124" s="142"/>
    </row>
    <row r="2125" spans="4:4" x14ac:dyDescent="0.25">
      <c r="D2125" s="142"/>
    </row>
    <row r="2126" spans="4:4" x14ac:dyDescent="0.25">
      <c r="D2126" s="142"/>
    </row>
    <row r="2127" spans="4:4" x14ac:dyDescent="0.25">
      <c r="D2127" s="142"/>
    </row>
    <row r="2128" spans="4:4" x14ac:dyDescent="0.25">
      <c r="D2128" s="142"/>
    </row>
    <row r="2129" spans="4:4" x14ac:dyDescent="0.25">
      <c r="D2129" s="142"/>
    </row>
    <row r="2130" spans="4:4" x14ac:dyDescent="0.25">
      <c r="D2130" s="142"/>
    </row>
    <row r="2131" spans="4:4" x14ac:dyDescent="0.25">
      <c r="D2131" s="142"/>
    </row>
    <row r="2132" spans="4:4" x14ac:dyDescent="0.25">
      <c r="D2132" s="142"/>
    </row>
    <row r="2133" spans="4:4" x14ac:dyDescent="0.25">
      <c r="D2133" s="142"/>
    </row>
    <row r="2134" spans="4:4" x14ac:dyDescent="0.25">
      <c r="D2134" s="142"/>
    </row>
    <row r="2135" spans="4:4" x14ac:dyDescent="0.25">
      <c r="D2135" s="142"/>
    </row>
    <row r="2136" spans="4:4" x14ac:dyDescent="0.25">
      <c r="D2136" s="142"/>
    </row>
    <row r="2137" spans="4:4" x14ac:dyDescent="0.25">
      <c r="D2137" s="142"/>
    </row>
    <row r="2138" spans="4:4" x14ac:dyDescent="0.25">
      <c r="D2138" s="142"/>
    </row>
    <row r="2139" spans="4:4" x14ac:dyDescent="0.25">
      <c r="D2139" s="142"/>
    </row>
    <row r="2140" spans="4:4" x14ac:dyDescent="0.25">
      <c r="D2140" s="142"/>
    </row>
    <row r="2141" spans="4:4" x14ac:dyDescent="0.25">
      <c r="D2141" s="142"/>
    </row>
    <row r="2142" spans="4:4" x14ac:dyDescent="0.25">
      <c r="D2142" s="142"/>
    </row>
    <row r="2143" spans="4:4" x14ac:dyDescent="0.25">
      <c r="D2143" s="142"/>
    </row>
    <row r="2144" spans="4:4" x14ac:dyDescent="0.25">
      <c r="D2144" s="142"/>
    </row>
    <row r="2145" spans="4:4" x14ac:dyDescent="0.25">
      <c r="D2145" s="142"/>
    </row>
    <row r="2146" spans="4:4" x14ac:dyDescent="0.25">
      <c r="D2146" s="142"/>
    </row>
    <row r="2147" spans="4:4" x14ac:dyDescent="0.25">
      <c r="D2147" s="142"/>
    </row>
    <row r="2148" spans="4:4" x14ac:dyDescent="0.25">
      <c r="D2148" s="142"/>
    </row>
    <row r="2149" spans="4:4" x14ac:dyDescent="0.25">
      <c r="D2149" s="142"/>
    </row>
    <row r="2150" spans="4:4" x14ac:dyDescent="0.25">
      <c r="D2150" s="142"/>
    </row>
    <row r="2151" spans="4:4" x14ac:dyDescent="0.25">
      <c r="D2151" s="142"/>
    </row>
    <row r="2152" spans="4:4" x14ac:dyDescent="0.25">
      <c r="D2152" s="142"/>
    </row>
    <row r="2153" spans="4:4" x14ac:dyDescent="0.25">
      <c r="D2153" s="142"/>
    </row>
    <row r="2154" spans="4:4" x14ac:dyDescent="0.25">
      <c r="D2154" s="142"/>
    </row>
    <row r="2155" spans="4:4" x14ac:dyDescent="0.25">
      <c r="D2155" s="142"/>
    </row>
    <row r="2156" spans="4:4" x14ac:dyDescent="0.25">
      <c r="D2156" s="142"/>
    </row>
    <row r="2157" spans="4:4" x14ac:dyDescent="0.25">
      <c r="D2157" s="142"/>
    </row>
    <row r="2158" spans="4:4" x14ac:dyDescent="0.25">
      <c r="D2158" s="142"/>
    </row>
    <row r="2159" spans="4:4" x14ac:dyDescent="0.25">
      <c r="D2159" s="142"/>
    </row>
    <row r="2160" spans="4:4" x14ac:dyDescent="0.25">
      <c r="D2160" s="142"/>
    </row>
    <row r="2161" spans="4:4" x14ac:dyDescent="0.25">
      <c r="D2161" s="142"/>
    </row>
    <row r="2162" spans="4:4" x14ac:dyDescent="0.25">
      <c r="D2162" s="142"/>
    </row>
    <row r="2163" spans="4:4" x14ac:dyDescent="0.25">
      <c r="D2163" s="142"/>
    </row>
    <row r="2164" spans="4:4" x14ac:dyDescent="0.25">
      <c r="D2164" s="142"/>
    </row>
    <row r="2165" spans="4:4" x14ac:dyDescent="0.25">
      <c r="D2165" s="142"/>
    </row>
    <row r="2166" spans="4:4" x14ac:dyDescent="0.25">
      <c r="D2166" s="142"/>
    </row>
    <row r="2167" spans="4:4" x14ac:dyDescent="0.25">
      <c r="D2167" s="142"/>
    </row>
    <row r="2168" spans="4:4" x14ac:dyDescent="0.25">
      <c r="D2168" s="142"/>
    </row>
    <row r="2169" spans="4:4" x14ac:dyDescent="0.25">
      <c r="D2169" s="142"/>
    </row>
    <row r="2170" spans="4:4" x14ac:dyDescent="0.25">
      <c r="D2170" s="142"/>
    </row>
    <row r="2171" spans="4:4" x14ac:dyDescent="0.25">
      <c r="D2171" s="142"/>
    </row>
    <row r="2172" spans="4:4" x14ac:dyDescent="0.25">
      <c r="D2172" s="142"/>
    </row>
    <row r="2173" spans="4:4" x14ac:dyDescent="0.25">
      <c r="D2173" s="142"/>
    </row>
    <row r="2174" spans="4:4" x14ac:dyDescent="0.25">
      <c r="D2174" s="142"/>
    </row>
    <row r="2175" spans="4:4" x14ac:dyDescent="0.25">
      <c r="D2175" s="142"/>
    </row>
    <row r="2176" spans="4:4" x14ac:dyDescent="0.25">
      <c r="D2176" s="142"/>
    </row>
    <row r="2177" spans="4:4" x14ac:dyDescent="0.25">
      <c r="D2177" s="142"/>
    </row>
    <row r="2178" spans="4:4" x14ac:dyDescent="0.25">
      <c r="D2178" s="142"/>
    </row>
    <row r="2179" spans="4:4" x14ac:dyDescent="0.25">
      <c r="D2179" s="142"/>
    </row>
    <row r="2180" spans="4:4" x14ac:dyDescent="0.25">
      <c r="D2180" s="142"/>
    </row>
    <row r="2181" spans="4:4" x14ac:dyDescent="0.25">
      <c r="D2181" s="142"/>
    </row>
    <row r="2182" spans="4:4" x14ac:dyDescent="0.25">
      <c r="D2182" s="142"/>
    </row>
    <row r="2183" spans="4:4" x14ac:dyDescent="0.25">
      <c r="D2183" s="142"/>
    </row>
    <row r="2184" spans="4:4" x14ac:dyDescent="0.25">
      <c r="D2184" s="142"/>
    </row>
    <row r="2185" spans="4:4" x14ac:dyDescent="0.25">
      <c r="D2185" s="142"/>
    </row>
    <row r="2186" spans="4:4" x14ac:dyDescent="0.25">
      <c r="D2186" s="142"/>
    </row>
    <row r="2187" spans="4:4" x14ac:dyDescent="0.25">
      <c r="D2187" s="142"/>
    </row>
    <row r="2188" spans="4:4" x14ac:dyDescent="0.25">
      <c r="D2188" s="142"/>
    </row>
    <row r="2189" spans="4:4" x14ac:dyDescent="0.25">
      <c r="D2189" s="142"/>
    </row>
    <row r="2190" spans="4:4" x14ac:dyDescent="0.25">
      <c r="D2190" s="142"/>
    </row>
    <row r="2191" spans="4:4" x14ac:dyDescent="0.25">
      <c r="D2191" s="142"/>
    </row>
    <row r="2192" spans="4:4" x14ac:dyDescent="0.25">
      <c r="D2192" s="142"/>
    </row>
    <row r="2193" spans="4:4" x14ac:dyDescent="0.25">
      <c r="D2193" s="142"/>
    </row>
    <row r="2194" spans="4:4" x14ac:dyDescent="0.25">
      <c r="D2194" s="142"/>
    </row>
    <row r="2195" spans="4:4" x14ac:dyDescent="0.25">
      <c r="D2195" s="142"/>
    </row>
    <row r="2196" spans="4:4" x14ac:dyDescent="0.25">
      <c r="D2196" s="142"/>
    </row>
    <row r="2197" spans="4:4" x14ac:dyDescent="0.25">
      <c r="D2197" s="142"/>
    </row>
    <row r="2198" spans="4:4" x14ac:dyDescent="0.25">
      <c r="D2198" s="142"/>
    </row>
    <row r="2199" spans="4:4" x14ac:dyDescent="0.25">
      <c r="D2199" s="142"/>
    </row>
    <row r="2200" spans="4:4" x14ac:dyDescent="0.25">
      <c r="D2200" s="142"/>
    </row>
    <row r="2201" spans="4:4" x14ac:dyDescent="0.25">
      <c r="D2201" s="142"/>
    </row>
    <row r="2202" spans="4:4" x14ac:dyDescent="0.25">
      <c r="D2202" s="142"/>
    </row>
    <row r="2203" spans="4:4" x14ac:dyDescent="0.25">
      <c r="D2203" s="142"/>
    </row>
    <row r="2204" spans="4:4" x14ac:dyDescent="0.25">
      <c r="D2204" s="142"/>
    </row>
    <row r="2205" spans="4:4" x14ac:dyDescent="0.25">
      <c r="D2205" s="142"/>
    </row>
    <row r="2206" spans="4:4" x14ac:dyDescent="0.25">
      <c r="D2206" s="142"/>
    </row>
    <row r="2207" spans="4:4" x14ac:dyDescent="0.25">
      <c r="D2207" s="142"/>
    </row>
    <row r="2208" spans="4:4" x14ac:dyDescent="0.25">
      <c r="D2208" s="142"/>
    </row>
    <row r="2209" spans="4:4" x14ac:dyDescent="0.25">
      <c r="D2209" s="142"/>
    </row>
    <row r="2210" spans="4:4" x14ac:dyDescent="0.25">
      <c r="D2210" s="142"/>
    </row>
    <row r="2211" spans="4:4" x14ac:dyDescent="0.25">
      <c r="D2211" s="142"/>
    </row>
    <row r="2212" spans="4:4" x14ac:dyDescent="0.25">
      <c r="D2212" s="142"/>
    </row>
    <row r="2213" spans="4:4" x14ac:dyDescent="0.25">
      <c r="D2213" s="142"/>
    </row>
    <row r="2214" spans="4:4" x14ac:dyDescent="0.25">
      <c r="D2214" s="142"/>
    </row>
    <row r="2215" spans="4:4" x14ac:dyDescent="0.25">
      <c r="D2215" s="142"/>
    </row>
    <row r="2216" spans="4:4" x14ac:dyDescent="0.25">
      <c r="D2216" s="142"/>
    </row>
    <row r="2217" spans="4:4" x14ac:dyDescent="0.25">
      <c r="D2217" s="142"/>
    </row>
    <row r="2218" spans="4:4" x14ac:dyDescent="0.25">
      <c r="D2218" s="142"/>
    </row>
    <row r="2219" spans="4:4" x14ac:dyDescent="0.25">
      <c r="D2219" s="142"/>
    </row>
    <row r="2220" spans="4:4" x14ac:dyDescent="0.25">
      <c r="D2220" s="142"/>
    </row>
    <row r="2221" spans="4:4" x14ac:dyDescent="0.25">
      <c r="D2221" s="142"/>
    </row>
    <row r="2222" spans="4:4" x14ac:dyDescent="0.25">
      <c r="D2222" s="142"/>
    </row>
    <row r="2223" spans="4:4" x14ac:dyDescent="0.25">
      <c r="D2223" s="142"/>
    </row>
    <row r="2224" spans="4:4" x14ac:dyDescent="0.25">
      <c r="D2224" s="142"/>
    </row>
    <row r="2225" spans="4:4" x14ac:dyDescent="0.25">
      <c r="D2225" s="142"/>
    </row>
    <row r="2226" spans="4:4" x14ac:dyDescent="0.25">
      <c r="D2226" s="142"/>
    </row>
    <row r="2227" spans="4:4" x14ac:dyDescent="0.25">
      <c r="D2227" s="142"/>
    </row>
    <row r="2228" spans="4:4" x14ac:dyDescent="0.25">
      <c r="D2228" s="142"/>
    </row>
    <row r="2229" spans="4:4" x14ac:dyDescent="0.25">
      <c r="D2229" s="142"/>
    </row>
    <row r="2230" spans="4:4" x14ac:dyDescent="0.25">
      <c r="D2230" s="142"/>
    </row>
    <row r="2231" spans="4:4" x14ac:dyDescent="0.25">
      <c r="D2231" s="142"/>
    </row>
    <row r="2232" spans="4:4" x14ac:dyDescent="0.25">
      <c r="D2232" s="142"/>
    </row>
    <row r="2233" spans="4:4" x14ac:dyDescent="0.25">
      <c r="D2233" s="142"/>
    </row>
    <row r="2234" spans="4:4" x14ac:dyDescent="0.25">
      <c r="D2234" s="142"/>
    </row>
    <row r="2235" spans="4:4" x14ac:dyDescent="0.25">
      <c r="D2235" s="142"/>
    </row>
    <row r="2236" spans="4:4" x14ac:dyDescent="0.25">
      <c r="D2236" s="142"/>
    </row>
    <row r="2237" spans="4:4" x14ac:dyDescent="0.25">
      <c r="D2237" s="142"/>
    </row>
    <row r="2238" spans="4:4" x14ac:dyDescent="0.25">
      <c r="D2238" s="142"/>
    </row>
    <row r="2239" spans="4:4" x14ac:dyDescent="0.25">
      <c r="D2239" s="142"/>
    </row>
    <row r="2240" spans="4:4" x14ac:dyDescent="0.25">
      <c r="D2240" s="142"/>
    </row>
    <row r="2241" spans="4:4" x14ac:dyDescent="0.25">
      <c r="D2241" s="142"/>
    </row>
    <row r="2242" spans="4:4" x14ac:dyDescent="0.25">
      <c r="D2242" s="142"/>
    </row>
    <row r="2243" spans="4:4" x14ac:dyDescent="0.25">
      <c r="D2243" s="142"/>
    </row>
    <row r="2244" spans="4:4" x14ac:dyDescent="0.25">
      <c r="D2244" s="142"/>
    </row>
    <row r="2245" spans="4:4" x14ac:dyDescent="0.25">
      <c r="D2245" s="142"/>
    </row>
    <row r="2246" spans="4:4" x14ac:dyDescent="0.25">
      <c r="D2246" s="142"/>
    </row>
    <row r="2247" spans="4:4" x14ac:dyDescent="0.25">
      <c r="D2247" s="142"/>
    </row>
    <row r="2248" spans="4:4" x14ac:dyDescent="0.25">
      <c r="D2248" s="142"/>
    </row>
    <row r="2249" spans="4:4" x14ac:dyDescent="0.25">
      <c r="D2249" s="142"/>
    </row>
    <row r="2250" spans="4:4" x14ac:dyDescent="0.25">
      <c r="D2250" s="142"/>
    </row>
    <row r="2251" spans="4:4" x14ac:dyDescent="0.25">
      <c r="D2251" s="142"/>
    </row>
    <row r="2252" spans="4:4" x14ac:dyDescent="0.25">
      <c r="D2252" s="142"/>
    </row>
    <row r="2253" spans="4:4" x14ac:dyDescent="0.25">
      <c r="D2253" s="142"/>
    </row>
    <row r="2254" spans="4:4" x14ac:dyDescent="0.25">
      <c r="D2254" s="142"/>
    </row>
    <row r="2255" spans="4:4" x14ac:dyDescent="0.25">
      <c r="D2255" s="142"/>
    </row>
    <row r="2256" spans="4:4" x14ac:dyDescent="0.25">
      <c r="D2256" s="142"/>
    </row>
    <row r="2257" spans="4:4" x14ac:dyDescent="0.25">
      <c r="D2257" s="142"/>
    </row>
    <row r="2258" spans="4:4" x14ac:dyDescent="0.25">
      <c r="D2258" s="142"/>
    </row>
    <row r="2259" spans="4:4" x14ac:dyDescent="0.25">
      <c r="D2259" s="142"/>
    </row>
    <row r="2260" spans="4:4" x14ac:dyDescent="0.25">
      <c r="D2260" s="142"/>
    </row>
    <row r="2261" spans="4:4" x14ac:dyDescent="0.25">
      <c r="D2261" s="142"/>
    </row>
    <row r="2262" spans="4:4" x14ac:dyDescent="0.25">
      <c r="D2262" s="142"/>
    </row>
    <row r="2263" spans="4:4" x14ac:dyDescent="0.25">
      <c r="D2263" s="142"/>
    </row>
    <row r="2264" spans="4:4" x14ac:dyDescent="0.25">
      <c r="D2264" s="142"/>
    </row>
    <row r="2265" spans="4:4" x14ac:dyDescent="0.25">
      <c r="D2265" s="142"/>
    </row>
    <row r="2266" spans="4:4" x14ac:dyDescent="0.25">
      <c r="D2266" s="142"/>
    </row>
    <row r="2267" spans="4:4" x14ac:dyDescent="0.25">
      <c r="D2267" s="142"/>
    </row>
    <row r="2268" spans="4:4" x14ac:dyDescent="0.25">
      <c r="D2268" s="142"/>
    </row>
    <row r="2269" spans="4:4" x14ac:dyDescent="0.25">
      <c r="D2269" s="142"/>
    </row>
    <row r="2270" spans="4:4" x14ac:dyDescent="0.25">
      <c r="D2270" s="142"/>
    </row>
    <row r="2271" spans="4:4" x14ac:dyDescent="0.25">
      <c r="D2271" s="142"/>
    </row>
    <row r="2272" spans="4:4" x14ac:dyDescent="0.25">
      <c r="D2272" s="142"/>
    </row>
    <row r="2273" spans="4:4" x14ac:dyDescent="0.25">
      <c r="D2273" s="142"/>
    </row>
    <row r="2274" spans="4:4" x14ac:dyDescent="0.25">
      <c r="D2274" s="142"/>
    </row>
    <row r="2275" spans="4:4" x14ac:dyDescent="0.25">
      <c r="D2275" s="142"/>
    </row>
    <row r="2276" spans="4:4" x14ac:dyDescent="0.25">
      <c r="D2276" s="142"/>
    </row>
    <row r="2277" spans="4:4" x14ac:dyDescent="0.25">
      <c r="D2277" s="142"/>
    </row>
    <row r="2278" spans="4:4" x14ac:dyDescent="0.25">
      <c r="D2278" s="142"/>
    </row>
    <row r="2279" spans="4:4" x14ac:dyDescent="0.25">
      <c r="D2279" s="142"/>
    </row>
    <row r="2280" spans="4:4" x14ac:dyDescent="0.25">
      <c r="D2280" s="142"/>
    </row>
    <row r="2281" spans="4:4" x14ac:dyDescent="0.25">
      <c r="D2281" s="142"/>
    </row>
    <row r="2282" spans="4:4" x14ac:dyDescent="0.25">
      <c r="D2282" s="142"/>
    </row>
    <row r="2283" spans="4:4" x14ac:dyDescent="0.25">
      <c r="D2283" s="142"/>
    </row>
    <row r="2284" spans="4:4" x14ac:dyDescent="0.25">
      <c r="D2284" s="142"/>
    </row>
    <row r="2285" spans="4:4" x14ac:dyDescent="0.25">
      <c r="D2285" s="142"/>
    </row>
    <row r="2286" spans="4:4" x14ac:dyDescent="0.25">
      <c r="D2286" s="142"/>
    </row>
    <row r="2287" spans="4:4" x14ac:dyDescent="0.25">
      <c r="D2287" s="142"/>
    </row>
    <row r="2288" spans="4:4" x14ac:dyDescent="0.25">
      <c r="D2288" s="142"/>
    </row>
    <row r="2289" spans="4:4" x14ac:dyDescent="0.25">
      <c r="D2289" s="142"/>
    </row>
    <row r="2290" spans="4:4" x14ac:dyDescent="0.25">
      <c r="D2290" s="142"/>
    </row>
    <row r="2291" spans="4:4" x14ac:dyDescent="0.25">
      <c r="D2291" s="142"/>
    </row>
    <row r="2292" spans="4:4" x14ac:dyDescent="0.25">
      <c r="D2292" s="142"/>
    </row>
    <row r="2293" spans="4:4" x14ac:dyDescent="0.25">
      <c r="D2293" s="142"/>
    </row>
    <row r="2294" spans="4:4" x14ac:dyDescent="0.25">
      <c r="D2294" s="142"/>
    </row>
    <row r="2295" spans="4:4" x14ac:dyDescent="0.25">
      <c r="D2295" s="142"/>
    </row>
    <row r="2296" spans="4:4" x14ac:dyDescent="0.25">
      <c r="D2296" s="142"/>
    </row>
    <row r="2297" spans="4:4" x14ac:dyDescent="0.25">
      <c r="D2297" s="142"/>
    </row>
    <row r="2298" spans="4:4" x14ac:dyDescent="0.25">
      <c r="D2298" s="142"/>
    </row>
    <row r="2299" spans="4:4" x14ac:dyDescent="0.25">
      <c r="D2299" s="142"/>
    </row>
    <row r="2300" spans="4:4" x14ac:dyDescent="0.25">
      <c r="D2300" s="142"/>
    </row>
    <row r="2301" spans="4:4" x14ac:dyDescent="0.25">
      <c r="D2301" s="142"/>
    </row>
    <row r="2302" spans="4:4" x14ac:dyDescent="0.25">
      <c r="D2302" s="142"/>
    </row>
    <row r="2303" spans="4:4" x14ac:dyDescent="0.25">
      <c r="D2303" s="142"/>
    </row>
    <row r="2304" spans="4:4" x14ac:dyDescent="0.25">
      <c r="D2304" s="142"/>
    </row>
    <row r="2305" spans="4:4" x14ac:dyDescent="0.25">
      <c r="D2305" s="142"/>
    </row>
    <row r="2306" spans="4:4" x14ac:dyDescent="0.25">
      <c r="D2306" s="142"/>
    </row>
    <row r="2307" spans="4:4" x14ac:dyDescent="0.25">
      <c r="D2307" s="142"/>
    </row>
    <row r="2308" spans="4:4" x14ac:dyDescent="0.25">
      <c r="D2308" s="142"/>
    </row>
    <row r="2309" spans="4:4" x14ac:dyDescent="0.25">
      <c r="D2309" s="142"/>
    </row>
    <row r="2310" spans="4:4" x14ac:dyDescent="0.25">
      <c r="D2310" s="142"/>
    </row>
    <row r="2311" spans="4:4" x14ac:dyDescent="0.25">
      <c r="D2311" s="142"/>
    </row>
    <row r="2312" spans="4:4" x14ac:dyDescent="0.25">
      <c r="D2312" s="142"/>
    </row>
    <row r="2313" spans="4:4" x14ac:dyDescent="0.25">
      <c r="D2313" s="142"/>
    </row>
    <row r="2314" spans="4:4" x14ac:dyDescent="0.25">
      <c r="D2314" s="142"/>
    </row>
    <row r="2315" spans="4:4" x14ac:dyDescent="0.25">
      <c r="D2315" s="142"/>
    </row>
    <row r="2316" spans="4:4" x14ac:dyDescent="0.25">
      <c r="D2316" s="142"/>
    </row>
    <row r="2317" spans="4:4" x14ac:dyDescent="0.25">
      <c r="D2317" s="142"/>
    </row>
    <row r="2318" spans="4:4" x14ac:dyDescent="0.25">
      <c r="D2318" s="142"/>
    </row>
    <row r="2319" spans="4:4" x14ac:dyDescent="0.25">
      <c r="D2319" s="142"/>
    </row>
    <row r="2320" spans="4:4" x14ac:dyDescent="0.25">
      <c r="D2320" s="142"/>
    </row>
    <row r="2321" spans="4:4" x14ac:dyDescent="0.25">
      <c r="D2321" s="142"/>
    </row>
    <row r="2322" spans="4:4" x14ac:dyDescent="0.25">
      <c r="D2322" s="142"/>
    </row>
    <row r="2323" spans="4:4" x14ac:dyDescent="0.25">
      <c r="D2323" s="142"/>
    </row>
    <row r="2324" spans="4:4" x14ac:dyDescent="0.25">
      <c r="D2324" s="142"/>
    </row>
    <row r="2325" spans="4:4" x14ac:dyDescent="0.25">
      <c r="D2325" s="142"/>
    </row>
    <row r="2326" spans="4:4" x14ac:dyDescent="0.25">
      <c r="D2326" s="142"/>
    </row>
    <row r="2327" spans="4:4" x14ac:dyDescent="0.25">
      <c r="D2327" s="142"/>
    </row>
    <row r="2328" spans="4:4" x14ac:dyDescent="0.25">
      <c r="D2328" s="142"/>
    </row>
    <row r="2329" spans="4:4" x14ac:dyDescent="0.25">
      <c r="D2329" s="142"/>
    </row>
    <row r="2330" spans="4:4" x14ac:dyDescent="0.25">
      <c r="D2330" s="142"/>
    </row>
    <row r="2331" spans="4:4" x14ac:dyDescent="0.25">
      <c r="D2331" s="142"/>
    </row>
    <row r="2332" spans="4:4" x14ac:dyDescent="0.25">
      <c r="D2332" s="142"/>
    </row>
    <row r="2333" spans="4:4" x14ac:dyDescent="0.25">
      <c r="D2333" s="142"/>
    </row>
    <row r="2334" spans="4:4" x14ac:dyDescent="0.25">
      <c r="D2334" s="142"/>
    </row>
    <row r="2335" spans="4:4" x14ac:dyDescent="0.25">
      <c r="D2335" s="142"/>
    </row>
    <row r="2336" spans="4:4" x14ac:dyDescent="0.25">
      <c r="D2336" s="142"/>
    </row>
    <row r="2337" spans="4:4" x14ac:dyDescent="0.25">
      <c r="D2337" s="142"/>
    </row>
    <row r="2338" spans="4:4" x14ac:dyDescent="0.25">
      <c r="D2338" s="142"/>
    </row>
    <row r="2339" spans="4:4" x14ac:dyDescent="0.25">
      <c r="D2339" s="142"/>
    </row>
    <row r="2340" spans="4:4" x14ac:dyDescent="0.25">
      <c r="D2340" s="142"/>
    </row>
    <row r="2341" spans="4:4" x14ac:dyDescent="0.25">
      <c r="D2341" s="142"/>
    </row>
    <row r="2342" spans="4:4" x14ac:dyDescent="0.25">
      <c r="D2342" s="142"/>
    </row>
    <row r="2343" spans="4:4" x14ac:dyDescent="0.25">
      <c r="D2343" s="142"/>
    </row>
    <row r="2344" spans="4:4" x14ac:dyDescent="0.25">
      <c r="D2344" s="142"/>
    </row>
    <row r="2345" spans="4:4" x14ac:dyDescent="0.25">
      <c r="D2345" s="142"/>
    </row>
    <row r="2346" spans="4:4" x14ac:dyDescent="0.25">
      <c r="D2346" s="142"/>
    </row>
    <row r="2347" spans="4:4" x14ac:dyDescent="0.25">
      <c r="D2347" s="142"/>
    </row>
    <row r="2348" spans="4:4" x14ac:dyDescent="0.25">
      <c r="D2348" s="142"/>
    </row>
    <row r="2349" spans="4:4" x14ac:dyDescent="0.25">
      <c r="D2349" s="142"/>
    </row>
    <row r="2350" spans="4:4" x14ac:dyDescent="0.25">
      <c r="D2350" s="142"/>
    </row>
    <row r="2351" spans="4:4" x14ac:dyDescent="0.25">
      <c r="D2351" s="142"/>
    </row>
    <row r="2352" spans="4:4" x14ac:dyDescent="0.25">
      <c r="D2352" s="142"/>
    </row>
    <row r="2353" spans="4:4" x14ac:dyDescent="0.25">
      <c r="D2353" s="142"/>
    </row>
    <row r="2354" spans="4:4" x14ac:dyDescent="0.25">
      <c r="D2354" s="142"/>
    </row>
    <row r="2355" spans="4:4" x14ac:dyDescent="0.25">
      <c r="D2355" s="142"/>
    </row>
    <row r="2356" spans="4:4" x14ac:dyDescent="0.25">
      <c r="D2356" s="142"/>
    </row>
    <row r="2357" spans="4:4" x14ac:dyDescent="0.25">
      <c r="D2357" s="142"/>
    </row>
    <row r="2358" spans="4:4" x14ac:dyDescent="0.25">
      <c r="D2358" s="142"/>
    </row>
    <row r="2359" spans="4:4" x14ac:dyDescent="0.25">
      <c r="D2359" s="142"/>
    </row>
    <row r="2360" spans="4:4" x14ac:dyDescent="0.25">
      <c r="D2360" s="142"/>
    </row>
    <row r="2361" spans="4:4" x14ac:dyDescent="0.25">
      <c r="D2361" s="142"/>
    </row>
    <row r="2362" spans="4:4" x14ac:dyDescent="0.25">
      <c r="D2362" s="142"/>
    </row>
    <row r="2363" spans="4:4" x14ac:dyDescent="0.25">
      <c r="D2363" s="142"/>
    </row>
    <row r="2364" spans="4:4" x14ac:dyDescent="0.25">
      <c r="D2364" s="142"/>
    </row>
    <row r="2365" spans="4:4" x14ac:dyDescent="0.25">
      <c r="D2365" s="142"/>
    </row>
    <row r="2366" spans="4:4" x14ac:dyDescent="0.25">
      <c r="D2366" s="142"/>
    </row>
    <row r="2367" spans="4:4" x14ac:dyDescent="0.25">
      <c r="D2367" s="142"/>
    </row>
    <row r="2368" spans="4:4" x14ac:dyDescent="0.25">
      <c r="D2368" s="142"/>
    </row>
    <row r="2369" spans="4:4" x14ac:dyDescent="0.25">
      <c r="D2369" s="142"/>
    </row>
    <row r="2370" spans="4:4" x14ac:dyDescent="0.25">
      <c r="D2370" s="142"/>
    </row>
    <row r="2371" spans="4:4" x14ac:dyDescent="0.25">
      <c r="D2371" s="142"/>
    </row>
    <row r="2372" spans="4:4" x14ac:dyDescent="0.25">
      <c r="D2372" s="142"/>
    </row>
    <row r="2373" spans="4:4" x14ac:dyDescent="0.25">
      <c r="D2373" s="142"/>
    </row>
    <row r="2374" spans="4:4" x14ac:dyDescent="0.25">
      <c r="D2374" s="142"/>
    </row>
    <row r="2375" spans="4:4" x14ac:dyDescent="0.25">
      <c r="D2375" s="142"/>
    </row>
    <row r="2376" spans="4:4" x14ac:dyDescent="0.25">
      <c r="D2376" s="142"/>
    </row>
    <row r="2377" spans="4:4" x14ac:dyDescent="0.25">
      <c r="D2377" s="142"/>
    </row>
    <row r="2378" spans="4:4" x14ac:dyDescent="0.25">
      <c r="D2378" s="142"/>
    </row>
    <row r="2379" spans="4:4" x14ac:dyDescent="0.25">
      <c r="D2379" s="142"/>
    </row>
    <row r="2380" spans="4:4" x14ac:dyDescent="0.25">
      <c r="D2380" s="142"/>
    </row>
    <row r="2381" spans="4:4" x14ac:dyDescent="0.25">
      <c r="D2381" s="142"/>
    </row>
    <row r="2382" spans="4:4" x14ac:dyDescent="0.25">
      <c r="D2382" s="142"/>
    </row>
    <row r="2383" spans="4:4" x14ac:dyDescent="0.25">
      <c r="D2383" s="142"/>
    </row>
    <row r="2384" spans="4:4" x14ac:dyDescent="0.25">
      <c r="D2384" s="142"/>
    </row>
    <row r="2385" spans="4:4" x14ac:dyDescent="0.25">
      <c r="D2385" s="142"/>
    </row>
    <row r="2386" spans="4:4" x14ac:dyDescent="0.25">
      <c r="D2386" s="142"/>
    </row>
    <row r="2387" spans="4:4" x14ac:dyDescent="0.25">
      <c r="D2387" s="142"/>
    </row>
    <row r="2388" spans="4:4" x14ac:dyDescent="0.25">
      <c r="D2388" s="142"/>
    </row>
    <row r="2389" spans="4:4" x14ac:dyDescent="0.25">
      <c r="D2389" s="142"/>
    </row>
    <row r="2390" spans="4:4" x14ac:dyDescent="0.25">
      <c r="D2390" s="142"/>
    </row>
    <row r="2391" spans="4:4" x14ac:dyDescent="0.25">
      <c r="D2391" s="142"/>
    </row>
    <row r="2392" spans="4:4" x14ac:dyDescent="0.25">
      <c r="D2392" s="142"/>
    </row>
    <row r="2393" spans="4:4" x14ac:dyDescent="0.25">
      <c r="D2393" s="142"/>
    </row>
    <row r="2394" spans="4:4" x14ac:dyDescent="0.25">
      <c r="D2394" s="142"/>
    </row>
    <row r="2395" spans="4:4" x14ac:dyDescent="0.25">
      <c r="D2395" s="142"/>
    </row>
    <row r="2396" spans="4:4" x14ac:dyDescent="0.25">
      <c r="D2396" s="142"/>
    </row>
    <row r="2397" spans="4:4" x14ac:dyDescent="0.25">
      <c r="D2397" s="142"/>
    </row>
    <row r="2398" spans="4:4" x14ac:dyDescent="0.25">
      <c r="D2398" s="142"/>
    </row>
    <row r="2399" spans="4:4" x14ac:dyDescent="0.25">
      <c r="D2399" s="142"/>
    </row>
    <row r="2400" spans="4:4" x14ac:dyDescent="0.25">
      <c r="D2400" s="142"/>
    </row>
    <row r="2401" spans="4:4" x14ac:dyDescent="0.25">
      <c r="D2401" s="142"/>
    </row>
    <row r="2402" spans="4:4" x14ac:dyDescent="0.25">
      <c r="D2402" s="142"/>
    </row>
    <row r="2403" spans="4:4" x14ac:dyDescent="0.25">
      <c r="D2403" s="142"/>
    </row>
    <row r="2404" spans="4:4" x14ac:dyDescent="0.25">
      <c r="D2404" s="142"/>
    </row>
    <row r="2405" spans="4:4" x14ac:dyDescent="0.25">
      <c r="D2405" s="142"/>
    </row>
    <row r="2406" spans="4:4" x14ac:dyDescent="0.25">
      <c r="D2406" s="142"/>
    </row>
    <row r="2407" spans="4:4" x14ac:dyDescent="0.25">
      <c r="D2407" s="142"/>
    </row>
    <row r="2408" spans="4:4" x14ac:dyDescent="0.25">
      <c r="D2408" s="142"/>
    </row>
    <row r="2409" spans="4:4" x14ac:dyDescent="0.25">
      <c r="D2409" s="142"/>
    </row>
    <row r="2410" spans="4:4" x14ac:dyDescent="0.25">
      <c r="D2410" s="142"/>
    </row>
    <row r="2411" spans="4:4" x14ac:dyDescent="0.25">
      <c r="D2411" s="142"/>
    </row>
    <row r="2412" spans="4:4" x14ac:dyDescent="0.25">
      <c r="D2412" s="142"/>
    </row>
    <row r="2413" spans="4:4" x14ac:dyDescent="0.25">
      <c r="D2413" s="142"/>
    </row>
    <row r="2414" spans="4:4" x14ac:dyDescent="0.25">
      <c r="D2414" s="142"/>
    </row>
    <row r="2415" spans="4:4" x14ac:dyDescent="0.25">
      <c r="D2415" s="142"/>
    </row>
    <row r="2416" spans="4:4" x14ac:dyDescent="0.25">
      <c r="D2416" s="142"/>
    </row>
    <row r="2417" spans="4:4" x14ac:dyDescent="0.25">
      <c r="D2417" s="142"/>
    </row>
    <row r="2418" spans="4:4" x14ac:dyDescent="0.25">
      <c r="D2418" s="142"/>
    </row>
    <row r="2419" spans="4:4" x14ac:dyDescent="0.25">
      <c r="D2419" s="142"/>
    </row>
    <row r="2420" spans="4:4" x14ac:dyDescent="0.25">
      <c r="D2420" s="142"/>
    </row>
    <row r="2421" spans="4:4" x14ac:dyDescent="0.25">
      <c r="D2421" s="142"/>
    </row>
    <row r="2422" spans="4:4" x14ac:dyDescent="0.25">
      <c r="D2422" s="142"/>
    </row>
    <row r="2423" spans="4:4" x14ac:dyDescent="0.25">
      <c r="D2423" s="142"/>
    </row>
    <row r="2424" spans="4:4" x14ac:dyDescent="0.25">
      <c r="D2424" s="142"/>
    </row>
    <row r="2425" spans="4:4" x14ac:dyDescent="0.25">
      <c r="D2425" s="142"/>
    </row>
    <row r="2426" spans="4:4" x14ac:dyDescent="0.25">
      <c r="D2426" s="142"/>
    </row>
    <row r="2427" spans="4:4" x14ac:dyDescent="0.25">
      <c r="D2427" s="142"/>
    </row>
    <row r="2428" spans="4:4" x14ac:dyDescent="0.25">
      <c r="D2428" s="142"/>
    </row>
    <row r="2429" spans="4:4" x14ac:dyDescent="0.25">
      <c r="D2429" s="142"/>
    </row>
    <row r="2430" spans="4:4" x14ac:dyDescent="0.25">
      <c r="D2430" s="142"/>
    </row>
    <row r="2431" spans="4:4" x14ac:dyDescent="0.25">
      <c r="D2431" s="142"/>
    </row>
    <row r="2432" spans="4:4" x14ac:dyDescent="0.25">
      <c r="D2432" s="142"/>
    </row>
    <row r="2433" spans="4:4" x14ac:dyDescent="0.25">
      <c r="D2433" s="142"/>
    </row>
    <row r="2434" spans="4:4" x14ac:dyDescent="0.25">
      <c r="D2434" s="142"/>
    </row>
    <row r="2435" spans="4:4" x14ac:dyDescent="0.25">
      <c r="D2435" s="142"/>
    </row>
    <row r="2436" spans="4:4" x14ac:dyDescent="0.25">
      <c r="D2436" s="142"/>
    </row>
    <row r="2437" spans="4:4" x14ac:dyDescent="0.25">
      <c r="D2437" s="142"/>
    </row>
    <row r="2438" spans="4:4" x14ac:dyDescent="0.25">
      <c r="D2438" s="142"/>
    </row>
    <row r="2439" spans="4:4" x14ac:dyDescent="0.25">
      <c r="D2439" s="142"/>
    </row>
    <row r="2440" spans="4:4" x14ac:dyDescent="0.25">
      <c r="D2440" s="142"/>
    </row>
    <row r="2441" spans="4:4" x14ac:dyDescent="0.25">
      <c r="D2441" s="142"/>
    </row>
    <row r="2442" spans="4:4" x14ac:dyDescent="0.25">
      <c r="D2442" s="142"/>
    </row>
    <row r="2443" spans="4:4" x14ac:dyDescent="0.25">
      <c r="D2443" s="142"/>
    </row>
    <row r="2444" spans="4:4" x14ac:dyDescent="0.25">
      <c r="D2444" s="142"/>
    </row>
    <row r="2445" spans="4:4" x14ac:dyDescent="0.25">
      <c r="D2445" s="142"/>
    </row>
    <row r="2446" spans="4:4" x14ac:dyDescent="0.25">
      <c r="D2446" s="142"/>
    </row>
    <row r="2447" spans="4:4" x14ac:dyDescent="0.25">
      <c r="D2447" s="142"/>
    </row>
    <row r="2448" spans="4:4" x14ac:dyDescent="0.25">
      <c r="D2448" s="142"/>
    </row>
    <row r="2449" spans="4:4" x14ac:dyDescent="0.25">
      <c r="D2449" s="142"/>
    </row>
    <row r="2450" spans="4:4" x14ac:dyDescent="0.25">
      <c r="D2450" s="142"/>
    </row>
    <row r="2451" spans="4:4" x14ac:dyDescent="0.25">
      <c r="D2451" s="142"/>
    </row>
    <row r="2452" spans="4:4" x14ac:dyDescent="0.25">
      <c r="D2452" s="142"/>
    </row>
    <row r="2453" spans="4:4" x14ac:dyDescent="0.25">
      <c r="D2453" s="142"/>
    </row>
    <row r="2454" spans="4:4" x14ac:dyDescent="0.25">
      <c r="D2454" s="142"/>
    </row>
    <row r="2455" spans="4:4" x14ac:dyDescent="0.25">
      <c r="D2455" s="142"/>
    </row>
    <row r="2456" spans="4:4" x14ac:dyDescent="0.25">
      <c r="D2456" s="142"/>
    </row>
    <row r="2457" spans="4:4" x14ac:dyDescent="0.25">
      <c r="D2457" s="142"/>
    </row>
    <row r="2458" spans="4:4" x14ac:dyDescent="0.25">
      <c r="D2458" s="142"/>
    </row>
    <row r="2459" spans="4:4" x14ac:dyDescent="0.25">
      <c r="D2459" s="142"/>
    </row>
    <row r="2460" spans="4:4" x14ac:dyDescent="0.25">
      <c r="D2460" s="142"/>
    </row>
    <row r="2461" spans="4:4" x14ac:dyDescent="0.25">
      <c r="D2461" s="142"/>
    </row>
    <row r="2462" spans="4:4" x14ac:dyDescent="0.25">
      <c r="D2462" s="142"/>
    </row>
    <row r="2463" spans="4:4" x14ac:dyDescent="0.25">
      <c r="D2463" s="142"/>
    </row>
    <row r="2464" spans="4:4" x14ac:dyDescent="0.25">
      <c r="D2464" s="142"/>
    </row>
    <row r="2465" spans="4:4" x14ac:dyDescent="0.25">
      <c r="D2465" s="142"/>
    </row>
    <row r="2466" spans="4:4" x14ac:dyDescent="0.25">
      <c r="D2466" s="142"/>
    </row>
    <row r="2467" spans="4:4" x14ac:dyDescent="0.25">
      <c r="D2467" s="142"/>
    </row>
    <row r="2468" spans="4:4" x14ac:dyDescent="0.25">
      <c r="D2468" s="142"/>
    </row>
    <row r="2469" spans="4:4" x14ac:dyDescent="0.25">
      <c r="D2469" s="142"/>
    </row>
    <row r="2470" spans="4:4" x14ac:dyDescent="0.25">
      <c r="D2470" s="142"/>
    </row>
    <row r="2471" spans="4:4" x14ac:dyDescent="0.25">
      <c r="D2471" s="142"/>
    </row>
    <row r="2472" spans="4:4" x14ac:dyDescent="0.25">
      <c r="D2472" s="142"/>
    </row>
    <row r="2473" spans="4:4" x14ac:dyDescent="0.25">
      <c r="D2473" s="142"/>
    </row>
    <row r="2474" spans="4:4" x14ac:dyDescent="0.25">
      <c r="D2474" s="142"/>
    </row>
    <row r="2475" spans="4:4" x14ac:dyDescent="0.25">
      <c r="D2475" s="142"/>
    </row>
    <row r="2476" spans="4:4" x14ac:dyDescent="0.25">
      <c r="D2476" s="142"/>
    </row>
    <row r="2477" spans="4:4" x14ac:dyDescent="0.25">
      <c r="D2477" s="142"/>
    </row>
    <row r="2478" spans="4:4" x14ac:dyDescent="0.25">
      <c r="D2478" s="142"/>
    </row>
    <row r="2479" spans="4:4" x14ac:dyDescent="0.25">
      <c r="D2479" s="142"/>
    </row>
    <row r="2480" spans="4:4" x14ac:dyDescent="0.25">
      <c r="D2480" s="142"/>
    </row>
    <row r="2481" spans="4:4" x14ac:dyDescent="0.25">
      <c r="D2481" s="142"/>
    </row>
    <row r="2482" spans="4:4" x14ac:dyDescent="0.25">
      <c r="D2482" s="142"/>
    </row>
    <row r="2483" spans="4:4" x14ac:dyDescent="0.25">
      <c r="D2483" s="142"/>
    </row>
    <row r="2484" spans="4:4" x14ac:dyDescent="0.25">
      <c r="D2484" s="142"/>
    </row>
    <row r="2485" spans="4:4" x14ac:dyDescent="0.25">
      <c r="D2485" s="142"/>
    </row>
    <row r="2486" spans="4:4" x14ac:dyDescent="0.25">
      <c r="D2486" s="142"/>
    </row>
    <row r="2487" spans="4:4" x14ac:dyDescent="0.25">
      <c r="D2487" s="142"/>
    </row>
    <row r="2488" spans="4:4" x14ac:dyDescent="0.25">
      <c r="D2488" s="142"/>
    </row>
    <row r="2489" spans="4:4" x14ac:dyDescent="0.25">
      <c r="D2489" s="142"/>
    </row>
    <row r="2490" spans="4:4" x14ac:dyDescent="0.25">
      <c r="D2490" s="142"/>
    </row>
    <row r="2491" spans="4:4" x14ac:dyDescent="0.25">
      <c r="D2491" s="142"/>
    </row>
    <row r="2492" spans="4:4" x14ac:dyDescent="0.25">
      <c r="D2492" s="142"/>
    </row>
    <row r="2493" spans="4:4" x14ac:dyDescent="0.25">
      <c r="D2493" s="142"/>
    </row>
    <row r="2494" spans="4:4" x14ac:dyDescent="0.25">
      <c r="D2494" s="142"/>
    </row>
    <row r="2495" spans="4:4" x14ac:dyDescent="0.25">
      <c r="D2495" s="142"/>
    </row>
    <row r="2496" spans="4:4" x14ac:dyDescent="0.25">
      <c r="D2496" s="142"/>
    </row>
    <row r="2497" spans="4:4" x14ac:dyDescent="0.25">
      <c r="D2497" s="142"/>
    </row>
    <row r="2498" spans="4:4" x14ac:dyDescent="0.25">
      <c r="D2498" s="142"/>
    </row>
    <row r="2499" spans="4:4" x14ac:dyDescent="0.25">
      <c r="D2499" s="142"/>
    </row>
    <row r="2500" spans="4:4" x14ac:dyDescent="0.25">
      <c r="D2500" s="142"/>
    </row>
    <row r="2501" spans="4:4" x14ac:dyDescent="0.25">
      <c r="D2501" s="142"/>
    </row>
    <row r="2502" spans="4:4" x14ac:dyDescent="0.25">
      <c r="D2502" s="142"/>
    </row>
    <row r="2503" spans="4:4" x14ac:dyDescent="0.25">
      <c r="D2503" s="142"/>
    </row>
    <row r="2504" spans="4:4" x14ac:dyDescent="0.25">
      <c r="D2504" s="142"/>
    </row>
    <row r="2505" spans="4:4" x14ac:dyDescent="0.25">
      <c r="D2505" s="142"/>
    </row>
    <row r="2506" spans="4:4" x14ac:dyDescent="0.25">
      <c r="D2506" s="142"/>
    </row>
    <row r="2507" spans="4:4" x14ac:dyDescent="0.25">
      <c r="D2507" s="142"/>
    </row>
    <row r="2508" spans="4:4" x14ac:dyDescent="0.25">
      <c r="D2508" s="142"/>
    </row>
    <row r="2509" spans="4:4" x14ac:dyDescent="0.25">
      <c r="D2509" s="142"/>
    </row>
    <row r="2510" spans="4:4" x14ac:dyDescent="0.25">
      <c r="D2510" s="142"/>
    </row>
    <row r="2511" spans="4:4" x14ac:dyDescent="0.25">
      <c r="D2511" s="142"/>
    </row>
    <row r="2512" spans="4:4" x14ac:dyDescent="0.25">
      <c r="D2512" s="142"/>
    </row>
    <row r="2513" spans="4:4" x14ac:dyDescent="0.25">
      <c r="D2513" s="142"/>
    </row>
    <row r="2514" spans="4:4" x14ac:dyDescent="0.25">
      <c r="D2514" s="142"/>
    </row>
    <row r="2515" spans="4:4" x14ac:dyDescent="0.25">
      <c r="D2515" s="142"/>
    </row>
    <row r="2516" spans="4:4" x14ac:dyDescent="0.25">
      <c r="D2516" s="142"/>
    </row>
    <row r="2517" spans="4:4" x14ac:dyDescent="0.25">
      <c r="D2517" s="142"/>
    </row>
    <row r="2518" spans="4:4" x14ac:dyDescent="0.25">
      <c r="D2518" s="142"/>
    </row>
    <row r="2519" spans="4:4" x14ac:dyDescent="0.25">
      <c r="D2519" s="142"/>
    </row>
    <row r="2520" spans="4:4" x14ac:dyDescent="0.25">
      <c r="D2520" s="142"/>
    </row>
    <row r="2521" spans="4:4" x14ac:dyDescent="0.25">
      <c r="D2521" s="142"/>
    </row>
    <row r="2522" spans="4:4" x14ac:dyDescent="0.25">
      <c r="D2522" s="142"/>
    </row>
    <row r="2523" spans="4:4" x14ac:dyDescent="0.25">
      <c r="D2523" s="142"/>
    </row>
    <row r="2524" spans="4:4" x14ac:dyDescent="0.25">
      <c r="D2524" s="142"/>
    </row>
    <row r="2525" spans="4:4" x14ac:dyDescent="0.25">
      <c r="D2525" s="142"/>
    </row>
    <row r="2526" spans="4:4" x14ac:dyDescent="0.25">
      <c r="D2526" s="142"/>
    </row>
    <row r="2527" spans="4:4" x14ac:dyDescent="0.25">
      <c r="D2527" s="142"/>
    </row>
    <row r="2528" spans="4:4" x14ac:dyDescent="0.25">
      <c r="D2528" s="142"/>
    </row>
    <row r="2529" spans="4:4" x14ac:dyDescent="0.25">
      <c r="D2529" s="142"/>
    </row>
    <row r="2530" spans="4:4" x14ac:dyDescent="0.25">
      <c r="D2530" s="142"/>
    </row>
    <row r="2531" spans="4:4" x14ac:dyDescent="0.25">
      <c r="D2531" s="142"/>
    </row>
    <row r="2532" spans="4:4" x14ac:dyDescent="0.25">
      <c r="D2532" s="142"/>
    </row>
    <row r="2533" spans="4:4" x14ac:dyDescent="0.25">
      <c r="D2533" s="142"/>
    </row>
    <row r="2534" spans="4:4" x14ac:dyDescent="0.25">
      <c r="D2534" s="142"/>
    </row>
    <row r="2535" spans="4:4" x14ac:dyDescent="0.25">
      <c r="D2535" s="142"/>
    </row>
    <row r="2536" spans="4:4" x14ac:dyDescent="0.25">
      <c r="D2536" s="142"/>
    </row>
    <row r="2537" spans="4:4" x14ac:dyDescent="0.25">
      <c r="D2537" s="142"/>
    </row>
    <row r="2538" spans="4:4" x14ac:dyDescent="0.25">
      <c r="D2538" s="142"/>
    </row>
    <row r="2539" spans="4:4" x14ac:dyDescent="0.25">
      <c r="D2539" s="142"/>
    </row>
    <row r="2540" spans="4:4" x14ac:dyDescent="0.25">
      <c r="D2540" s="142"/>
    </row>
    <row r="2541" spans="4:4" x14ac:dyDescent="0.25">
      <c r="D2541" s="142"/>
    </row>
    <row r="2542" spans="4:4" x14ac:dyDescent="0.25">
      <c r="D2542" s="142"/>
    </row>
    <row r="2543" spans="4:4" x14ac:dyDescent="0.25">
      <c r="D2543" s="142"/>
    </row>
    <row r="2544" spans="4:4" x14ac:dyDescent="0.25">
      <c r="D2544" s="142"/>
    </row>
    <row r="2545" spans="4:4" x14ac:dyDescent="0.25">
      <c r="D2545" s="142"/>
    </row>
    <row r="2546" spans="4:4" x14ac:dyDescent="0.25">
      <c r="D2546" s="142"/>
    </row>
    <row r="2547" spans="4:4" x14ac:dyDescent="0.25">
      <c r="D2547" s="142"/>
    </row>
    <row r="2548" spans="4:4" x14ac:dyDescent="0.25">
      <c r="D2548" s="142"/>
    </row>
    <row r="2549" spans="4:4" x14ac:dyDescent="0.25">
      <c r="D2549" s="142"/>
    </row>
    <row r="2550" spans="4:4" x14ac:dyDescent="0.25">
      <c r="D2550" s="142"/>
    </row>
    <row r="2551" spans="4:4" x14ac:dyDescent="0.25">
      <c r="D2551" s="142"/>
    </row>
    <row r="2552" spans="4:4" x14ac:dyDescent="0.25">
      <c r="D2552" s="142"/>
    </row>
    <row r="2553" spans="4:4" x14ac:dyDescent="0.25">
      <c r="D2553" s="142"/>
    </row>
    <row r="2554" spans="4:4" x14ac:dyDescent="0.25">
      <c r="D2554" s="142"/>
    </row>
    <row r="2555" spans="4:4" x14ac:dyDescent="0.25">
      <c r="D2555" s="142"/>
    </row>
    <row r="2556" spans="4:4" x14ac:dyDescent="0.25">
      <c r="D2556" s="142"/>
    </row>
    <row r="2557" spans="4:4" x14ac:dyDescent="0.25">
      <c r="D2557" s="142"/>
    </row>
    <row r="2558" spans="4:4" x14ac:dyDescent="0.25">
      <c r="D2558" s="142"/>
    </row>
    <row r="2559" spans="4:4" x14ac:dyDescent="0.25">
      <c r="D2559" s="142"/>
    </row>
    <row r="2560" spans="4:4" x14ac:dyDescent="0.25">
      <c r="D2560" s="142"/>
    </row>
    <row r="2561" spans="4:4" x14ac:dyDescent="0.25">
      <c r="D2561" s="142"/>
    </row>
    <row r="2562" spans="4:4" x14ac:dyDescent="0.25">
      <c r="D2562" s="142"/>
    </row>
    <row r="2563" spans="4:4" x14ac:dyDescent="0.25">
      <c r="D2563" s="142"/>
    </row>
    <row r="2564" spans="4:4" x14ac:dyDescent="0.25">
      <c r="D2564" s="142"/>
    </row>
    <row r="2565" spans="4:4" x14ac:dyDescent="0.25">
      <c r="D2565" s="142"/>
    </row>
    <row r="2566" spans="4:4" x14ac:dyDescent="0.25">
      <c r="D2566" s="142"/>
    </row>
    <row r="2567" spans="4:4" x14ac:dyDescent="0.25">
      <c r="D2567" s="142"/>
    </row>
    <row r="2568" spans="4:4" x14ac:dyDescent="0.25">
      <c r="D2568" s="142"/>
    </row>
    <row r="2569" spans="4:4" x14ac:dyDescent="0.25">
      <c r="D2569" s="142"/>
    </row>
    <row r="2570" spans="4:4" x14ac:dyDescent="0.25">
      <c r="D2570" s="142"/>
    </row>
    <row r="2571" spans="4:4" x14ac:dyDescent="0.25">
      <c r="D2571" s="142"/>
    </row>
    <row r="2572" spans="4:4" x14ac:dyDescent="0.25">
      <c r="D2572" s="142"/>
    </row>
    <row r="2573" spans="4:4" x14ac:dyDescent="0.25">
      <c r="D2573" s="142"/>
    </row>
    <row r="2574" spans="4:4" x14ac:dyDescent="0.25">
      <c r="D2574" s="142"/>
    </row>
    <row r="2575" spans="4:4" x14ac:dyDescent="0.25">
      <c r="D2575" s="142"/>
    </row>
    <row r="2576" spans="4:4" x14ac:dyDescent="0.25">
      <c r="D2576" s="142"/>
    </row>
    <row r="2577" spans="4:4" x14ac:dyDescent="0.25">
      <c r="D2577" s="142"/>
    </row>
    <row r="2578" spans="4:4" x14ac:dyDescent="0.25">
      <c r="D2578" s="142"/>
    </row>
    <row r="2579" spans="4:4" x14ac:dyDescent="0.25">
      <c r="D2579" s="142"/>
    </row>
    <row r="2580" spans="4:4" x14ac:dyDescent="0.25">
      <c r="D2580" s="142"/>
    </row>
    <row r="2581" spans="4:4" x14ac:dyDescent="0.25">
      <c r="D2581" s="142"/>
    </row>
    <row r="2582" spans="4:4" x14ac:dyDescent="0.25">
      <c r="D2582" s="142"/>
    </row>
    <row r="2583" spans="4:4" x14ac:dyDescent="0.25">
      <c r="D2583" s="142"/>
    </row>
    <row r="2584" spans="4:4" x14ac:dyDescent="0.25">
      <c r="D2584" s="142"/>
    </row>
    <row r="2585" spans="4:4" x14ac:dyDescent="0.25">
      <c r="D2585" s="142"/>
    </row>
    <row r="2586" spans="4:4" x14ac:dyDescent="0.25">
      <c r="D2586" s="142"/>
    </row>
    <row r="2587" spans="4:4" x14ac:dyDescent="0.25">
      <c r="D2587" s="142"/>
    </row>
    <row r="2588" spans="4:4" x14ac:dyDescent="0.25">
      <c r="D2588" s="142"/>
    </row>
    <row r="2589" spans="4:4" x14ac:dyDescent="0.25">
      <c r="D2589" s="142"/>
    </row>
    <row r="2590" spans="4:4" x14ac:dyDescent="0.25">
      <c r="D2590" s="142"/>
    </row>
    <row r="2591" spans="4:4" x14ac:dyDescent="0.25">
      <c r="D2591" s="142"/>
    </row>
    <row r="2592" spans="4:4" x14ac:dyDescent="0.25">
      <c r="D2592" s="142"/>
    </row>
    <row r="2593" spans="4:4" x14ac:dyDescent="0.25">
      <c r="D2593" s="142"/>
    </row>
    <row r="2594" spans="4:4" x14ac:dyDescent="0.25">
      <c r="D2594" s="142"/>
    </row>
    <row r="2595" spans="4:4" x14ac:dyDescent="0.25">
      <c r="D2595" s="142"/>
    </row>
    <row r="2596" spans="4:4" x14ac:dyDescent="0.25">
      <c r="D2596" s="142"/>
    </row>
    <row r="2597" spans="4:4" x14ac:dyDescent="0.25">
      <c r="D2597" s="142"/>
    </row>
    <row r="2598" spans="4:4" x14ac:dyDescent="0.25">
      <c r="D2598" s="142"/>
    </row>
    <row r="2599" spans="4:4" x14ac:dyDescent="0.25">
      <c r="D2599" s="142"/>
    </row>
    <row r="2600" spans="4:4" x14ac:dyDescent="0.25">
      <c r="D2600" s="142"/>
    </row>
    <row r="2601" spans="4:4" x14ac:dyDescent="0.25">
      <c r="D2601" s="142"/>
    </row>
    <row r="2602" spans="4:4" x14ac:dyDescent="0.25">
      <c r="D2602" s="142"/>
    </row>
    <row r="2603" spans="4:4" x14ac:dyDescent="0.25">
      <c r="D2603" s="142"/>
    </row>
    <row r="2604" spans="4:4" x14ac:dyDescent="0.25">
      <c r="D2604" s="142"/>
    </row>
    <row r="2605" spans="4:4" x14ac:dyDescent="0.25">
      <c r="D2605" s="142"/>
    </row>
    <row r="2606" spans="4:4" x14ac:dyDescent="0.25">
      <c r="D2606" s="142"/>
    </row>
    <row r="2607" spans="4:4" x14ac:dyDescent="0.25">
      <c r="D2607" s="142"/>
    </row>
    <row r="2608" spans="4:4" x14ac:dyDescent="0.25">
      <c r="D2608" s="142"/>
    </row>
    <row r="2609" spans="4:4" x14ac:dyDescent="0.25">
      <c r="D2609" s="142"/>
    </row>
    <row r="2610" spans="4:4" x14ac:dyDescent="0.25">
      <c r="D2610" s="142"/>
    </row>
    <row r="2611" spans="4:4" x14ac:dyDescent="0.25">
      <c r="D2611" s="142"/>
    </row>
    <row r="2612" spans="4:4" x14ac:dyDescent="0.25">
      <c r="D2612" s="142"/>
    </row>
    <row r="2613" spans="4:4" x14ac:dyDescent="0.25">
      <c r="D2613" s="142"/>
    </row>
    <row r="2614" spans="4:4" x14ac:dyDescent="0.25">
      <c r="D2614" s="142"/>
    </row>
    <row r="2615" spans="4:4" x14ac:dyDescent="0.25">
      <c r="D2615" s="142"/>
    </row>
    <row r="2616" spans="4:4" x14ac:dyDescent="0.25">
      <c r="D2616" s="142"/>
    </row>
    <row r="2617" spans="4:4" x14ac:dyDescent="0.25">
      <c r="D2617" s="142"/>
    </row>
    <row r="2618" spans="4:4" x14ac:dyDescent="0.25">
      <c r="D2618" s="142"/>
    </row>
    <row r="2619" spans="4:4" x14ac:dyDescent="0.25">
      <c r="D2619" s="142"/>
    </row>
    <row r="2620" spans="4:4" x14ac:dyDescent="0.25">
      <c r="D2620" s="142"/>
    </row>
    <row r="2621" spans="4:4" x14ac:dyDescent="0.25">
      <c r="D2621" s="142"/>
    </row>
    <row r="2622" spans="4:4" x14ac:dyDescent="0.25">
      <c r="D2622" s="142"/>
    </row>
    <row r="2623" spans="4:4" x14ac:dyDescent="0.25">
      <c r="D2623" s="142"/>
    </row>
    <row r="2624" spans="4:4" x14ac:dyDescent="0.25">
      <c r="D2624" s="142"/>
    </row>
    <row r="2625" spans="4:4" x14ac:dyDescent="0.25">
      <c r="D2625" s="142"/>
    </row>
    <row r="2626" spans="4:4" x14ac:dyDescent="0.25">
      <c r="D2626" s="142"/>
    </row>
    <row r="2627" spans="4:4" x14ac:dyDescent="0.25">
      <c r="D2627" s="142"/>
    </row>
    <row r="2628" spans="4:4" x14ac:dyDescent="0.25">
      <c r="D2628" s="142"/>
    </row>
    <row r="2629" spans="4:4" x14ac:dyDescent="0.25">
      <c r="D2629" s="142"/>
    </row>
    <row r="2630" spans="4:4" x14ac:dyDescent="0.25">
      <c r="D2630" s="142"/>
    </row>
    <row r="2631" spans="4:4" x14ac:dyDescent="0.25">
      <c r="D2631" s="142"/>
    </row>
    <row r="2632" spans="4:4" x14ac:dyDescent="0.25">
      <c r="D2632" s="142"/>
    </row>
    <row r="2633" spans="4:4" x14ac:dyDescent="0.25">
      <c r="D2633" s="142"/>
    </row>
    <row r="2634" spans="4:4" x14ac:dyDescent="0.25">
      <c r="D2634" s="142"/>
    </row>
    <row r="2635" spans="4:4" x14ac:dyDescent="0.25">
      <c r="D2635" s="142"/>
    </row>
    <row r="2636" spans="4:4" x14ac:dyDescent="0.25">
      <c r="D2636" s="142"/>
    </row>
    <row r="2637" spans="4:4" x14ac:dyDescent="0.25">
      <c r="D2637" s="142"/>
    </row>
    <row r="2638" spans="4:4" x14ac:dyDescent="0.25">
      <c r="D2638" s="142"/>
    </row>
    <row r="2639" spans="4:4" x14ac:dyDescent="0.25">
      <c r="D2639" s="142"/>
    </row>
    <row r="2640" spans="4:4" x14ac:dyDescent="0.25">
      <c r="D2640" s="142"/>
    </row>
    <row r="2641" spans="4:4" x14ac:dyDescent="0.25">
      <c r="D2641" s="142"/>
    </row>
    <row r="2642" spans="4:4" x14ac:dyDescent="0.25">
      <c r="D2642" s="142"/>
    </row>
    <row r="2643" spans="4:4" x14ac:dyDescent="0.25">
      <c r="D2643" s="142"/>
    </row>
    <row r="2644" spans="4:4" x14ac:dyDescent="0.25">
      <c r="D2644" s="142"/>
    </row>
    <row r="2645" spans="4:4" x14ac:dyDescent="0.25">
      <c r="D2645" s="142"/>
    </row>
    <row r="2646" spans="4:4" x14ac:dyDescent="0.25">
      <c r="D2646" s="142"/>
    </row>
    <row r="2647" spans="4:4" x14ac:dyDescent="0.25">
      <c r="D2647" s="142"/>
    </row>
    <row r="2648" spans="4:4" x14ac:dyDescent="0.25">
      <c r="D2648" s="142"/>
    </row>
    <row r="2649" spans="4:4" x14ac:dyDescent="0.25">
      <c r="D2649" s="142"/>
    </row>
    <row r="2650" spans="4:4" x14ac:dyDescent="0.25">
      <c r="D2650" s="142"/>
    </row>
    <row r="2651" spans="4:4" x14ac:dyDescent="0.25">
      <c r="D2651" s="142"/>
    </row>
    <row r="2652" spans="4:4" x14ac:dyDescent="0.25">
      <c r="D2652" s="142"/>
    </row>
    <row r="2653" spans="4:4" x14ac:dyDescent="0.25">
      <c r="D2653" s="142"/>
    </row>
    <row r="2654" spans="4:4" x14ac:dyDescent="0.25">
      <c r="D2654" s="142"/>
    </row>
    <row r="2655" spans="4:4" x14ac:dyDescent="0.25">
      <c r="D2655" s="142"/>
    </row>
    <row r="2656" spans="4:4" x14ac:dyDescent="0.25">
      <c r="D2656" s="142"/>
    </row>
    <row r="2657" spans="4:4" x14ac:dyDescent="0.25">
      <c r="D2657" s="142"/>
    </row>
    <row r="2658" spans="4:4" x14ac:dyDescent="0.25">
      <c r="D2658" s="142"/>
    </row>
    <row r="2659" spans="4:4" x14ac:dyDescent="0.25">
      <c r="D2659" s="142"/>
    </row>
    <row r="2660" spans="4:4" x14ac:dyDescent="0.25">
      <c r="D2660" s="142"/>
    </row>
    <row r="2661" spans="4:4" x14ac:dyDescent="0.25">
      <c r="D2661" s="142"/>
    </row>
    <row r="2662" spans="4:4" x14ac:dyDescent="0.25">
      <c r="D2662" s="142"/>
    </row>
    <row r="2663" spans="4:4" x14ac:dyDescent="0.25">
      <c r="D2663" s="142"/>
    </row>
    <row r="2664" spans="4:4" x14ac:dyDescent="0.25">
      <c r="D2664" s="142"/>
    </row>
    <row r="2665" spans="4:4" x14ac:dyDescent="0.25">
      <c r="D2665" s="142"/>
    </row>
    <row r="2666" spans="4:4" x14ac:dyDescent="0.25">
      <c r="D2666" s="142"/>
    </row>
    <row r="2667" spans="4:4" x14ac:dyDescent="0.25">
      <c r="D2667" s="142"/>
    </row>
    <row r="2668" spans="4:4" x14ac:dyDescent="0.25">
      <c r="D2668" s="142"/>
    </row>
    <row r="2669" spans="4:4" x14ac:dyDescent="0.25">
      <c r="D2669" s="142"/>
    </row>
    <row r="2670" spans="4:4" x14ac:dyDescent="0.25">
      <c r="D2670" s="142"/>
    </row>
    <row r="2671" spans="4:4" x14ac:dyDescent="0.25">
      <c r="D2671" s="142"/>
    </row>
    <row r="2672" spans="4:4" x14ac:dyDescent="0.25">
      <c r="D2672" s="142"/>
    </row>
    <row r="2673" spans="4:4" x14ac:dyDescent="0.25">
      <c r="D2673" s="142"/>
    </row>
    <row r="2674" spans="4:4" x14ac:dyDescent="0.25">
      <c r="D2674" s="142"/>
    </row>
    <row r="2675" spans="4:4" x14ac:dyDescent="0.25">
      <c r="D2675" s="142"/>
    </row>
    <row r="2676" spans="4:4" x14ac:dyDescent="0.25">
      <c r="D2676" s="142"/>
    </row>
    <row r="2677" spans="4:4" x14ac:dyDescent="0.25">
      <c r="D2677" s="142"/>
    </row>
    <row r="2678" spans="4:4" x14ac:dyDescent="0.25">
      <c r="D2678" s="142"/>
    </row>
    <row r="2679" spans="4:4" x14ac:dyDescent="0.25">
      <c r="D2679" s="142"/>
    </row>
    <row r="2680" spans="4:4" x14ac:dyDescent="0.25">
      <c r="D2680" s="142"/>
    </row>
    <row r="2681" spans="4:4" x14ac:dyDescent="0.25">
      <c r="D2681" s="142"/>
    </row>
    <row r="2682" spans="4:4" x14ac:dyDescent="0.25">
      <c r="D2682" s="142"/>
    </row>
    <row r="2683" spans="4:4" x14ac:dyDescent="0.25">
      <c r="D2683" s="142"/>
    </row>
    <row r="2684" spans="4:4" x14ac:dyDescent="0.25">
      <c r="D2684" s="142"/>
    </row>
    <row r="2685" spans="4:4" x14ac:dyDescent="0.25">
      <c r="D2685" s="142"/>
    </row>
    <row r="2686" spans="4:4" x14ac:dyDescent="0.25">
      <c r="D2686" s="142"/>
    </row>
    <row r="2687" spans="4:4" x14ac:dyDescent="0.25">
      <c r="D2687" s="142"/>
    </row>
    <row r="2688" spans="4:4" x14ac:dyDescent="0.25">
      <c r="D2688" s="142"/>
    </row>
    <row r="2689" spans="4:4" x14ac:dyDescent="0.25">
      <c r="D2689" s="142"/>
    </row>
    <row r="2690" spans="4:4" x14ac:dyDescent="0.25">
      <c r="D2690" s="142"/>
    </row>
    <row r="2691" spans="4:4" x14ac:dyDescent="0.25">
      <c r="D2691" s="142"/>
    </row>
    <row r="2692" spans="4:4" x14ac:dyDescent="0.25">
      <c r="D2692" s="142"/>
    </row>
    <row r="2693" spans="4:4" x14ac:dyDescent="0.25">
      <c r="D2693" s="142"/>
    </row>
    <row r="2694" spans="4:4" x14ac:dyDescent="0.25">
      <c r="D2694" s="142"/>
    </row>
    <row r="2695" spans="4:4" x14ac:dyDescent="0.25">
      <c r="D2695" s="142"/>
    </row>
    <row r="2696" spans="4:4" x14ac:dyDescent="0.25">
      <c r="D2696" s="142"/>
    </row>
    <row r="2697" spans="4:4" x14ac:dyDescent="0.25">
      <c r="D2697" s="142"/>
    </row>
    <row r="2698" spans="4:4" x14ac:dyDescent="0.25">
      <c r="D2698" s="142"/>
    </row>
    <row r="2699" spans="4:4" x14ac:dyDescent="0.25">
      <c r="D2699" s="142"/>
    </row>
    <row r="2700" spans="4:4" x14ac:dyDescent="0.25">
      <c r="D2700" s="142"/>
    </row>
    <row r="2701" spans="4:4" x14ac:dyDescent="0.25">
      <c r="D2701" s="142"/>
    </row>
    <row r="2702" spans="4:4" x14ac:dyDescent="0.25">
      <c r="D2702" s="142"/>
    </row>
    <row r="2703" spans="4:4" x14ac:dyDescent="0.25">
      <c r="D2703" s="142"/>
    </row>
    <row r="2704" spans="4:4" x14ac:dyDescent="0.25">
      <c r="D2704" s="142"/>
    </row>
    <row r="2705" spans="4:4" x14ac:dyDescent="0.25">
      <c r="D2705" s="142"/>
    </row>
    <row r="2706" spans="4:4" x14ac:dyDescent="0.25">
      <c r="D2706" s="142"/>
    </row>
    <row r="2707" spans="4:4" x14ac:dyDescent="0.25">
      <c r="D2707" s="142"/>
    </row>
    <row r="2708" spans="4:4" x14ac:dyDescent="0.25">
      <c r="D2708" s="142"/>
    </row>
    <row r="2709" spans="4:4" x14ac:dyDescent="0.25">
      <c r="D2709" s="142"/>
    </row>
    <row r="2710" spans="4:4" x14ac:dyDescent="0.25">
      <c r="D2710" s="142"/>
    </row>
    <row r="2711" spans="4:4" x14ac:dyDescent="0.25">
      <c r="D2711" s="142"/>
    </row>
    <row r="2712" spans="4:4" x14ac:dyDescent="0.25">
      <c r="D2712" s="142"/>
    </row>
    <row r="2713" spans="4:4" x14ac:dyDescent="0.25">
      <c r="D2713" s="142"/>
    </row>
    <row r="2714" spans="4:4" x14ac:dyDescent="0.25">
      <c r="D2714" s="142"/>
    </row>
    <row r="2715" spans="4:4" x14ac:dyDescent="0.25">
      <c r="D2715" s="142"/>
    </row>
    <row r="2716" spans="4:4" x14ac:dyDescent="0.25">
      <c r="D2716" s="142"/>
    </row>
    <row r="2717" spans="4:4" x14ac:dyDescent="0.25">
      <c r="D2717" s="142"/>
    </row>
    <row r="2718" spans="4:4" x14ac:dyDescent="0.25">
      <c r="D2718" s="142"/>
    </row>
    <row r="2719" spans="4:4" x14ac:dyDescent="0.25">
      <c r="D2719" s="142"/>
    </row>
    <row r="2720" spans="4:4" x14ac:dyDescent="0.25">
      <c r="D2720" s="142"/>
    </row>
    <row r="2721" spans="4:4" x14ac:dyDescent="0.25">
      <c r="D2721" s="142"/>
    </row>
    <row r="2722" spans="4:4" x14ac:dyDescent="0.25">
      <c r="D2722" s="142"/>
    </row>
    <row r="2723" spans="4:4" x14ac:dyDescent="0.25">
      <c r="D2723" s="142"/>
    </row>
    <row r="2724" spans="4:4" x14ac:dyDescent="0.25">
      <c r="D2724" s="142"/>
    </row>
    <row r="2725" spans="4:4" x14ac:dyDescent="0.25">
      <c r="D2725" s="142"/>
    </row>
    <row r="2726" spans="4:4" x14ac:dyDescent="0.25">
      <c r="D2726" s="142"/>
    </row>
    <row r="2727" spans="4:4" x14ac:dyDescent="0.25">
      <c r="D2727" s="142"/>
    </row>
    <row r="2728" spans="4:4" x14ac:dyDescent="0.25">
      <c r="D2728" s="142"/>
    </row>
    <row r="2729" spans="4:4" x14ac:dyDescent="0.25">
      <c r="D2729" s="142"/>
    </row>
    <row r="2730" spans="4:4" x14ac:dyDescent="0.25">
      <c r="D2730" s="142"/>
    </row>
    <row r="2731" spans="4:4" x14ac:dyDescent="0.25">
      <c r="D2731" s="142"/>
    </row>
    <row r="2732" spans="4:4" x14ac:dyDescent="0.25">
      <c r="D2732" s="142"/>
    </row>
    <row r="2733" spans="4:4" x14ac:dyDescent="0.25">
      <c r="D2733" s="142"/>
    </row>
    <row r="2734" spans="4:4" x14ac:dyDescent="0.25">
      <c r="D2734" s="142"/>
    </row>
    <row r="2735" spans="4:4" x14ac:dyDescent="0.25">
      <c r="D2735" s="142"/>
    </row>
    <row r="2736" spans="4:4" x14ac:dyDescent="0.25">
      <c r="D2736" s="142"/>
    </row>
    <row r="2737" spans="4:4" x14ac:dyDescent="0.25">
      <c r="D2737" s="142"/>
    </row>
    <row r="2738" spans="4:4" x14ac:dyDescent="0.25">
      <c r="D2738" s="142"/>
    </row>
    <row r="2739" spans="4:4" x14ac:dyDescent="0.25">
      <c r="D2739" s="142"/>
    </row>
    <row r="2740" spans="4:4" x14ac:dyDescent="0.25">
      <c r="D2740" s="142"/>
    </row>
    <row r="2741" spans="4:4" x14ac:dyDescent="0.25">
      <c r="D2741" s="142"/>
    </row>
    <row r="2742" spans="4:4" x14ac:dyDescent="0.25">
      <c r="D2742" s="142"/>
    </row>
    <row r="2743" spans="4:4" x14ac:dyDescent="0.25">
      <c r="D2743" s="142"/>
    </row>
    <row r="2744" spans="4:4" x14ac:dyDescent="0.25">
      <c r="D2744" s="142"/>
    </row>
    <row r="2745" spans="4:4" x14ac:dyDescent="0.25">
      <c r="D2745" s="142"/>
    </row>
    <row r="2746" spans="4:4" x14ac:dyDescent="0.25">
      <c r="D2746" s="142"/>
    </row>
    <row r="2747" spans="4:4" x14ac:dyDescent="0.25">
      <c r="D2747" s="142"/>
    </row>
    <row r="2748" spans="4:4" x14ac:dyDescent="0.25">
      <c r="D2748" s="142"/>
    </row>
    <row r="2749" spans="4:4" x14ac:dyDescent="0.25">
      <c r="D2749" s="142"/>
    </row>
    <row r="2750" spans="4:4" x14ac:dyDescent="0.25">
      <c r="D2750" s="142"/>
    </row>
    <row r="2751" spans="4:4" x14ac:dyDescent="0.25">
      <c r="D2751" s="142"/>
    </row>
    <row r="2752" spans="4:4" x14ac:dyDescent="0.25">
      <c r="D2752" s="142"/>
    </row>
    <row r="2753" spans="4:4" x14ac:dyDescent="0.25">
      <c r="D2753" s="142"/>
    </row>
    <row r="2754" spans="4:4" x14ac:dyDescent="0.25">
      <c r="D2754" s="142"/>
    </row>
    <row r="2755" spans="4:4" x14ac:dyDescent="0.25">
      <c r="D2755" s="142"/>
    </row>
    <row r="2756" spans="4:4" x14ac:dyDescent="0.25">
      <c r="D2756" s="142"/>
    </row>
    <row r="2757" spans="4:4" x14ac:dyDescent="0.25">
      <c r="D2757" s="142"/>
    </row>
    <row r="2758" spans="4:4" x14ac:dyDescent="0.25">
      <c r="D2758" s="142"/>
    </row>
    <row r="2759" spans="4:4" x14ac:dyDescent="0.25">
      <c r="D2759" s="142"/>
    </row>
    <row r="2760" spans="4:4" x14ac:dyDescent="0.25">
      <c r="D2760" s="142"/>
    </row>
    <row r="2761" spans="4:4" x14ac:dyDescent="0.25">
      <c r="D2761" s="142"/>
    </row>
    <row r="2762" spans="4:4" x14ac:dyDescent="0.25">
      <c r="D2762" s="142"/>
    </row>
    <row r="2763" spans="4:4" x14ac:dyDescent="0.25">
      <c r="D2763" s="142"/>
    </row>
    <row r="2764" spans="4:4" x14ac:dyDescent="0.25">
      <c r="D2764" s="142"/>
    </row>
    <row r="2765" spans="4:4" x14ac:dyDescent="0.25">
      <c r="D2765" s="142"/>
    </row>
    <row r="2766" spans="4:4" x14ac:dyDescent="0.25">
      <c r="D2766" s="142"/>
    </row>
    <row r="2767" spans="4:4" x14ac:dyDescent="0.25">
      <c r="D2767" s="142"/>
    </row>
    <row r="2768" spans="4:4" x14ac:dyDescent="0.25">
      <c r="D2768" s="142"/>
    </row>
    <row r="2769" spans="4:4" x14ac:dyDescent="0.25">
      <c r="D2769" s="142"/>
    </row>
    <row r="2770" spans="4:4" x14ac:dyDescent="0.25">
      <c r="D2770" s="142"/>
    </row>
    <row r="2771" spans="4:4" x14ac:dyDescent="0.25">
      <c r="D2771" s="142"/>
    </row>
    <row r="2772" spans="4:4" x14ac:dyDescent="0.25">
      <c r="D2772" s="142"/>
    </row>
    <row r="2773" spans="4:4" x14ac:dyDescent="0.25">
      <c r="D2773" s="142"/>
    </row>
    <row r="2774" spans="4:4" x14ac:dyDescent="0.25">
      <c r="D2774" s="142"/>
    </row>
    <row r="2775" spans="4:4" x14ac:dyDescent="0.25">
      <c r="D2775" s="142"/>
    </row>
    <row r="2776" spans="4:4" x14ac:dyDescent="0.25">
      <c r="D2776" s="142"/>
    </row>
    <row r="2777" spans="4:4" x14ac:dyDescent="0.25">
      <c r="D2777" s="142"/>
    </row>
    <row r="2778" spans="4:4" x14ac:dyDescent="0.25">
      <c r="D2778" s="142"/>
    </row>
    <row r="2779" spans="4:4" x14ac:dyDescent="0.25">
      <c r="D2779" s="142"/>
    </row>
    <row r="2780" spans="4:4" x14ac:dyDescent="0.25">
      <c r="D2780" s="142"/>
    </row>
    <row r="2781" spans="4:4" x14ac:dyDescent="0.25">
      <c r="D2781" s="142"/>
    </row>
    <row r="2782" spans="4:4" x14ac:dyDescent="0.25">
      <c r="D2782" s="142"/>
    </row>
    <row r="2783" spans="4:4" x14ac:dyDescent="0.25">
      <c r="D2783" s="142"/>
    </row>
    <row r="2784" spans="4:4" x14ac:dyDescent="0.25">
      <c r="D2784" s="142"/>
    </row>
    <row r="2785" spans="4:4" x14ac:dyDescent="0.25">
      <c r="D2785" s="142"/>
    </row>
    <row r="2786" spans="4:4" x14ac:dyDescent="0.25">
      <c r="D2786" s="142"/>
    </row>
    <row r="2787" spans="4:4" x14ac:dyDescent="0.25">
      <c r="D2787" s="142"/>
    </row>
    <row r="2788" spans="4:4" x14ac:dyDescent="0.25">
      <c r="D2788" s="142"/>
    </row>
    <row r="2789" spans="4:4" x14ac:dyDescent="0.25">
      <c r="D2789" s="142"/>
    </row>
    <row r="2790" spans="4:4" x14ac:dyDescent="0.25">
      <c r="D2790" s="142"/>
    </row>
    <row r="2791" spans="4:4" x14ac:dyDescent="0.25">
      <c r="D2791" s="142"/>
    </row>
    <row r="2792" spans="4:4" x14ac:dyDescent="0.25">
      <c r="D2792" s="142"/>
    </row>
    <row r="2793" spans="4:4" x14ac:dyDescent="0.25">
      <c r="D2793" s="142"/>
    </row>
    <row r="2794" spans="4:4" x14ac:dyDescent="0.25">
      <c r="D2794" s="142"/>
    </row>
    <row r="2795" spans="4:4" x14ac:dyDescent="0.25">
      <c r="D2795" s="142"/>
    </row>
    <row r="2796" spans="4:4" x14ac:dyDescent="0.25">
      <c r="D2796" s="142"/>
    </row>
    <row r="2797" spans="4:4" x14ac:dyDescent="0.25">
      <c r="D2797" s="142"/>
    </row>
    <row r="2798" spans="4:4" x14ac:dyDescent="0.25">
      <c r="D2798" s="142"/>
    </row>
    <row r="2799" spans="4:4" x14ac:dyDescent="0.25">
      <c r="D2799" s="142"/>
    </row>
    <row r="2800" spans="4:4" x14ac:dyDescent="0.25">
      <c r="D2800" s="142"/>
    </row>
    <row r="2801" spans="4:4" x14ac:dyDescent="0.25">
      <c r="D2801" s="142"/>
    </row>
    <row r="2802" spans="4:4" x14ac:dyDescent="0.25">
      <c r="D2802" s="142"/>
    </row>
    <row r="2803" spans="4:4" x14ac:dyDescent="0.25">
      <c r="D2803" s="142"/>
    </row>
    <row r="2804" spans="4:4" x14ac:dyDescent="0.25">
      <c r="D2804" s="142"/>
    </row>
    <row r="2805" spans="4:4" x14ac:dyDescent="0.25">
      <c r="D2805" s="142"/>
    </row>
    <row r="2806" spans="4:4" x14ac:dyDescent="0.25">
      <c r="D2806" s="142"/>
    </row>
    <row r="2807" spans="4:4" x14ac:dyDescent="0.25">
      <c r="D2807" s="142"/>
    </row>
    <row r="2808" spans="4:4" x14ac:dyDescent="0.25">
      <c r="D2808" s="142"/>
    </row>
    <row r="2809" spans="4:4" x14ac:dyDescent="0.25">
      <c r="D2809" s="142"/>
    </row>
    <row r="2810" spans="4:4" x14ac:dyDescent="0.25">
      <c r="D2810" s="142"/>
    </row>
    <row r="2811" spans="4:4" x14ac:dyDescent="0.25">
      <c r="D2811" s="142"/>
    </row>
    <row r="2812" spans="4:4" x14ac:dyDescent="0.25">
      <c r="D2812" s="142"/>
    </row>
    <row r="2813" spans="4:4" x14ac:dyDescent="0.25">
      <c r="D2813" s="142"/>
    </row>
    <row r="2814" spans="4:4" x14ac:dyDescent="0.25">
      <c r="D2814" s="142"/>
    </row>
    <row r="2815" spans="4:4" x14ac:dyDescent="0.25">
      <c r="D2815" s="142"/>
    </row>
    <row r="2816" spans="4:4" x14ac:dyDescent="0.25">
      <c r="D2816" s="142"/>
    </row>
    <row r="2817" spans="4:4" x14ac:dyDescent="0.25">
      <c r="D2817" s="142"/>
    </row>
    <row r="2818" spans="4:4" x14ac:dyDescent="0.25">
      <c r="D2818" s="142"/>
    </row>
    <row r="2819" spans="4:4" x14ac:dyDescent="0.25">
      <c r="D2819" s="142"/>
    </row>
    <row r="2820" spans="4:4" x14ac:dyDescent="0.25">
      <c r="D2820" s="142"/>
    </row>
    <row r="2821" spans="4:4" x14ac:dyDescent="0.25">
      <c r="D2821" s="142"/>
    </row>
    <row r="2822" spans="4:4" x14ac:dyDescent="0.25">
      <c r="D2822" s="142"/>
    </row>
    <row r="2823" spans="4:4" x14ac:dyDescent="0.25">
      <c r="D2823" s="142"/>
    </row>
    <row r="2824" spans="4:4" x14ac:dyDescent="0.25">
      <c r="D2824" s="142"/>
    </row>
    <row r="2825" spans="4:4" x14ac:dyDescent="0.25">
      <c r="D2825" s="142"/>
    </row>
    <row r="2826" spans="4:4" x14ac:dyDescent="0.25">
      <c r="D2826" s="142"/>
    </row>
    <row r="2827" spans="4:4" x14ac:dyDescent="0.25">
      <c r="D2827" s="142"/>
    </row>
    <row r="2828" spans="4:4" x14ac:dyDescent="0.25">
      <c r="D2828" s="142"/>
    </row>
    <row r="2829" spans="4:4" x14ac:dyDescent="0.25">
      <c r="D2829" s="142"/>
    </row>
    <row r="2830" spans="4:4" x14ac:dyDescent="0.25">
      <c r="D2830" s="142"/>
    </row>
    <row r="2831" spans="4:4" x14ac:dyDescent="0.25">
      <c r="D2831" s="142"/>
    </row>
    <row r="2832" spans="4:4" x14ac:dyDescent="0.25">
      <c r="D2832" s="142"/>
    </row>
    <row r="2833" spans="4:4" x14ac:dyDescent="0.25">
      <c r="D2833" s="142"/>
    </row>
    <row r="2834" spans="4:4" x14ac:dyDescent="0.25">
      <c r="D2834" s="142"/>
    </row>
    <row r="2835" spans="4:4" x14ac:dyDescent="0.25">
      <c r="D2835" s="142"/>
    </row>
    <row r="2836" spans="4:4" x14ac:dyDescent="0.25">
      <c r="D2836" s="142"/>
    </row>
    <row r="2837" spans="4:4" x14ac:dyDescent="0.25">
      <c r="D2837" s="142"/>
    </row>
    <row r="2838" spans="4:4" x14ac:dyDescent="0.25">
      <c r="D2838" s="142"/>
    </row>
    <row r="2839" spans="4:4" x14ac:dyDescent="0.25">
      <c r="D2839" s="142"/>
    </row>
    <row r="2840" spans="4:4" x14ac:dyDescent="0.25">
      <c r="D2840" s="142"/>
    </row>
    <row r="2841" spans="4:4" x14ac:dyDescent="0.25">
      <c r="D2841" s="142"/>
    </row>
    <row r="2842" spans="4:4" x14ac:dyDescent="0.25">
      <c r="D2842" s="142"/>
    </row>
    <row r="2843" spans="4:4" x14ac:dyDescent="0.25">
      <c r="D2843" s="142"/>
    </row>
    <row r="2844" spans="4:4" x14ac:dyDescent="0.25">
      <c r="D2844" s="142"/>
    </row>
    <row r="2845" spans="4:4" x14ac:dyDescent="0.25">
      <c r="D2845" s="142"/>
    </row>
    <row r="2846" spans="4:4" x14ac:dyDescent="0.25">
      <c r="D2846" s="142"/>
    </row>
    <row r="2847" spans="4:4" x14ac:dyDescent="0.25">
      <c r="D2847" s="142"/>
    </row>
    <row r="2848" spans="4:4" x14ac:dyDescent="0.25">
      <c r="D2848" s="142"/>
    </row>
    <row r="2849" spans="4:4" x14ac:dyDescent="0.25">
      <c r="D2849" s="142"/>
    </row>
    <row r="2850" spans="4:4" x14ac:dyDescent="0.25">
      <c r="D2850" s="142"/>
    </row>
    <row r="2851" spans="4:4" x14ac:dyDescent="0.25">
      <c r="D2851" s="142"/>
    </row>
    <row r="2852" spans="4:4" x14ac:dyDescent="0.25">
      <c r="D2852" s="142"/>
    </row>
    <row r="2853" spans="4:4" x14ac:dyDescent="0.25">
      <c r="D2853" s="142"/>
    </row>
    <row r="2854" spans="4:4" x14ac:dyDescent="0.25">
      <c r="D2854" s="142"/>
    </row>
    <row r="2855" spans="4:4" x14ac:dyDescent="0.25">
      <c r="D2855" s="142"/>
    </row>
    <row r="2856" spans="4:4" x14ac:dyDescent="0.25">
      <c r="D2856" s="142"/>
    </row>
    <row r="2857" spans="4:4" x14ac:dyDescent="0.25">
      <c r="D2857" s="142"/>
    </row>
    <row r="2858" spans="4:4" x14ac:dyDescent="0.25">
      <c r="D2858" s="142"/>
    </row>
    <row r="2859" spans="4:4" x14ac:dyDescent="0.25">
      <c r="D2859" s="142"/>
    </row>
    <row r="2860" spans="4:4" x14ac:dyDescent="0.25">
      <c r="D2860" s="142"/>
    </row>
    <row r="2861" spans="4:4" x14ac:dyDescent="0.25">
      <c r="D2861" s="142"/>
    </row>
    <row r="2862" spans="4:4" x14ac:dyDescent="0.25">
      <c r="D2862" s="142"/>
    </row>
    <row r="2863" spans="4:4" x14ac:dyDescent="0.25">
      <c r="D2863" s="142"/>
    </row>
    <row r="2864" spans="4:4" x14ac:dyDescent="0.25">
      <c r="D2864" s="142"/>
    </row>
    <row r="2865" spans="4:4" x14ac:dyDescent="0.25">
      <c r="D2865" s="142"/>
    </row>
    <row r="2866" spans="4:4" x14ac:dyDescent="0.25">
      <c r="D2866" s="142"/>
    </row>
    <row r="2867" spans="4:4" x14ac:dyDescent="0.25">
      <c r="D2867" s="142"/>
    </row>
    <row r="2868" spans="4:4" x14ac:dyDescent="0.25">
      <c r="D2868" s="142"/>
    </row>
    <row r="2869" spans="4:4" x14ac:dyDescent="0.25">
      <c r="D2869" s="142"/>
    </row>
    <row r="2870" spans="4:4" x14ac:dyDescent="0.25">
      <c r="D2870" s="142"/>
    </row>
    <row r="2871" spans="4:4" x14ac:dyDescent="0.25">
      <c r="D2871" s="142"/>
    </row>
    <row r="2872" spans="4:4" x14ac:dyDescent="0.25">
      <c r="D2872" s="142"/>
    </row>
    <row r="2873" spans="4:4" x14ac:dyDescent="0.25">
      <c r="D2873" s="142"/>
    </row>
    <row r="2874" spans="4:4" x14ac:dyDescent="0.25">
      <c r="D2874" s="142"/>
    </row>
    <row r="2875" spans="4:4" x14ac:dyDescent="0.25">
      <c r="D2875" s="142"/>
    </row>
    <row r="2876" spans="4:4" x14ac:dyDescent="0.25">
      <c r="D2876" s="142"/>
    </row>
    <row r="2877" spans="4:4" x14ac:dyDescent="0.25">
      <c r="D2877" s="142"/>
    </row>
    <row r="2878" spans="4:4" x14ac:dyDescent="0.25">
      <c r="D2878" s="142"/>
    </row>
    <row r="2879" spans="4:4" x14ac:dyDescent="0.25">
      <c r="D2879" s="142"/>
    </row>
    <row r="2880" spans="4:4" x14ac:dyDescent="0.25">
      <c r="D2880" s="142"/>
    </row>
    <row r="2881" spans="4:4" x14ac:dyDescent="0.25">
      <c r="D2881" s="142"/>
    </row>
    <row r="2882" spans="4:4" x14ac:dyDescent="0.25">
      <c r="D2882" s="142"/>
    </row>
    <row r="2883" spans="4:4" x14ac:dyDescent="0.25">
      <c r="D2883" s="142"/>
    </row>
    <row r="2884" spans="4:4" x14ac:dyDescent="0.25">
      <c r="D2884" s="142"/>
    </row>
    <row r="2885" spans="4:4" x14ac:dyDescent="0.25">
      <c r="D2885" s="142"/>
    </row>
    <row r="2886" spans="4:4" x14ac:dyDescent="0.25">
      <c r="D2886" s="142"/>
    </row>
    <row r="2887" spans="4:4" x14ac:dyDescent="0.25">
      <c r="D2887" s="142"/>
    </row>
    <row r="2888" spans="4:4" x14ac:dyDescent="0.25">
      <c r="D2888" s="142"/>
    </row>
    <row r="2889" spans="4:4" x14ac:dyDescent="0.25">
      <c r="D2889" s="142"/>
    </row>
    <row r="2890" spans="4:4" x14ac:dyDescent="0.25">
      <c r="D2890" s="142"/>
    </row>
    <row r="2891" spans="4:4" x14ac:dyDescent="0.25">
      <c r="D2891" s="142"/>
    </row>
    <row r="2892" spans="4:4" x14ac:dyDescent="0.25">
      <c r="D2892" s="142"/>
    </row>
    <row r="2893" spans="4:4" x14ac:dyDescent="0.25">
      <c r="D2893" s="142"/>
    </row>
    <row r="2894" spans="4:4" x14ac:dyDescent="0.25">
      <c r="D2894" s="142"/>
    </row>
    <row r="2895" spans="4:4" x14ac:dyDescent="0.25">
      <c r="D2895" s="142"/>
    </row>
    <row r="2896" spans="4:4" x14ac:dyDescent="0.25">
      <c r="D2896" s="142"/>
    </row>
    <row r="2897" spans="4:4" x14ac:dyDescent="0.25">
      <c r="D2897" s="142"/>
    </row>
    <row r="2898" spans="4:4" x14ac:dyDescent="0.25">
      <c r="D2898" s="142"/>
    </row>
    <row r="2899" spans="4:4" x14ac:dyDescent="0.25">
      <c r="D2899" s="142"/>
    </row>
    <row r="2900" spans="4:4" x14ac:dyDescent="0.25">
      <c r="D2900" s="142"/>
    </row>
    <row r="2901" spans="4:4" x14ac:dyDescent="0.25">
      <c r="D2901" s="142"/>
    </row>
    <row r="2902" spans="4:4" x14ac:dyDescent="0.25">
      <c r="D2902" s="142"/>
    </row>
    <row r="2903" spans="4:4" x14ac:dyDescent="0.25">
      <c r="D2903" s="142"/>
    </row>
    <row r="2904" spans="4:4" x14ac:dyDescent="0.25">
      <c r="D2904" s="142"/>
    </row>
    <row r="2905" spans="4:4" x14ac:dyDescent="0.25">
      <c r="D2905" s="142"/>
    </row>
    <row r="2906" spans="4:4" x14ac:dyDescent="0.25">
      <c r="D2906" s="142"/>
    </row>
    <row r="2907" spans="4:4" x14ac:dyDescent="0.25">
      <c r="D2907" s="142"/>
    </row>
    <row r="2908" spans="4:4" x14ac:dyDescent="0.25">
      <c r="D2908" s="142"/>
    </row>
    <row r="2909" spans="4:4" x14ac:dyDescent="0.25">
      <c r="D2909" s="142"/>
    </row>
    <row r="2910" spans="4:4" x14ac:dyDescent="0.25">
      <c r="D2910" s="142"/>
    </row>
    <row r="2911" spans="4:4" x14ac:dyDescent="0.25">
      <c r="D2911" s="142"/>
    </row>
    <row r="2912" spans="4:4" x14ac:dyDescent="0.25">
      <c r="D2912" s="142"/>
    </row>
    <row r="2913" spans="4:4" x14ac:dyDescent="0.25">
      <c r="D2913" s="142"/>
    </row>
    <row r="2914" spans="4:4" x14ac:dyDescent="0.25">
      <c r="D2914" s="142"/>
    </row>
    <row r="2915" spans="4:4" x14ac:dyDescent="0.25">
      <c r="D2915" s="142"/>
    </row>
    <row r="2916" spans="4:4" x14ac:dyDescent="0.25">
      <c r="D2916" s="142"/>
    </row>
    <row r="2917" spans="4:4" x14ac:dyDescent="0.25">
      <c r="D2917" s="142"/>
    </row>
    <row r="2918" spans="4:4" x14ac:dyDescent="0.25">
      <c r="D2918" s="142"/>
    </row>
    <row r="2919" spans="4:4" x14ac:dyDescent="0.25">
      <c r="D2919" s="142"/>
    </row>
    <row r="2920" spans="4:4" x14ac:dyDescent="0.25">
      <c r="D2920" s="142"/>
    </row>
    <row r="2921" spans="4:4" x14ac:dyDescent="0.25">
      <c r="D2921" s="142"/>
    </row>
    <row r="2922" spans="4:4" x14ac:dyDescent="0.25">
      <c r="D2922" s="142"/>
    </row>
    <row r="2923" spans="4:4" x14ac:dyDescent="0.25">
      <c r="D2923" s="142"/>
    </row>
    <row r="2924" spans="4:4" x14ac:dyDescent="0.25">
      <c r="D2924" s="142"/>
    </row>
    <row r="2925" spans="4:4" x14ac:dyDescent="0.25">
      <c r="D2925" s="142"/>
    </row>
    <row r="2926" spans="4:4" x14ac:dyDescent="0.25">
      <c r="D2926" s="142"/>
    </row>
    <row r="2927" spans="4:4" x14ac:dyDescent="0.25">
      <c r="D2927" s="142"/>
    </row>
    <row r="2928" spans="4:4" x14ac:dyDescent="0.25">
      <c r="D2928" s="142"/>
    </row>
    <row r="2929" spans="4:4" x14ac:dyDescent="0.25">
      <c r="D2929" s="142"/>
    </row>
    <row r="2930" spans="4:4" x14ac:dyDescent="0.25">
      <c r="D2930" s="142"/>
    </row>
    <row r="2931" spans="4:4" x14ac:dyDescent="0.25">
      <c r="D2931" s="142"/>
    </row>
    <row r="2932" spans="4:4" x14ac:dyDescent="0.25">
      <c r="D2932" s="142"/>
    </row>
    <row r="2933" spans="4:4" x14ac:dyDescent="0.25">
      <c r="D2933" s="142"/>
    </row>
    <row r="2934" spans="4:4" x14ac:dyDescent="0.25">
      <c r="D2934" s="142"/>
    </row>
    <row r="2935" spans="4:4" x14ac:dyDescent="0.25">
      <c r="D2935" s="142"/>
    </row>
    <row r="2936" spans="4:4" x14ac:dyDescent="0.25">
      <c r="D2936" s="142"/>
    </row>
    <row r="2937" spans="4:4" x14ac:dyDescent="0.25">
      <c r="D2937" s="142"/>
    </row>
    <row r="2938" spans="4:4" x14ac:dyDescent="0.25">
      <c r="D2938" s="142"/>
    </row>
    <row r="2939" spans="4:4" x14ac:dyDescent="0.25">
      <c r="D2939" s="142"/>
    </row>
    <row r="2940" spans="4:4" x14ac:dyDescent="0.25">
      <c r="D2940" s="142"/>
    </row>
    <row r="2941" spans="4:4" x14ac:dyDescent="0.25">
      <c r="D2941" s="142"/>
    </row>
    <row r="2942" spans="4:4" x14ac:dyDescent="0.25">
      <c r="D2942" s="142"/>
    </row>
    <row r="2943" spans="4:4" x14ac:dyDescent="0.25">
      <c r="D2943" s="142"/>
    </row>
    <row r="2944" spans="4:4" x14ac:dyDescent="0.25">
      <c r="D2944" s="142"/>
    </row>
    <row r="2945" spans="4:4" x14ac:dyDescent="0.25">
      <c r="D2945" s="142"/>
    </row>
    <row r="2946" spans="4:4" x14ac:dyDescent="0.25">
      <c r="D2946" s="142"/>
    </row>
    <row r="2947" spans="4:4" x14ac:dyDescent="0.25">
      <c r="D2947" s="142"/>
    </row>
    <row r="2948" spans="4:4" x14ac:dyDescent="0.25">
      <c r="D2948" s="142"/>
    </row>
    <row r="2949" spans="4:4" x14ac:dyDescent="0.25">
      <c r="D2949" s="142"/>
    </row>
    <row r="2950" spans="4:4" x14ac:dyDescent="0.25">
      <c r="D2950" s="142"/>
    </row>
    <row r="2951" spans="4:4" x14ac:dyDescent="0.25">
      <c r="D2951" s="142"/>
    </row>
    <row r="2952" spans="4:4" x14ac:dyDescent="0.25">
      <c r="D2952" s="142"/>
    </row>
    <row r="2953" spans="4:4" x14ac:dyDescent="0.25">
      <c r="D2953" s="142"/>
    </row>
    <row r="2954" spans="4:4" x14ac:dyDescent="0.25">
      <c r="D2954" s="142"/>
    </row>
    <row r="2955" spans="4:4" x14ac:dyDescent="0.25">
      <c r="D2955" s="142"/>
    </row>
    <row r="2956" spans="4:4" x14ac:dyDescent="0.25">
      <c r="D2956" s="142"/>
    </row>
    <row r="2957" spans="4:4" x14ac:dyDescent="0.25">
      <c r="D2957" s="142"/>
    </row>
    <row r="2958" spans="4:4" x14ac:dyDescent="0.25">
      <c r="D2958" s="142"/>
    </row>
    <row r="2959" spans="4:4" x14ac:dyDescent="0.25">
      <c r="D2959" s="142"/>
    </row>
    <row r="2960" spans="4:4" x14ac:dyDescent="0.25">
      <c r="D2960" s="142"/>
    </row>
    <row r="2961" spans="4:4" x14ac:dyDescent="0.25">
      <c r="D2961" s="142"/>
    </row>
    <row r="2962" spans="4:4" x14ac:dyDescent="0.25">
      <c r="D2962" s="142"/>
    </row>
    <row r="2963" spans="4:4" x14ac:dyDescent="0.25">
      <c r="D2963" s="142"/>
    </row>
    <row r="2964" spans="4:4" x14ac:dyDescent="0.25">
      <c r="D2964" s="142"/>
    </row>
    <row r="2965" spans="4:4" x14ac:dyDescent="0.25">
      <c r="D2965" s="142"/>
    </row>
    <row r="2966" spans="4:4" x14ac:dyDescent="0.25">
      <c r="D2966" s="142"/>
    </row>
    <row r="2967" spans="4:4" x14ac:dyDescent="0.25">
      <c r="D2967" s="142"/>
    </row>
    <row r="2968" spans="4:4" x14ac:dyDescent="0.25">
      <c r="D2968" s="142"/>
    </row>
    <row r="2969" spans="4:4" x14ac:dyDescent="0.25">
      <c r="D2969" s="142"/>
    </row>
    <row r="2970" spans="4:4" x14ac:dyDescent="0.25">
      <c r="D2970" s="142"/>
    </row>
    <row r="2971" spans="4:4" x14ac:dyDescent="0.25">
      <c r="D2971" s="142"/>
    </row>
    <row r="2972" spans="4:4" x14ac:dyDescent="0.25">
      <c r="D2972" s="142"/>
    </row>
    <row r="2973" spans="4:4" x14ac:dyDescent="0.25">
      <c r="D2973" s="142"/>
    </row>
    <row r="2974" spans="4:4" x14ac:dyDescent="0.25">
      <c r="D2974" s="142"/>
    </row>
    <row r="2975" spans="4:4" x14ac:dyDescent="0.25">
      <c r="D2975" s="142"/>
    </row>
    <row r="2976" spans="4:4" x14ac:dyDescent="0.25">
      <c r="D2976" s="142"/>
    </row>
    <row r="2977" spans="4:4" x14ac:dyDescent="0.25">
      <c r="D2977" s="142"/>
    </row>
    <row r="2978" spans="4:4" x14ac:dyDescent="0.25">
      <c r="D2978" s="142"/>
    </row>
    <row r="2979" spans="4:4" x14ac:dyDescent="0.25">
      <c r="D2979" s="142"/>
    </row>
    <row r="2980" spans="4:4" x14ac:dyDescent="0.25">
      <c r="D2980" s="142"/>
    </row>
    <row r="2981" spans="4:4" x14ac:dyDescent="0.25">
      <c r="D2981" s="142"/>
    </row>
    <row r="2982" spans="4:4" x14ac:dyDescent="0.25">
      <c r="D2982" s="142"/>
    </row>
    <row r="2983" spans="4:4" x14ac:dyDescent="0.25">
      <c r="D2983" s="142"/>
    </row>
    <row r="2984" spans="4:4" x14ac:dyDescent="0.25">
      <c r="D2984" s="142"/>
    </row>
    <row r="2985" spans="4:4" x14ac:dyDescent="0.25">
      <c r="D2985" s="142"/>
    </row>
    <row r="2986" spans="4:4" x14ac:dyDescent="0.25">
      <c r="D2986" s="142"/>
    </row>
    <row r="2987" spans="4:4" x14ac:dyDescent="0.25">
      <c r="D2987" s="142"/>
    </row>
    <row r="2988" spans="4:4" x14ac:dyDescent="0.25">
      <c r="D2988" s="142"/>
    </row>
    <row r="2989" spans="4:4" x14ac:dyDescent="0.25">
      <c r="D2989" s="142"/>
    </row>
    <row r="2990" spans="4:4" x14ac:dyDescent="0.25">
      <c r="D2990" s="142"/>
    </row>
    <row r="2991" spans="4:4" x14ac:dyDescent="0.25">
      <c r="D2991" s="142"/>
    </row>
    <row r="2992" spans="4:4" x14ac:dyDescent="0.25">
      <c r="D2992" s="142"/>
    </row>
    <row r="2993" spans="4:4" x14ac:dyDescent="0.25">
      <c r="D2993" s="142"/>
    </row>
    <row r="2994" spans="4:4" x14ac:dyDescent="0.25">
      <c r="D2994" s="142"/>
    </row>
    <row r="2995" spans="4:4" x14ac:dyDescent="0.25">
      <c r="D2995" s="142"/>
    </row>
    <row r="2996" spans="4:4" x14ac:dyDescent="0.25">
      <c r="D2996" s="142"/>
    </row>
    <row r="2997" spans="4:4" x14ac:dyDescent="0.25">
      <c r="D2997" s="142"/>
    </row>
    <row r="2998" spans="4:4" x14ac:dyDescent="0.25">
      <c r="D2998" s="142"/>
    </row>
    <row r="2999" spans="4:4" x14ac:dyDescent="0.25">
      <c r="D2999" s="142"/>
    </row>
    <row r="3000" spans="4:4" x14ac:dyDescent="0.25">
      <c r="D3000" s="142"/>
    </row>
    <row r="3001" spans="4:4" x14ac:dyDescent="0.25">
      <c r="D3001" s="142"/>
    </row>
    <row r="3002" spans="4:4" x14ac:dyDescent="0.25">
      <c r="D3002" s="142"/>
    </row>
    <row r="3003" spans="4:4" x14ac:dyDescent="0.25">
      <c r="D3003" s="142"/>
    </row>
    <row r="3004" spans="4:4" x14ac:dyDescent="0.25">
      <c r="D3004" s="142"/>
    </row>
    <row r="3005" spans="4:4" x14ac:dyDescent="0.25">
      <c r="D3005" s="142"/>
    </row>
    <row r="3006" spans="4:4" x14ac:dyDescent="0.25">
      <c r="D3006" s="142"/>
    </row>
    <row r="3007" spans="4:4" x14ac:dyDescent="0.25">
      <c r="D3007" s="142"/>
    </row>
    <row r="3008" spans="4:4" x14ac:dyDescent="0.25">
      <c r="D3008" s="142"/>
    </row>
    <row r="3009" spans="4:4" x14ac:dyDescent="0.25">
      <c r="D3009" s="142"/>
    </row>
    <row r="3010" spans="4:4" x14ac:dyDescent="0.25">
      <c r="D3010" s="142"/>
    </row>
    <row r="3011" spans="4:4" x14ac:dyDescent="0.25">
      <c r="D3011" s="142"/>
    </row>
    <row r="3012" spans="4:4" x14ac:dyDescent="0.25">
      <c r="D3012" s="142"/>
    </row>
    <row r="3013" spans="4:4" x14ac:dyDescent="0.25">
      <c r="D3013" s="142"/>
    </row>
    <row r="3014" spans="4:4" x14ac:dyDescent="0.25">
      <c r="D3014" s="142"/>
    </row>
    <row r="3015" spans="4:4" x14ac:dyDescent="0.25">
      <c r="D3015" s="142"/>
    </row>
    <row r="3016" spans="4:4" x14ac:dyDescent="0.25">
      <c r="D3016" s="142"/>
    </row>
    <row r="3017" spans="4:4" x14ac:dyDescent="0.25">
      <c r="D3017" s="142"/>
    </row>
    <row r="3018" spans="4:4" x14ac:dyDescent="0.25">
      <c r="D3018" s="142"/>
    </row>
    <row r="3019" spans="4:4" x14ac:dyDescent="0.25">
      <c r="D3019" s="142"/>
    </row>
    <row r="3020" spans="4:4" x14ac:dyDescent="0.25">
      <c r="D3020" s="142"/>
    </row>
    <row r="3021" spans="4:4" x14ac:dyDescent="0.25">
      <c r="D3021" s="142"/>
    </row>
    <row r="3022" spans="4:4" x14ac:dyDescent="0.25">
      <c r="D3022" s="142"/>
    </row>
    <row r="3023" spans="4:4" x14ac:dyDescent="0.25">
      <c r="D3023" s="142"/>
    </row>
    <row r="3024" spans="4:4" x14ac:dyDescent="0.25">
      <c r="D3024" s="142"/>
    </row>
    <row r="3025" spans="4:4" x14ac:dyDescent="0.25">
      <c r="D3025" s="142"/>
    </row>
    <row r="3026" spans="4:4" x14ac:dyDescent="0.25">
      <c r="D3026" s="142"/>
    </row>
    <row r="3027" spans="4:4" x14ac:dyDescent="0.25">
      <c r="D3027" s="142"/>
    </row>
    <row r="3028" spans="4:4" x14ac:dyDescent="0.25">
      <c r="D3028" s="142"/>
    </row>
    <row r="3029" spans="4:4" x14ac:dyDescent="0.25">
      <c r="D3029" s="142"/>
    </row>
    <row r="3030" spans="4:4" x14ac:dyDescent="0.25">
      <c r="D3030" s="142"/>
    </row>
    <row r="3031" spans="4:4" x14ac:dyDescent="0.25">
      <c r="D3031" s="142"/>
    </row>
    <row r="3032" spans="4:4" x14ac:dyDescent="0.25">
      <c r="D3032" s="142"/>
    </row>
    <row r="3033" spans="4:4" x14ac:dyDescent="0.25">
      <c r="D3033" s="142"/>
    </row>
    <row r="3034" spans="4:4" x14ac:dyDescent="0.25">
      <c r="D3034" s="142"/>
    </row>
    <row r="3035" spans="4:4" x14ac:dyDescent="0.25">
      <c r="D3035" s="142"/>
    </row>
    <row r="3036" spans="4:4" x14ac:dyDescent="0.25">
      <c r="D3036" s="142"/>
    </row>
    <row r="3037" spans="4:4" x14ac:dyDescent="0.25">
      <c r="D3037" s="142"/>
    </row>
    <row r="3038" spans="4:4" x14ac:dyDescent="0.25">
      <c r="D3038" s="142"/>
    </row>
    <row r="3039" spans="4:4" x14ac:dyDescent="0.25">
      <c r="D3039" s="142"/>
    </row>
    <row r="3040" spans="4:4" x14ac:dyDescent="0.25">
      <c r="D3040" s="142"/>
    </row>
    <row r="3041" spans="4:4" x14ac:dyDescent="0.25">
      <c r="D3041" s="142"/>
    </row>
    <row r="3042" spans="4:4" x14ac:dyDescent="0.25">
      <c r="D3042" s="142"/>
    </row>
    <row r="3043" spans="4:4" x14ac:dyDescent="0.25">
      <c r="D3043" s="142"/>
    </row>
    <row r="3044" spans="4:4" x14ac:dyDescent="0.25">
      <c r="D3044" s="142"/>
    </row>
    <row r="3045" spans="4:4" x14ac:dyDescent="0.25">
      <c r="D3045" s="142"/>
    </row>
    <row r="3046" spans="4:4" x14ac:dyDescent="0.25">
      <c r="D3046" s="142"/>
    </row>
    <row r="3047" spans="4:4" x14ac:dyDescent="0.25">
      <c r="D3047" s="142"/>
    </row>
    <row r="3048" spans="4:4" x14ac:dyDescent="0.25">
      <c r="D3048" s="142"/>
    </row>
    <row r="3049" spans="4:4" x14ac:dyDescent="0.25">
      <c r="D3049" s="142"/>
    </row>
    <row r="3050" spans="4:4" x14ac:dyDescent="0.25">
      <c r="D3050" s="142"/>
    </row>
    <row r="3051" spans="4:4" x14ac:dyDescent="0.25">
      <c r="D3051" s="142"/>
    </row>
    <row r="3052" spans="4:4" x14ac:dyDescent="0.25">
      <c r="D3052" s="142"/>
    </row>
    <row r="3053" spans="4:4" x14ac:dyDescent="0.25">
      <c r="D3053" s="142"/>
    </row>
    <row r="3054" spans="4:4" x14ac:dyDescent="0.25">
      <c r="D3054" s="142"/>
    </row>
    <row r="3055" spans="4:4" x14ac:dyDescent="0.25">
      <c r="D3055" s="142"/>
    </row>
    <row r="3056" spans="4:4" x14ac:dyDescent="0.25">
      <c r="D3056" s="142"/>
    </row>
    <row r="3057" spans="4:4" x14ac:dyDescent="0.25">
      <c r="D3057" s="142"/>
    </row>
    <row r="3058" spans="4:4" x14ac:dyDescent="0.25">
      <c r="D3058" s="142"/>
    </row>
    <row r="3059" spans="4:4" x14ac:dyDescent="0.25">
      <c r="D3059" s="142"/>
    </row>
    <row r="3060" spans="4:4" x14ac:dyDescent="0.25">
      <c r="D3060" s="142"/>
    </row>
    <row r="3061" spans="4:4" x14ac:dyDescent="0.25">
      <c r="D3061" s="142"/>
    </row>
    <row r="3062" spans="4:4" x14ac:dyDescent="0.25">
      <c r="D3062" s="142"/>
    </row>
    <row r="3063" spans="4:4" x14ac:dyDescent="0.25">
      <c r="D3063" s="142"/>
    </row>
    <row r="3064" spans="4:4" x14ac:dyDescent="0.25">
      <c r="D3064" s="142"/>
    </row>
    <row r="3065" spans="4:4" x14ac:dyDescent="0.25">
      <c r="D3065" s="142"/>
    </row>
    <row r="3066" spans="4:4" x14ac:dyDescent="0.25">
      <c r="D3066" s="142"/>
    </row>
    <row r="3067" spans="4:4" x14ac:dyDescent="0.25">
      <c r="D3067" s="142"/>
    </row>
    <row r="3068" spans="4:4" x14ac:dyDescent="0.25">
      <c r="D3068" s="142"/>
    </row>
    <row r="3069" spans="4:4" x14ac:dyDescent="0.25">
      <c r="D3069" s="142"/>
    </row>
    <row r="3070" spans="4:4" x14ac:dyDescent="0.25">
      <c r="D3070" s="142"/>
    </row>
    <row r="3071" spans="4:4" x14ac:dyDescent="0.25">
      <c r="D3071" s="142"/>
    </row>
    <row r="3072" spans="4:4" x14ac:dyDescent="0.25">
      <c r="D3072" s="142"/>
    </row>
    <row r="3073" spans="4:4" x14ac:dyDescent="0.25">
      <c r="D3073" s="142"/>
    </row>
    <row r="3074" spans="4:4" x14ac:dyDescent="0.25">
      <c r="D3074" s="142"/>
    </row>
    <row r="3075" spans="4:4" x14ac:dyDescent="0.25">
      <c r="D3075" s="142"/>
    </row>
    <row r="3076" spans="4:4" x14ac:dyDescent="0.25">
      <c r="D3076" s="142"/>
    </row>
    <row r="3077" spans="4:4" x14ac:dyDescent="0.25">
      <c r="D3077" s="142"/>
    </row>
    <row r="3078" spans="4:4" x14ac:dyDescent="0.25">
      <c r="D3078" s="142"/>
    </row>
    <row r="3079" spans="4:4" x14ac:dyDescent="0.25">
      <c r="D3079" s="142"/>
    </row>
    <row r="3080" spans="4:4" x14ac:dyDescent="0.25">
      <c r="D3080" s="142"/>
    </row>
    <row r="3081" spans="4:4" x14ac:dyDescent="0.25">
      <c r="D3081" s="142"/>
    </row>
    <row r="3082" spans="4:4" x14ac:dyDescent="0.25">
      <c r="D3082" s="142"/>
    </row>
    <row r="3083" spans="4:4" x14ac:dyDescent="0.25">
      <c r="D3083" s="142"/>
    </row>
    <row r="3084" spans="4:4" x14ac:dyDescent="0.25">
      <c r="D3084" s="142"/>
    </row>
    <row r="3085" spans="4:4" x14ac:dyDescent="0.25">
      <c r="D3085" s="142"/>
    </row>
    <row r="3086" spans="4:4" x14ac:dyDescent="0.25">
      <c r="D3086" s="142"/>
    </row>
    <row r="3087" spans="4:4" x14ac:dyDescent="0.25">
      <c r="D3087" s="142"/>
    </row>
    <row r="3088" spans="4:4" x14ac:dyDescent="0.25">
      <c r="D3088" s="142"/>
    </row>
    <row r="3089" spans="4:4" x14ac:dyDescent="0.25">
      <c r="D3089" s="142"/>
    </row>
    <row r="3090" spans="4:4" x14ac:dyDescent="0.25">
      <c r="D3090" s="142"/>
    </row>
    <row r="3091" spans="4:4" x14ac:dyDescent="0.25">
      <c r="D3091" s="142"/>
    </row>
    <row r="3092" spans="4:4" x14ac:dyDescent="0.25">
      <c r="D3092" s="142"/>
    </row>
    <row r="3093" spans="4:4" x14ac:dyDescent="0.25">
      <c r="D3093" s="142"/>
    </row>
    <row r="3094" spans="4:4" x14ac:dyDescent="0.25">
      <c r="D3094" s="142"/>
    </row>
    <row r="3095" spans="4:4" x14ac:dyDescent="0.25">
      <c r="D3095" s="142"/>
    </row>
    <row r="3096" spans="4:4" x14ac:dyDescent="0.25">
      <c r="D3096" s="142"/>
    </row>
    <row r="3097" spans="4:4" x14ac:dyDescent="0.25">
      <c r="D3097" s="142"/>
    </row>
    <row r="3098" spans="4:4" x14ac:dyDescent="0.25">
      <c r="D3098" s="142"/>
    </row>
    <row r="3099" spans="4:4" x14ac:dyDescent="0.25">
      <c r="D3099" s="142"/>
    </row>
    <row r="3100" spans="4:4" x14ac:dyDescent="0.25">
      <c r="D3100" s="142"/>
    </row>
    <row r="3101" spans="4:4" x14ac:dyDescent="0.25">
      <c r="D3101" s="142"/>
    </row>
    <row r="3102" spans="4:4" x14ac:dyDescent="0.25">
      <c r="D3102" s="142"/>
    </row>
    <row r="3103" spans="4:4" x14ac:dyDescent="0.25">
      <c r="D3103" s="142"/>
    </row>
    <row r="3104" spans="4:4" x14ac:dyDescent="0.25">
      <c r="D3104" s="142"/>
    </row>
    <row r="3105" spans="4:4" x14ac:dyDescent="0.25">
      <c r="D3105" s="142"/>
    </row>
    <row r="3106" spans="4:4" x14ac:dyDescent="0.25">
      <c r="D3106" s="142"/>
    </row>
    <row r="3107" spans="4:4" x14ac:dyDescent="0.25">
      <c r="D3107" s="142"/>
    </row>
    <row r="3108" spans="4:4" x14ac:dyDescent="0.25">
      <c r="D3108" s="142"/>
    </row>
    <row r="3109" spans="4:4" x14ac:dyDescent="0.25">
      <c r="D3109" s="142"/>
    </row>
    <row r="3110" spans="4:4" x14ac:dyDescent="0.25">
      <c r="D3110" s="142"/>
    </row>
    <row r="3111" spans="4:4" x14ac:dyDescent="0.25">
      <c r="D3111" s="142"/>
    </row>
    <row r="3112" spans="4:4" x14ac:dyDescent="0.25">
      <c r="D3112" s="142"/>
    </row>
    <row r="3113" spans="4:4" x14ac:dyDescent="0.25">
      <c r="D3113" s="142"/>
    </row>
    <row r="3114" spans="4:4" x14ac:dyDescent="0.25">
      <c r="D3114" s="142"/>
    </row>
    <row r="3115" spans="4:4" x14ac:dyDescent="0.25">
      <c r="D3115" s="142"/>
    </row>
    <row r="3116" spans="4:4" x14ac:dyDescent="0.25">
      <c r="D3116" s="142"/>
    </row>
    <row r="3117" spans="4:4" x14ac:dyDescent="0.25">
      <c r="D3117" s="142"/>
    </row>
    <row r="3118" spans="4:4" x14ac:dyDescent="0.25">
      <c r="D3118" s="142"/>
    </row>
    <row r="3119" spans="4:4" x14ac:dyDescent="0.25">
      <c r="D3119" s="142"/>
    </row>
    <row r="3120" spans="4:4" x14ac:dyDescent="0.25">
      <c r="D3120" s="142"/>
    </row>
    <row r="3121" spans="4:4" x14ac:dyDescent="0.25">
      <c r="D3121" s="142"/>
    </row>
    <row r="3122" spans="4:4" x14ac:dyDescent="0.25">
      <c r="D3122" s="142"/>
    </row>
    <row r="3123" spans="4:4" x14ac:dyDescent="0.25">
      <c r="D3123" s="142"/>
    </row>
    <row r="3124" spans="4:4" x14ac:dyDescent="0.25">
      <c r="D3124" s="142"/>
    </row>
    <row r="3125" spans="4:4" x14ac:dyDescent="0.25">
      <c r="D3125" s="142"/>
    </row>
    <row r="3126" spans="4:4" x14ac:dyDescent="0.25">
      <c r="D3126" s="142"/>
    </row>
    <row r="3127" spans="4:4" x14ac:dyDescent="0.25">
      <c r="D3127" s="142"/>
    </row>
    <row r="3128" spans="4:4" x14ac:dyDescent="0.25">
      <c r="D3128" s="142"/>
    </row>
    <row r="3129" spans="4:4" x14ac:dyDescent="0.25">
      <c r="D3129" s="142"/>
    </row>
    <row r="3130" spans="4:4" x14ac:dyDescent="0.25">
      <c r="D3130" s="142"/>
    </row>
    <row r="3131" spans="4:4" x14ac:dyDescent="0.25">
      <c r="D3131" s="142"/>
    </row>
    <row r="3132" spans="4:4" x14ac:dyDescent="0.25">
      <c r="D3132" s="142"/>
    </row>
    <row r="3133" spans="4:4" x14ac:dyDescent="0.25">
      <c r="D3133" s="142"/>
    </row>
    <row r="3134" spans="4:4" x14ac:dyDescent="0.25">
      <c r="D3134" s="142"/>
    </row>
    <row r="3135" spans="4:4" x14ac:dyDescent="0.25">
      <c r="D3135" s="142"/>
    </row>
    <row r="3136" spans="4:4" x14ac:dyDescent="0.25">
      <c r="D3136" s="142"/>
    </row>
    <row r="3137" spans="4:4" x14ac:dyDescent="0.25">
      <c r="D3137" s="142"/>
    </row>
    <row r="3138" spans="4:4" x14ac:dyDescent="0.25">
      <c r="D3138" s="142"/>
    </row>
    <row r="3139" spans="4:4" x14ac:dyDescent="0.25">
      <c r="D3139" s="142"/>
    </row>
    <row r="3140" spans="4:4" x14ac:dyDescent="0.25">
      <c r="D3140" s="142"/>
    </row>
    <row r="3141" spans="4:4" x14ac:dyDescent="0.25">
      <c r="D3141" s="142"/>
    </row>
    <row r="3142" spans="4:4" x14ac:dyDescent="0.25">
      <c r="D3142" s="142"/>
    </row>
    <row r="3143" spans="4:4" x14ac:dyDescent="0.25">
      <c r="D3143" s="142"/>
    </row>
    <row r="3144" spans="4:4" x14ac:dyDescent="0.25">
      <c r="D3144" s="142"/>
    </row>
    <row r="3145" spans="4:4" x14ac:dyDescent="0.25">
      <c r="D3145" s="142"/>
    </row>
    <row r="3146" spans="4:4" x14ac:dyDescent="0.25">
      <c r="D3146" s="142"/>
    </row>
    <row r="3147" spans="4:4" x14ac:dyDescent="0.25">
      <c r="D3147" s="142"/>
    </row>
    <row r="3148" spans="4:4" x14ac:dyDescent="0.25">
      <c r="D3148" s="142"/>
    </row>
    <row r="3149" spans="4:4" x14ac:dyDescent="0.25">
      <c r="D3149" s="142"/>
    </row>
    <row r="3150" spans="4:4" x14ac:dyDescent="0.25">
      <c r="D3150" s="142"/>
    </row>
    <row r="3151" spans="4:4" x14ac:dyDescent="0.25">
      <c r="D3151" s="142"/>
    </row>
    <row r="3152" spans="4:4" x14ac:dyDescent="0.25">
      <c r="D3152" s="142"/>
    </row>
    <row r="3153" spans="4:4" x14ac:dyDescent="0.25">
      <c r="D3153" s="142"/>
    </row>
    <row r="3154" spans="4:4" x14ac:dyDescent="0.25">
      <c r="D3154" s="142"/>
    </row>
    <row r="3155" spans="4:4" x14ac:dyDescent="0.25">
      <c r="D3155" s="142"/>
    </row>
    <row r="3156" spans="4:4" x14ac:dyDescent="0.25">
      <c r="D3156" s="142"/>
    </row>
    <row r="3157" spans="4:4" x14ac:dyDescent="0.25">
      <c r="D3157" s="142"/>
    </row>
    <row r="3158" spans="4:4" x14ac:dyDescent="0.25">
      <c r="D3158" s="142"/>
    </row>
    <row r="3159" spans="4:4" x14ac:dyDescent="0.25">
      <c r="D3159" s="142"/>
    </row>
    <row r="3160" spans="4:4" x14ac:dyDescent="0.25">
      <c r="D3160" s="142"/>
    </row>
    <row r="3161" spans="4:4" x14ac:dyDescent="0.25">
      <c r="D3161" s="142"/>
    </row>
    <row r="3162" spans="4:4" x14ac:dyDescent="0.25">
      <c r="D3162" s="142"/>
    </row>
    <row r="3163" spans="4:4" x14ac:dyDescent="0.25">
      <c r="D3163" s="142"/>
    </row>
    <row r="3164" spans="4:4" x14ac:dyDescent="0.25">
      <c r="D3164" s="142"/>
    </row>
    <row r="3165" spans="4:4" x14ac:dyDescent="0.25">
      <c r="D3165" s="142"/>
    </row>
    <row r="3166" spans="4:4" x14ac:dyDescent="0.25">
      <c r="D3166" s="142"/>
    </row>
    <row r="3167" spans="4:4" x14ac:dyDescent="0.25">
      <c r="D3167" s="142"/>
    </row>
    <row r="3168" spans="4:4" x14ac:dyDescent="0.25">
      <c r="D3168" s="142"/>
    </row>
    <row r="3169" spans="4:4" x14ac:dyDescent="0.25">
      <c r="D3169" s="142"/>
    </row>
    <row r="3170" spans="4:4" x14ac:dyDescent="0.25">
      <c r="D3170" s="142"/>
    </row>
    <row r="3171" spans="4:4" x14ac:dyDescent="0.25">
      <c r="D3171" s="142"/>
    </row>
    <row r="3172" spans="4:4" x14ac:dyDescent="0.25">
      <c r="D3172" s="142"/>
    </row>
    <row r="3173" spans="4:4" x14ac:dyDescent="0.25">
      <c r="D3173" s="142"/>
    </row>
    <row r="3174" spans="4:4" x14ac:dyDescent="0.25">
      <c r="D3174" s="142"/>
    </row>
    <row r="3175" spans="4:4" x14ac:dyDescent="0.25">
      <c r="D3175" s="142"/>
    </row>
    <row r="3176" spans="4:4" x14ac:dyDescent="0.25">
      <c r="D3176" s="142"/>
    </row>
    <row r="3177" spans="4:4" x14ac:dyDescent="0.25">
      <c r="D3177" s="142"/>
    </row>
    <row r="3178" spans="4:4" x14ac:dyDescent="0.25">
      <c r="D3178" s="142"/>
    </row>
    <row r="3179" spans="4:4" x14ac:dyDescent="0.25">
      <c r="D3179" s="142"/>
    </row>
    <row r="3180" spans="4:4" x14ac:dyDescent="0.25">
      <c r="D3180" s="142"/>
    </row>
    <row r="3181" spans="4:4" x14ac:dyDescent="0.25">
      <c r="D3181" s="142"/>
    </row>
    <row r="3182" spans="4:4" x14ac:dyDescent="0.25">
      <c r="D3182" s="142"/>
    </row>
    <row r="3183" spans="4:4" x14ac:dyDescent="0.25">
      <c r="D3183" s="142"/>
    </row>
    <row r="3184" spans="4:4" x14ac:dyDescent="0.25">
      <c r="D3184" s="142"/>
    </row>
    <row r="3185" spans="4:4" x14ac:dyDescent="0.25">
      <c r="D3185" s="142"/>
    </row>
    <row r="3186" spans="4:4" x14ac:dyDescent="0.25">
      <c r="D3186" s="142"/>
    </row>
    <row r="3187" spans="4:4" x14ac:dyDescent="0.25">
      <c r="D3187" s="142"/>
    </row>
    <row r="3188" spans="4:4" x14ac:dyDescent="0.25">
      <c r="D3188" s="142"/>
    </row>
    <row r="3189" spans="4:4" x14ac:dyDescent="0.25">
      <c r="D3189" s="142"/>
    </row>
    <row r="3190" spans="4:4" x14ac:dyDescent="0.25">
      <c r="D3190" s="142"/>
    </row>
    <row r="3191" spans="4:4" x14ac:dyDescent="0.25">
      <c r="D3191" s="142"/>
    </row>
    <row r="3192" spans="4:4" x14ac:dyDescent="0.25">
      <c r="D3192" s="142"/>
    </row>
    <row r="3193" spans="4:4" x14ac:dyDescent="0.25">
      <c r="D3193" s="142"/>
    </row>
    <row r="3194" spans="4:4" x14ac:dyDescent="0.25">
      <c r="D3194" s="142"/>
    </row>
    <row r="3195" spans="4:4" x14ac:dyDescent="0.25">
      <c r="D3195" s="142"/>
    </row>
    <row r="3196" spans="4:4" x14ac:dyDescent="0.25">
      <c r="D3196" s="142"/>
    </row>
    <row r="3197" spans="4:4" x14ac:dyDescent="0.25">
      <c r="D3197" s="142"/>
    </row>
    <row r="3198" spans="4:4" x14ac:dyDescent="0.25">
      <c r="D3198" s="142"/>
    </row>
    <row r="3199" spans="4:4" x14ac:dyDescent="0.25">
      <c r="D3199" s="142"/>
    </row>
    <row r="3200" spans="4:4" x14ac:dyDescent="0.25">
      <c r="D3200" s="142"/>
    </row>
    <row r="3201" spans="4:4" x14ac:dyDescent="0.25">
      <c r="D3201" s="142"/>
    </row>
    <row r="3202" spans="4:4" x14ac:dyDescent="0.25">
      <c r="D3202" s="142"/>
    </row>
    <row r="3203" spans="4:4" x14ac:dyDescent="0.25">
      <c r="D3203" s="142"/>
    </row>
    <row r="3204" spans="4:4" x14ac:dyDescent="0.25">
      <c r="D3204" s="142"/>
    </row>
    <row r="3205" spans="4:4" x14ac:dyDescent="0.25">
      <c r="D3205" s="142"/>
    </row>
    <row r="3206" spans="4:4" x14ac:dyDescent="0.25">
      <c r="D3206" s="142"/>
    </row>
    <row r="3207" spans="4:4" x14ac:dyDescent="0.25">
      <c r="D3207" s="142"/>
    </row>
    <row r="3208" spans="4:4" x14ac:dyDescent="0.25">
      <c r="D3208" s="142"/>
    </row>
    <row r="3209" spans="4:4" x14ac:dyDescent="0.25">
      <c r="D3209" s="142"/>
    </row>
    <row r="3210" spans="4:4" x14ac:dyDescent="0.25">
      <c r="D3210" s="142"/>
    </row>
    <row r="3211" spans="4:4" x14ac:dyDescent="0.25">
      <c r="D3211" s="142"/>
    </row>
    <row r="3212" spans="4:4" x14ac:dyDescent="0.25">
      <c r="D3212" s="142"/>
    </row>
    <row r="3213" spans="4:4" x14ac:dyDescent="0.25">
      <c r="D3213" s="142"/>
    </row>
    <row r="3214" spans="4:4" x14ac:dyDescent="0.25">
      <c r="D3214" s="142"/>
    </row>
    <row r="3215" spans="4:4" x14ac:dyDescent="0.25">
      <c r="D3215" s="142"/>
    </row>
    <row r="3216" spans="4:4" x14ac:dyDescent="0.25">
      <c r="D3216" s="142"/>
    </row>
    <row r="3217" spans="4:4" x14ac:dyDescent="0.25">
      <c r="D3217" s="142"/>
    </row>
    <row r="3218" spans="4:4" x14ac:dyDescent="0.25">
      <c r="D3218" s="142"/>
    </row>
    <row r="3219" spans="4:4" x14ac:dyDescent="0.25">
      <c r="D3219" s="142"/>
    </row>
    <row r="3220" spans="4:4" x14ac:dyDescent="0.25">
      <c r="D3220" s="142"/>
    </row>
    <row r="3221" spans="4:4" x14ac:dyDescent="0.25">
      <c r="D3221" s="142"/>
    </row>
    <row r="3222" spans="4:4" x14ac:dyDescent="0.25">
      <c r="D3222" s="142"/>
    </row>
    <row r="3223" spans="4:4" x14ac:dyDescent="0.25">
      <c r="D3223" s="142"/>
    </row>
    <row r="3224" spans="4:4" x14ac:dyDescent="0.25">
      <c r="D3224" s="142"/>
    </row>
    <row r="3225" spans="4:4" x14ac:dyDescent="0.25">
      <c r="D3225" s="142"/>
    </row>
    <row r="3226" spans="4:4" x14ac:dyDescent="0.25">
      <c r="D3226" s="142"/>
    </row>
    <row r="3227" spans="4:4" x14ac:dyDescent="0.25">
      <c r="D3227" s="142"/>
    </row>
    <row r="3228" spans="4:4" x14ac:dyDescent="0.25">
      <c r="D3228" s="142"/>
    </row>
    <row r="3229" spans="4:4" x14ac:dyDescent="0.25">
      <c r="D3229" s="142"/>
    </row>
    <row r="3230" spans="4:4" x14ac:dyDescent="0.25">
      <c r="D3230" s="142"/>
    </row>
    <row r="3231" spans="4:4" x14ac:dyDescent="0.25">
      <c r="D3231" s="142"/>
    </row>
    <row r="3232" spans="4:4" x14ac:dyDescent="0.25">
      <c r="D3232" s="142"/>
    </row>
    <row r="3233" spans="4:4" x14ac:dyDescent="0.25">
      <c r="D3233" s="142"/>
    </row>
    <row r="3234" spans="4:4" x14ac:dyDescent="0.25">
      <c r="D3234" s="142"/>
    </row>
    <row r="3235" spans="4:4" x14ac:dyDescent="0.25">
      <c r="D3235" s="142"/>
    </row>
    <row r="3236" spans="4:4" x14ac:dyDescent="0.25">
      <c r="D3236" s="142"/>
    </row>
    <row r="3237" spans="4:4" x14ac:dyDescent="0.25">
      <c r="D3237" s="142"/>
    </row>
    <row r="3238" spans="4:4" x14ac:dyDescent="0.25">
      <c r="D3238" s="142"/>
    </row>
    <row r="3239" spans="4:4" x14ac:dyDescent="0.25">
      <c r="D3239" s="142"/>
    </row>
    <row r="3240" spans="4:4" x14ac:dyDescent="0.25">
      <c r="D3240" s="142"/>
    </row>
    <row r="3241" spans="4:4" x14ac:dyDescent="0.25">
      <c r="D3241" s="142"/>
    </row>
    <row r="3242" spans="4:4" x14ac:dyDescent="0.25">
      <c r="D3242" s="142"/>
    </row>
    <row r="3243" spans="4:4" x14ac:dyDescent="0.25">
      <c r="D3243" s="142"/>
    </row>
    <row r="3244" spans="4:4" x14ac:dyDescent="0.25">
      <c r="D3244" s="142"/>
    </row>
    <row r="3245" spans="4:4" x14ac:dyDescent="0.25">
      <c r="D3245" s="142"/>
    </row>
    <row r="3246" spans="4:4" x14ac:dyDescent="0.25">
      <c r="D3246" s="142"/>
    </row>
    <row r="3247" spans="4:4" x14ac:dyDescent="0.25">
      <c r="D3247" s="142"/>
    </row>
    <row r="3248" spans="4:4" x14ac:dyDescent="0.25">
      <c r="D3248" s="142"/>
    </row>
    <row r="3249" spans="4:4" x14ac:dyDescent="0.25">
      <c r="D3249" s="142"/>
    </row>
    <row r="3250" spans="4:4" x14ac:dyDescent="0.25">
      <c r="D3250" s="142"/>
    </row>
    <row r="3251" spans="4:4" x14ac:dyDescent="0.25">
      <c r="D3251" s="142"/>
    </row>
    <row r="3252" spans="4:4" x14ac:dyDescent="0.25">
      <c r="D3252" s="142"/>
    </row>
    <row r="3253" spans="4:4" x14ac:dyDescent="0.25">
      <c r="D3253" s="142"/>
    </row>
    <row r="3254" spans="4:4" x14ac:dyDescent="0.25">
      <c r="D3254" s="142"/>
    </row>
    <row r="3255" spans="4:4" x14ac:dyDescent="0.25">
      <c r="D3255" s="142"/>
    </row>
    <row r="3256" spans="4:4" x14ac:dyDescent="0.25">
      <c r="D3256" s="142"/>
    </row>
    <row r="3257" spans="4:4" x14ac:dyDescent="0.25">
      <c r="D3257" s="142"/>
    </row>
    <row r="3258" spans="4:4" x14ac:dyDescent="0.25">
      <c r="D3258" s="142"/>
    </row>
    <row r="3259" spans="4:4" x14ac:dyDescent="0.25">
      <c r="D3259" s="142"/>
    </row>
    <row r="3260" spans="4:4" x14ac:dyDescent="0.25">
      <c r="D3260" s="142"/>
    </row>
    <row r="3261" spans="4:4" x14ac:dyDescent="0.25">
      <c r="D3261" s="142"/>
    </row>
    <row r="3262" spans="4:4" x14ac:dyDescent="0.25">
      <c r="D3262" s="142"/>
    </row>
    <row r="3263" spans="4:4" x14ac:dyDescent="0.25">
      <c r="D3263" s="142"/>
    </row>
    <row r="3264" spans="4:4" x14ac:dyDescent="0.25">
      <c r="D3264" s="142"/>
    </row>
    <row r="3265" spans="4:4" x14ac:dyDescent="0.25">
      <c r="D3265" s="142"/>
    </row>
    <row r="3266" spans="4:4" x14ac:dyDescent="0.25">
      <c r="D3266" s="142"/>
    </row>
    <row r="3267" spans="4:4" x14ac:dyDescent="0.25">
      <c r="D3267" s="142"/>
    </row>
    <row r="3268" spans="4:4" x14ac:dyDescent="0.25">
      <c r="D3268" s="142"/>
    </row>
    <row r="3269" spans="4:4" x14ac:dyDescent="0.25">
      <c r="D3269" s="142"/>
    </row>
    <row r="3270" spans="4:4" x14ac:dyDescent="0.25">
      <c r="D3270" s="142"/>
    </row>
    <row r="3271" spans="4:4" x14ac:dyDescent="0.25">
      <c r="D3271" s="142"/>
    </row>
    <row r="3272" spans="4:4" x14ac:dyDescent="0.25">
      <c r="D3272" s="142"/>
    </row>
    <row r="3273" spans="4:4" x14ac:dyDescent="0.25">
      <c r="D3273" s="142"/>
    </row>
    <row r="3274" spans="4:4" x14ac:dyDescent="0.25">
      <c r="D3274" s="142"/>
    </row>
    <row r="3275" spans="4:4" x14ac:dyDescent="0.25">
      <c r="D3275" s="142"/>
    </row>
    <row r="3276" spans="4:4" x14ac:dyDescent="0.25">
      <c r="D3276" s="142"/>
    </row>
    <row r="3277" spans="4:4" x14ac:dyDescent="0.25">
      <c r="D3277" s="142"/>
    </row>
    <row r="3278" spans="4:4" x14ac:dyDescent="0.25">
      <c r="D3278" s="142"/>
    </row>
    <row r="3279" spans="4:4" x14ac:dyDescent="0.25">
      <c r="D3279" s="142"/>
    </row>
    <row r="3280" spans="4:4" x14ac:dyDescent="0.25">
      <c r="D3280" s="142"/>
    </row>
    <row r="3281" spans="4:4" x14ac:dyDescent="0.25">
      <c r="D3281" s="142"/>
    </row>
    <row r="3282" spans="4:4" x14ac:dyDescent="0.25">
      <c r="D3282" s="142"/>
    </row>
    <row r="3283" spans="4:4" x14ac:dyDescent="0.25">
      <c r="D3283" s="142"/>
    </row>
    <row r="3284" spans="4:4" x14ac:dyDescent="0.25">
      <c r="D3284" s="142"/>
    </row>
    <row r="3285" spans="4:4" x14ac:dyDescent="0.25">
      <c r="D3285" s="142"/>
    </row>
    <row r="3286" spans="4:4" x14ac:dyDescent="0.25">
      <c r="D3286" s="142"/>
    </row>
    <row r="3287" spans="4:4" x14ac:dyDescent="0.25">
      <c r="D3287" s="142"/>
    </row>
    <row r="3288" spans="4:4" x14ac:dyDescent="0.25">
      <c r="D3288" s="142"/>
    </row>
    <row r="3289" spans="4:4" x14ac:dyDescent="0.25">
      <c r="D3289" s="142"/>
    </row>
    <row r="3290" spans="4:4" x14ac:dyDescent="0.25">
      <c r="D3290" s="142"/>
    </row>
    <row r="3291" spans="4:4" x14ac:dyDescent="0.25">
      <c r="D3291" s="142"/>
    </row>
    <row r="3292" spans="4:4" x14ac:dyDescent="0.25">
      <c r="D3292" s="142"/>
    </row>
    <row r="3293" spans="4:4" x14ac:dyDescent="0.25">
      <c r="D3293" s="142"/>
    </row>
    <row r="3294" spans="4:4" x14ac:dyDescent="0.25">
      <c r="D3294" s="142"/>
    </row>
    <row r="3295" spans="4:4" x14ac:dyDescent="0.25">
      <c r="D3295" s="142"/>
    </row>
    <row r="3296" spans="4:4" x14ac:dyDescent="0.25">
      <c r="D3296" s="142"/>
    </row>
    <row r="3297" spans="4:4" x14ac:dyDescent="0.25">
      <c r="D3297" s="142"/>
    </row>
    <row r="3298" spans="4:4" x14ac:dyDescent="0.25">
      <c r="D3298" s="142"/>
    </row>
    <row r="3299" spans="4:4" x14ac:dyDescent="0.25">
      <c r="D3299" s="142"/>
    </row>
    <row r="3300" spans="4:4" x14ac:dyDescent="0.25">
      <c r="D3300" s="142"/>
    </row>
    <row r="3301" spans="4:4" x14ac:dyDescent="0.25">
      <c r="D3301" s="142"/>
    </row>
    <row r="3302" spans="4:4" x14ac:dyDescent="0.25">
      <c r="D3302" s="142"/>
    </row>
    <row r="3303" spans="4:4" x14ac:dyDescent="0.25">
      <c r="D3303" s="142"/>
    </row>
    <row r="3304" spans="4:4" x14ac:dyDescent="0.25">
      <c r="D3304" s="142"/>
    </row>
    <row r="3305" spans="4:4" x14ac:dyDescent="0.25">
      <c r="D3305" s="142"/>
    </row>
    <row r="3306" spans="4:4" x14ac:dyDescent="0.25">
      <c r="D3306" s="142"/>
    </row>
    <row r="3307" spans="4:4" x14ac:dyDescent="0.25">
      <c r="D3307" s="142"/>
    </row>
    <row r="3308" spans="4:4" x14ac:dyDescent="0.25">
      <c r="D3308" s="142"/>
    </row>
    <row r="3309" spans="4:4" x14ac:dyDescent="0.25">
      <c r="D3309" s="142"/>
    </row>
    <row r="3310" spans="4:4" x14ac:dyDescent="0.25">
      <c r="D3310" s="142"/>
    </row>
    <row r="3311" spans="4:4" x14ac:dyDescent="0.25">
      <c r="D3311" s="142"/>
    </row>
    <row r="3312" spans="4:4" x14ac:dyDescent="0.25">
      <c r="D3312" s="142"/>
    </row>
    <row r="3313" spans="4:4" x14ac:dyDescent="0.25">
      <c r="D3313" s="142"/>
    </row>
    <row r="3314" spans="4:4" x14ac:dyDescent="0.25">
      <c r="D3314" s="142"/>
    </row>
    <row r="3315" spans="4:4" x14ac:dyDescent="0.25">
      <c r="D3315" s="142"/>
    </row>
    <row r="3316" spans="4:4" x14ac:dyDescent="0.25">
      <c r="D3316" s="142"/>
    </row>
    <row r="3317" spans="4:4" x14ac:dyDescent="0.25">
      <c r="D3317" s="142"/>
    </row>
    <row r="3318" spans="4:4" x14ac:dyDescent="0.25">
      <c r="D3318" s="142"/>
    </row>
    <row r="3319" spans="4:4" x14ac:dyDescent="0.25">
      <c r="D3319" s="142"/>
    </row>
    <row r="3320" spans="4:4" x14ac:dyDescent="0.25">
      <c r="D3320" s="142"/>
    </row>
    <row r="3321" spans="4:4" x14ac:dyDescent="0.25">
      <c r="D3321" s="142"/>
    </row>
    <row r="3322" spans="4:4" x14ac:dyDescent="0.25">
      <c r="D3322" s="142"/>
    </row>
    <row r="3323" spans="4:4" x14ac:dyDescent="0.25">
      <c r="D3323" s="142"/>
    </row>
    <row r="3324" spans="4:4" x14ac:dyDescent="0.25">
      <c r="D3324" s="142"/>
    </row>
    <row r="3325" spans="4:4" x14ac:dyDescent="0.25">
      <c r="D3325" s="142"/>
    </row>
    <row r="3326" spans="4:4" x14ac:dyDescent="0.25">
      <c r="D3326" s="142"/>
    </row>
    <row r="3327" spans="4:4" x14ac:dyDescent="0.25">
      <c r="D3327" s="142"/>
    </row>
    <row r="3328" spans="4:4" x14ac:dyDescent="0.25">
      <c r="D3328" s="142"/>
    </row>
    <row r="3329" spans="4:4" x14ac:dyDescent="0.25">
      <c r="D3329" s="142"/>
    </row>
    <row r="3330" spans="4:4" x14ac:dyDescent="0.25">
      <c r="D3330" s="142"/>
    </row>
    <row r="3331" spans="4:4" x14ac:dyDescent="0.25">
      <c r="D3331" s="142"/>
    </row>
    <row r="3332" spans="4:4" x14ac:dyDescent="0.25">
      <c r="D3332" s="142"/>
    </row>
    <row r="3333" spans="4:4" x14ac:dyDescent="0.25">
      <c r="D3333" s="142"/>
    </row>
    <row r="3334" spans="4:4" x14ac:dyDescent="0.25">
      <c r="D3334" s="142"/>
    </row>
    <row r="3335" spans="4:4" x14ac:dyDescent="0.25">
      <c r="D3335" s="142"/>
    </row>
    <row r="3336" spans="4:4" x14ac:dyDescent="0.25">
      <c r="D3336" s="142"/>
    </row>
    <row r="3337" spans="4:4" x14ac:dyDescent="0.25">
      <c r="D3337" s="142"/>
    </row>
    <row r="3338" spans="4:4" x14ac:dyDescent="0.25">
      <c r="D3338" s="142"/>
    </row>
    <row r="3339" spans="4:4" x14ac:dyDescent="0.25">
      <c r="D3339" s="142"/>
    </row>
    <row r="3340" spans="4:4" x14ac:dyDescent="0.25">
      <c r="D3340" s="142"/>
    </row>
    <row r="3341" spans="4:4" x14ac:dyDescent="0.25">
      <c r="D3341" s="142"/>
    </row>
    <row r="3342" spans="4:4" x14ac:dyDescent="0.25">
      <c r="D3342" s="142"/>
    </row>
    <row r="3343" spans="4:4" x14ac:dyDescent="0.25">
      <c r="D3343" s="142"/>
    </row>
    <row r="3344" spans="4:4" x14ac:dyDescent="0.25">
      <c r="D3344" s="142"/>
    </row>
    <row r="3345" spans="4:4" x14ac:dyDescent="0.25">
      <c r="D3345" s="142"/>
    </row>
    <row r="3346" spans="4:4" x14ac:dyDescent="0.25">
      <c r="D3346" s="142"/>
    </row>
    <row r="3347" spans="4:4" x14ac:dyDescent="0.25">
      <c r="D3347" s="142"/>
    </row>
    <row r="3348" spans="4:4" x14ac:dyDescent="0.25">
      <c r="D3348" s="142"/>
    </row>
    <row r="3349" spans="4:4" x14ac:dyDescent="0.25">
      <c r="D3349" s="142"/>
    </row>
    <row r="3350" spans="4:4" x14ac:dyDescent="0.25">
      <c r="D3350" s="142"/>
    </row>
    <row r="3351" spans="4:4" x14ac:dyDescent="0.25">
      <c r="D3351" s="142"/>
    </row>
    <row r="3352" spans="4:4" x14ac:dyDescent="0.25">
      <c r="D3352" s="142"/>
    </row>
    <row r="3353" spans="4:4" x14ac:dyDescent="0.25">
      <c r="D3353" s="142"/>
    </row>
    <row r="3354" spans="4:4" x14ac:dyDescent="0.25">
      <c r="D3354" s="142"/>
    </row>
    <row r="3355" spans="4:4" x14ac:dyDescent="0.25">
      <c r="D3355" s="142"/>
    </row>
    <row r="3356" spans="4:4" x14ac:dyDescent="0.25">
      <c r="D3356" s="142"/>
    </row>
    <row r="3357" spans="4:4" x14ac:dyDescent="0.25">
      <c r="D3357" s="142"/>
    </row>
    <row r="3358" spans="4:4" x14ac:dyDescent="0.25">
      <c r="D3358" s="142"/>
    </row>
    <row r="3359" spans="4:4" x14ac:dyDescent="0.25">
      <c r="D3359" s="142"/>
    </row>
    <row r="3360" spans="4:4" x14ac:dyDescent="0.25">
      <c r="D3360" s="142"/>
    </row>
    <row r="3361" spans="4:4" x14ac:dyDescent="0.25">
      <c r="D3361" s="142"/>
    </row>
    <row r="3362" spans="4:4" x14ac:dyDescent="0.25">
      <c r="D3362" s="142"/>
    </row>
    <row r="3363" spans="4:4" x14ac:dyDescent="0.25">
      <c r="D3363" s="142"/>
    </row>
    <row r="3364" spans="4:4" x14ac:dyDescent="0.25">
      <c r="D3364" s="142"/>
    </row>
    <row r="3365" spans="4:4" x14ac:dyDescent="0.25">
      <c r="D3365" s="142"/>
    </row>
    <row r="3366" spans="4:4" x14ac:dyDescent="0.25">
      <c r="D3366" s="142"/>
    </row>
    <row r="3367" spans="4:4" x14ac:dyDescent="0.25">
      <c r="D3367" s="142"/>
    </row>
    <row r="3368" spans="4:4" x14ac:dyDescent="0.25">
      <c r="D3368" s="142"/>
    </row>
    <row r="3369" spans="4:4" x14ac:dyDescent="0.25">
      <c r="D3369" s="142"/>
    </row>
    <row r="3370" spans="4:4" x14ac:dyDescent="0.25">
      <c r="D3370" s="142"/>
    </row>
    <row r="3371" spans="4:4" x14ac:dyDescent="0.25">
      <c r="D3371" s="142"/>
    </row>
    <row r="3372" spans="4:4" x14ac:dyDescent="0.25">
      <c r="D3372" s="142"/>
    </row>
    <row r="3373" spans="4:4" x14ac:dyDescent="0.25">
      <c r="D3373" s="142"/>
    </row>
    <row r="3374" spans="4:4" x14ac:dyDescent="0.25">
      <c r="D3374" s="142"/>
    </row>
    <row r="3375" spans="4:4" x14ac:dyDescent="0.25">
      <c r="D3375" s="142"/>
    </row>
    <row r="3376" spans="4:4" x14ac:dyDescent="0.25">
      <c r="D3376" s="142"/>
    </row>
    <row r="3377" spans="4:4" x14ac:dyDescent="0.25">
      <c r="D3377" s="142"/>
    </row>
    <row r="3378" spans="4:4" x14ac:dyDescent="0.25">
      <c r="D3378" s="142"/>
    </row>
    <row r="3379" spans="4:4" x14ac:dyDescent="0.25">
      <c r="D3379" s="142"/>
    </row>
    <row r="3380" spans="4:4" x14ac:dyDescent="0.25">
      <c r="D3380" s="142"/>
    </row>
    <row r="3381" spans="4:4" x14ac:dyDescent="0.25">
      <c r="D3381" s="142"/>
    </row>
    <row r="3382" spans="4:4" x14ac:dyDescent="0.25">
      <c r="D3382" s="142"/>
    </row>
    <row r="3383" spans="4:4" x14ac:dyDescent="0.25">
      <c r="D3383" s="142"/>
    </row>
    <row r="3384" spans="4:4" x14ac:dyDescent="0.25">
      <c r="D3384" s="142"/>
    </row>
    <row r="3385" spans="4:4" x14ac:dyDescent="0.25">
      <c r="D3385" s="142"/>
    </row>
    <row r="3386" spans="4:4" x14ac:dyDescent="0.25">
      <c r="D3386" s="142"/>
    </row>
    <row r="3387" spans="4:4" x14ac:dyDescent="0.25">
      <c r="D3387" s="142"/>
    </row>
    <row r="3388" spans="4:4" x14ac:dyDescent="0.25">
      <c r="D3388" s="142"/>
    </row>
    <row r="3389" spans="4:4" x14ac:dyDescent="0.25">
      <c r="D3389" s="142"/>
    </row>
    <row r="3390" spans="4:4" x14ac:dyDescent="0.25">
      <c r="D3390" s="142"/>
    </row>
    <row r="3391" spans="4:4" x14ac:dyDescent="0.25">
      <c r="D3391" s="142"/>
    </row>
    <row r="3392" spans="4:4" x14ac:dyDescent="0.25">
      <c r="D3392" s="142"/>
    </row>
    <row r="3393" spans="4:4" x14ac:dyDescent="0.25">
      <c r="D3393" s="142"/>
    </row>
    <row r="3394" spans="4:4" x14ac:dyDescent="0.25">
      <c r="D3394" s="142"/>
    </row>
    <row r="3395" spans="4:4" x14ac:dyDescent="0.25">
      <c r="D3395" s="142"/>
    </row>
    <row r="3396" spans="4:4" x14ac:dyDescent="0.25">
      <c r="D3396" s="142"/>
    </row>
    <row r="3397" spans="4:4" x14ac:dyDescent="0.25">
      <c r="D3397" s="142"/>
    </row>
    <row r="3398" spans="4:4" x14ac:dyDescent="0.25">
      <c r="D3398" s="142"/>
    </row>
    <row r="3399" spans="4:4" x14ac:dyDescent="0.25">
      <c r="D3399" s="142"/>
    </row>
    <row r="3400" spans="4:4" x14ac:dyDescent="0.25">
      <c r="D3400" s="142"/>
    </row>
    <row r="3401" spans="4:4" x14ac:dyDescent="0.25">
      <c r="D3401" s="142"/>
    </row>
    <row r="3402" spans="4:4" x14ac:dyDescent="0.25">
      <c r="D3402" s="142"/>
    </row>
    <row r="3403" spans="4:4" x14ac:dyDescent="0.25">
      <c r="D3403" s="142"/>
    </row>
    <row r="3404" spans="4:4" x14ac:dyDescent="0.25">
      <c r="D3404" s="142"/>
    </row>
    <row r="3405" spans="4:4" x14ac:dyDescent="0.25">
      <c r="D3405" s="142"/>
    </row>
    <row r="3406" spans="4:4" x14ac:dyDescent="0.25">
      <c r="D3406" s="142"/>
    </row>
    <row r="3407" spans="4:4" x14ac:dyDescent="0.25">
      <c r="D3407" s="142"/>
    </row>
    <row r="3408" spans="4:4" x14ac:dyDescent="0.25">
      <c r="D3408" s="142"/>
    </row>
    <row r="3409" spans="4:4" x14ac:dyDescent="0.25">
      <c r="D3409" s="142"/>
    </row>
    <row r="3410" spans="4:4" x14ac:dyDescent="0.25">
      <c r="D3410" s="142"/>
    </row>
    <row r="3411" spans="4:4" x14ac:dyDescent="0.25">
      <c r="D3411" s="142"/>
    </row>
    <row r="3412" spans="4:4" x14ac:dyDescent="0.25">
      <c r="D3412" s="142"/>
    </row>
    <row r="3413" spans="4:4" x14ac:dyDescent="0.25">
      <c r="D3413" s="142"/>
    </row>
    <row r="3414" spans="4:4" x14ac:dyDescent="0.25">
      <c r="D3414" s="142"/>
    </row>
    <row r="3415" spans="4:4" x14ac:dyDescent="0.25">
      <c r="D3415" s="142"/>
    </row>
    <row r="3416" spans="4:4" x14ac:dyDescent="0.25">
      <c r="D3416" s="142"/>
    </row>
    <row r="3417" spans="4:4" x14ac:dyDescent="0.25">
      <c r="D3417" s="142"/>
    </row>
    <row r="3418" spans="4:4" x14ac:dyDescent="0.25">
      <c r="D3418" s="142"/>
    </row>
    <row r="3419" spans="4:4" x14ac:dyDescent="0.25">
      <c r="D3419" s="142"/>
    </row>
    <row r="3420" spans="4:4" x14ac:dyDescent="0.25">
      <c r="D3420" s="142"/>
    </row>
    <row r="3421" spans="4:4" x14ac:dyDescent="0.25">
      <c r="D3421" s="142"/>
    </row>
    <row r="3422" spans="4:4" x14ac:dyDescent="0.25">
      <c r="D3422" s="142"/>
    </row>
    <row r="3423" spans="4:4" x14ac:dyDescent="0.25">
      <c r="D3423" s="142"/>
    </row>
    <row r="3424" spans="4:4" x14ac:dyDescent="0.25">
      <c r="D3424" s="142"/>
    </row>
    <row r="3425" spans="4:4" x14ac:dyDescent="0.25">
      <c r="D3425" s="142"/>
    </row>
    <row r="3426" spans="4:4" x14ac:dyDescent="0.25">
      <c r="D3426" s="142"/>
    </row>
    <row r="3427" spans="4:4" x14ac:dyDescent="0.25">
      <c r="D3427" s="142"/>
    </row>
    <row r="3428" spans="4:4" x14ac:dyDescent="0.25">
      <c r="D3428" s="142"/>
    </row>
    <row r="3429" spans="4:4" x14ac:dyDescent="0.25">
      <c r="D3429" s="142"/>
    </row>
    <row r="3430" spans="4:4" x14ac:dyDescent="0.25">
      <c r="D3430" s="142"/>
    </row>
    <row r="3431" spans="4:4" x14ac:dyDescent="0.25">
      <c r="D3431" s="142"/>
    </row>
    <row r="3432" spans="4:4" x14ac:dyDescent="0.25">
      <c r="D3432" s="142"/>
    </row>
    <row r="3433" spans="4:4" x14ac:dyDescent="0.25">
      <c r="D3433" s="142"/>
    </row>
    <row r="3434" spans="4:4" x14ac:dyDescent="0.25">
      <c r="D3434" s="142"/>
    </row>
    <row r="3435" spans="4:4" x14ac:dyDescent="0.25">
      <c r="D3435" s="142"/>
    </row>
    <row r="3436" spans="4:4" x14ac:dyDescent="0.25">
      <c r="D3436" s="142"/>
    </row>
    <row r="3437" spans="4:4" x14ac:dyDescent="0.25">
      <c r="D3437" s="142"/>
    </row>
    <row r="3438" spans="4:4" x14ac:dyDescent="0.25">
      <c r="D3438" s="142"/>
    </row>
    <row r="3439" spans="4:4" x14ac:dyDescent="0.25">
      <c r="D3439" s="142"/>
    </row>
    <row r="3440" spans="4:4" x14ac:dyDescent="0.25">
      <c r="D3440" s="142"/>
    </row>
    <row r="3441" spans="4:4" x14ac:dyDescent="0.25">
      <c r="D3441" s="142"/>
    </row>
    <row r="3442" spans="4:4" x14ac:dyDescent="0.25">
      <c r="D3442" s="142"/>
    </row>
    <row r="3443" spans="4:4" x14ac:dyDescent="0.25">
      <c r="D3443" s="142"/>
    </row>
    <row r="3444" spans="4:4" x14ac:dyDescent="0.25">
      <c r="D3444" s="142"/>
    </row>
    <row r="3445" spans="4:4" x14ac:dyDescent="0.25">
      <c r="D3445" s="142"/>
    </row>
    <row r="3446" spans="4:4" x14ac:dyDescent="0.25">
      <c r="D3446" s="142"/>
    </row>
    <row r="3447" spans="4:4" x14ac:dyDescent="0.25">
      <c r="D3447" s="142"/>
    </row>
    <row r="3448" spans="4:4" x14ac:dyDescent="0.25">
      <c r="D3448" s="142"/>
    </row>
    <row r="3449" spans="4:4" x14ac:dyDescent="0.25">
      <c r="D3449" s="142"/>
    </row>
    <row r="3450" spans="4:4" x14ac:dyDescent="0.25">
      <c r="D3450" s="142"/>
    </row>
    <row r="3451" spans="4:4" x14ac:dyDescent="0.25">
      <c r="D3451" s="142"/>
    </row>
    <row r="3452" spans="4:4" x14ac:dyDescent="0.25">
      <c r="D3452" s="142"/>
    </row>
    <row r="3453" spans="4:4" x14ac:dyDescent="0.25">
      <c r="D3453" s="142"/>
    </row>
    <row r="3454" spans="4:4" x14ac:dyDescent="0.25">
      <c r="D3454" s="142"/>
    </row>
    <row r="3455" spans="4:4" x14ac:dyDescent="0.25">
      <c r="D3455" s="142"/>
    </row>
    <row r="3456" spans="4:4" x14ac:dyDescent="0.25">
      <c r="D3456" s="142"/>
    </row>
    <row r="3457" spans="4:4" x14ac:dyDescent="0.25">
      <c r="D3457" s="142"/>
    </row>
    <row r="3458" spans="4:4" x14ac:dyDescent="0.25">
      <c r="D3458" s="142"/>
    </row>
    <row r="3459" spans="4:4" x14ac:dyDescent="0.25">
      <c r="D3459" s="142"/>
    </row>
    <row r="3460" spans="4:4" x14ac:dyDescent="0.25">
      <c r="D3460" s="142"/>
    </row>
    <row r="3461" spans="4:4" x14ac:dyDescent="0.25">
      <c r="D3461" s="142"/>
    </row>
    <row r="3462" spans="4:4" x14ac:dyDescent="0.25">
      <c r="D3462" s="142"/>
    </row>
    <row r="3463" spans="4:4" x14ac:dyDescent="0.25">
      <c r="D3463" s="142"/>
    </row>
    <row r="3464" spans="4:4" x14ac:dyDescent="0.25">
      <c r="D3464" s="142"/>
    </row>
    <row r="3465" spans="4:4" x14ac:dyDescent="0.25">
      <c r="D3465" s="142"/>
    </row>
    <row r="3466" spans="4:4" x14ac:dyDescent="0.25">
      <c r="D3466" s="142"/>
    </row>
    <row r="3467" spans="4:4" x14ac:dyDescent="0.25">
      <c r="D3467" s="142"/>
    </row>
    <row r="3468" spans="4:4" x14ac:dyDescent="0.25">
      <c r="D3468" s="142"/>
    </row>
    <row r="3469" spans="4:4" x14ac:dyDescent="0.25">
      <c r="D3469" s="142"/>
    </row>
    <row r="3470" spans="4:4" x14ac:dyDescent="0.25">
      <c r="D3470" s="142"/>
    </row>
    <row r="3471" spans="4:4" x14ac:dyDescent="0.25">
      <c r="D3471" s="142"/>
    </row>
    <row r="3472" spans="4:4" x14ac:dyDescent="0.25">
      <c r="D3472" s="142"/>
    </row>
    <row r="3473" spans="4:4" x14ac:dyDescent="0.25">
      <c r="D3473" s="142"/>
    </row>
    <row r="3474" spans="4:4" x14ac:dyDescent="0.25">
      <c r="D3474" s="142"/>
    </row>
    <row r="3475" spans="4:4" x14ac:dyDescent="0.25">
      <c r="D3475" s="142"/>
    </row>
    <row r="3476" spans="4:4" x14ac:dyDescent="0.25">
      <c r="D3476" s="142"/>
    </row>
    <row r="3477" spans="4:4" x14ac:dyDescent="0.25">
      <c r="D3477" s="142"/>
    </row>
    <row r="3478" spans="4:4" x14ac:dyDescent="0.25">
      <c r="D3478" s="142"/>
    </row>
    <row r="3479" spans="4:4" x14ac:dyDescent="0.25">
      <c r="D3479" s="142"/>
    </row>
    <row r="3480" spans="4:4" x14ac:dyDescent="0.25">
      <c r="D3480" s="142"/>
    </row>
    <row r="3481" spans="4:4" x14ac:dyDescent="0.25">
      <c r="D3481" s="142"/>
    </row>
    <row r="3482" spans="4:4" x14ac:dyDescent="0.25">
      <c r="D3482" s="142"/>
    </row>
    <row r="3483" spans="4:4" x14ac:dyDescent="0.25">
      <c r="D3483" s="142"/>
    </row>
    <row r="3484" spans="4:4" x14ac:dyDescent="0.25">
      <c r="D3484" s="142"/>
    </row>
    <row r="3485" spans="4:4" x14ac:dyDescent="0.25">
      <c r="D3485" s="142"/>
    </row>
    <row r="3486" spans="4:4" x14ac:dyDescent="0.25">
      <c r="D3486" s="142"/>
    </row>
    <row r="3487" spans="4:4" x14ac:dyDescent="0.25">
      <c r="D3487" s="142"/>
    </row>
    <row r="3488" spans="4:4" x14ac:dyDescent="0.25">
      <c r="D3488" s="142"/>
    </row>
    <row r="3489" spans="4:4" x14ac:dyDescent="0.25">
      <c r="D3489" s="142"/>
    </row>
    <row r="3490" spans="4:4" x14ac:dyDescent="0.25">
      <c r="D3490" s="142"/>
    </row>
    <row r="3491" spans="4:4" x14ac:dyDescent="0.25">
      <c r="D3491" s="142"/>
    </row>
    <row r="3492" spans="4:4" x14ac:dyDescent="0.25">
      <c r="D3492" s="142"/>
    </row>
    <row r="3493" spans="4:4" x14ac:dyDescent="0.25">
      <c r="D3493" s="142"/>
    </row>
    <row r="3494" spans="4:4" x14ac:dyDescent="0.25">
      <c r="D3494" s="142"/>
    </row>
    <row r="3495" spans="4:4" x14ac:dyDescent="0.25">
      <c r="D3495" s="142"/>
    </row>
    <row r="3496" spans="4:4" x14ac:dyDescent="0.25">
      <c r="D3496" s="142"/>
    </row>
    <row r="3497" spans="4:4" x14ac:dyDescent="0.25">
      <c r="D3497" s="142"/>
    </row>
    <row r="3498" spans="4:4" x14ac:dyDescent="0.25">
      <c r="D3498" s="142"/>
    </row>
    <row r="3499" spans="4:4" x14ac:dyDescent="0.25">
      <c r="D3499" s="142"/>
    </row>
    <row r="3500" spans="4:4" x14ac:dyDescent="0.25">
      <c r="D3500" s="142"/>
    </row>
    <row r="3501" spans="4:4" x14ac:dyDescent="0.25">
      <c r="D3501" s="142"/>
    </row>
    <row r="3502" spans="4:4" x14ac:dyDescent="0.25">
      <c r="D3502" s="142"/>
    </row>
    <row r="3503" spans="4:4" x14ac:dyDescent="0.25">
      <c r="D3503" s="142"/>
    </row>
    <row r="3504" spans="4:4" x14ac:dyDescent="0.25">
      <c r="D3504" s="142"/>
    </row>
    <row r="3505" spans="4:4" x14ac:dyDescent="0.25">
      <c r="D3505" s="142"/>
    </row>
    <row r="3506" spans="4:4" x14ac:dyDescent="0.25">
      <c r="D3506" s="142"/>
    </row>
    <row r="3507" spans="4:4" x14ac:dyDescent="0.25">
      <c r="D3507" s="142"/>
    </row>
    <row r="3508" spans="4:4" x14ac:dyDescent="0.25">
      <c r="D3508" s="142"/>
    </row>
    <row r="3509" spans="4:4" x14ac:dyDescent="0.25">
      <c r="D3509" s="142"/>
    </row>
    <row r="3510" spans="4:4" x14ac:dyDescent="0.25">
      <c r="D3510" s="142"/>
    </row>
    <row r="3511" spans="4:4" x14ac:dyDescent="0.25">
      <c r="D3511" s="142"/>
    </row>
    <row r="3512" spans="4:4" x14ac:dyDescent="0.25">
      <c r="D3512" s="142"/>
    </row>
    <row r="3513" spans="4:4" x14ac:dyDescent="0.25">
      <c r="D3513" s="142"/>
    </row>
    <row r="3514" spans="4:4" x14ac:dyDescent="0.25">
      <c r="D3514" s="142"/>
    </row>
    <row r="3515" spans="4:4" x14ac:dyDescent="0.25">
      <c r="D3515" s="142"/>
    </row>
    <row r="3516" spans="4:4" x14ac:dyDescent="0.25">
      <c r="D3516" s="142"/>
    </row>
    <row r="3517" spans="4:4" x14ac:dyDescent="0.25">
      <c r="D3517" s="142"/>
    </row>
    <row r="3518" spans="4:4" x14ac:dyDescent="0.25">
      <c r="D3518" s="142"/>
    </row>
    <row r="3519" spans="4:4" x14ac:dyDescent="0.25">
      <c r="D3519" s="142"/>
    </row>
    <row r="3520" spans="4:4" x14ac:dyDescent="0.25">
      <c r="D3520" s="142"/>
    </row>
    <row r="3521" spans="4:4" x14ac:dyDescent="0.25">
      <c r="D3521" s="142"/>
    </row>
    <row r="3522" spans="4:4" x14ac:dyDescent="0.25">
      <c r="D3522" s="142"/>
    </row>
    <row r="3523" spans="4:4" x14ac:dyDescent="0.25">
      <c r="D3523" s="142"/>
    </row>
    <row r="3524" spans="4:4" x14ac:dyDescent="0.25">
      <c r="D3524" s="142"/>
    </row>
    <row r="3525" spans="4:4" x14ac:dyDescent="0.25">
      <c r="D3525" s="142"/>
    </row>
    <row r="3526" spans="4:4" x14ac:dyDescent="0.25">
      <c r="D3526" s="142"/>
    </row>
    <row r="3527" spans="4:4" x14ac:dyDescent="0.25">
      <c r="D3527" s="142"/>
    </row>
    <row r="3528" spans="4:4" x14ac:dyDescent="0.25">
      <c r="D3528" s="142"/>
    </row>
    <row r="3529" spans="4:4" x14ac:dyDescent="0.25">
      <c r="D3529" s="142"/>
    </row>
    <row r="3530" spans="4:4" x14ac:dyDescent="0.25">
      <c r="D3530" s="142"/>
    </row>
    <row r="3531" spans="4:4" x14ac:dyDescent="0.25">
      <c r="D3531" s="142"/>
    </row>
    <row r="3532" spans="4:4" x14ac:dyDescent="0.25">
      <c r="D3532" s="142"/>
    </row>
    <row r="3533" spans="4:4" x14ac:dyDescent="0.25">
      <c r="D3533" s="142"/>
    </row>
    <row r="3534" spans="4:4" x14ac:dyDescent="0.25">
      <c r="D3534" s="142"/>
    </row>
    <row r="3535" spans="4:4" x14ac:dyDescent="0.25">
      <c r="D3535" s="142"/>
    </row>
    <row r="3536" spans="4:4" x14ac:dyDescent="0.25">
      <c r="D3536" s="142"/>
    </row>
    <row r="3537" spans="4:4" x14ac:dyDescent="0.25">
      <c r="D3537" s="142"/>
    </row>
    <row r="3538" spans="4:4" x14ac:dyDescent="0.25">
      <c r="D3538" s="142"/>
    </row>
    <row r="3539" spans="4:4" x14ac:dyDescent="0.25">
      <c r="D3539" s="142"/>
    </row>
    <row r="3540" spans="4:4" x14ac:dyDescent="0.25">
      <c r="D3540" s="142"/>
    </row>
    <row r="3541" spans="4:4" x14ac:dyDescent="0.25">
      <c r="D3541" s="142"/>
    </row>
    <row r="3542" spans="4:4" x14ac:dyDescent="0.25">
      <c r="D3542" s="142"/>
    </row>
    <row r="3543" spans="4:4" x14ac:dyDescent="0.25">
      <c r="D3543" s="142"/>
    </row>
    <row r="3544" spans="4:4" x14ac:dyDescent="0.25">
      <c r="D3544" s="142"/>
    </row>
    <row r="3545" spans="4:4" x14ac:dyDescent="0.25">
      <c r="D3545" s="142"/>
    </row>
    <row r="3546" spans="4:4" x14ac:dyDescent="0.25">
      <c r="D3546" s="142"/>
    </row>
    <row r="3547" spans="4:4" x14ac:dyDescent="0.25">
      <c r="D3547" s="142"/>
    </row>
    <row r="3548" spans="4:4" x14ac:dyDescent="0.25">
      <c r="D3548" s="142"/>
    </row>
    <row r="3549" spans="4:4" x14ac:dyDescent="0.25">
      <c r="D3549" s="142"/>
    </row>
    <row r="3550" spans="4:4" x14ac:dyDescent="0.25">
      <c r="D3550" s="142"/>
    </row>
    <row r="3551" spans="4:4" x14ac:dyDescent="0.25">
      <c r="D3551" s="142"/>
    </row>
    <row r="3552" spans="4:4" x14ac:dyDescent="0.25">
      <c r="D3552" s="142"/>
    </row>
    <row r="3553" spans="4:4" x14ac:dyDescent="0.25">
      <c r="D3553" s="142"/>
    </row>
    <row r="3554" spans="4:4" x14ac:dyDescent="0.25">
      <c r="D3554" s="142"/>
    </row>
    <row r="3555" spans="4:4" x14ac:dyDescent="0.25">
      <c r="D3555" s="142"/>
    </row>
    <row r="3556" spans="4:4" x14ac:dyDescent="0.25">
      <c r="D3556" s="142"/>
    </row>
    <row r="3557" spans="4:4" x14ac:dyDescent="0.25">
      <c r="D3557" s="142"/>
    </row>
    <row r="3558" spans="4:4" x14ac:dyDescent="0.25">
      <c r="D3558" s="142"/>
    </row>
    <row r="3559" spans="4:4" x14ac:dyDescent="0.25">
      <c r="D3559" s="142"/>
    </row>
    <row r="3560" spans="4:4" x14ac:dyDescent="0.25">
      <c r="D3560" s="142"/>
    </row>
    <row r="3561" spans="4:4" x14ac:dyDescent="0.25">
      <c r="D3561" s="142"/>
    </row>
    <row r="3562" spans="4:4" x14ac:dyDescent="0.25">
      <c r="D3562" s="142"/>
    </row>
    <row r="3563" spans="4:4" x14ac:dyDescent="0.25">
      <c r="D3563" s="142"/>
    </row>
    <row r="3564" spans="4:4" x14ac:dyDescent="0.25">
      <c r="D3564" s="142"/>
    </row>
    <row r="3565" spans="4:4" x14ac:dyDescent="0.25">
      <c r="D3565" s="142"/>
    </row>
    <row r="3566" spans="4:4" x14ac:dyDescent="0.25">
      <c r="D3566" s="142"/>
    </row>
    <row r="3567" spans="4:4" x14ac:dyDescent="0.25">
      <c r="D3567" s="142"/>
    </row>
    <row r="3568" spans="4:4" x14ac:dyDescent="0.25">
      <c r="D3568" s="142"/>
    </row>
    <row r="3569" spans="4:4" x14ac:dyDescent="0.25">
      <c r="D3569" s="142"/>
    </row>
    <row r="3570" spans="4:4" x14ac:dyDescent="0.25">
      <c r="D3570" s="142"/>
    </row>
    <row r="3571" spans="4:4" x14ac:dyDescent="0.25">
      <c r="D3571" s="142"/>
    </row>
    <row r="3572" spans="4:4" x14ac:dyDescent="0.25">
      <c r="D3572" s="142"/>
    </row>
    <row r="3573" spans="4:4" x14ac:dyDescent="0.25">
      <c r="D3573" s="142"/>
    </row>
    <row r="3574" spans="4:4" x14ac:dyDescent="0.25">
      <c r="D3574" s="142"/>
    </row>
    <row r="3575" spans="4:4" x14ac:dyDescent="0.25">
      <c r="D3575" s="142"/>
    </row>
    <row r="3576" spans="4:4" x14ac:dyDescent="0.25">
      <c r="D3576" s="142"/>
    </row>
    <row r="3577" spans="4:4" x14ac:dyDescent="0.25">
      <c r="D3577" s="142"/>
    </row>
    <row r="3578" spans="4:4" x14ac:dyDescent="0.25">
      <c r="D3578" s="142"/>
    </row>
    <row r="3579" spans="4:4" x14ac:dyDescent="0.25">
      <c r="D3579" s="142"/>
    </row>
    <row r="3580" spans="4:4" x14ac:dyDescent="0.25">
      <c r="D3580" s="142"/>
    </row>
    <row r="3581" spans="4:4" x14ac:dyDescent="0.25">
      <c r="D3581" s="142"/>
    </row>
    <row r="3582" spans="4:4" x14ac:dyDescent="0.25">
      <c r="D3582" s="142"/>
    </row>
    <row r="3583" spans="4:4" x14ac:dyDescent="0.25">
      <c r="D3583" s="142"/>
    </row>
    <row r="3584" spans="4:4" x14ac:dyDescent="0.25">
      <c r="D3584" s="142"/>
    </row>
    <row r="3585" spans="4:4" x14ac:dyDescent="0.25">
      <c r="D3585" s="142"/>
    </row>
    <row r="3586" spans="4:4" x14ac:dyDescent="0.25">
      <c r="D3586" s="142"/>
    </row>
    <row r="3587" spans="4:4" x14ac:dyDescent="0.25">
      <c r="D3587" s="142"/>
    </row>
    <row r="3588" spans="4:4" x14ac:dyDescent="0.25">
      <c r="D3588" s="142"/>
    </row>
    <row r="3589" spans="4:4" x14ac:dyDescent="0.25">
      <c r="D3589" s="142"/>
    </row>
    <row r="3590" spans="4:4" x14ac:dyDescent="0.25">
      <c r="D3590" s="142"/>
    </row>
    <row r="3591" spans="4:4" x14ac:dyDescent="0.25">
      <c r="D3591" s="142"/>
    </row>
    <row r="3592" spans="4:4" x14ac:dyDescent="0.25">
      <c r="D3592" s="142"/>
    </row>
    <row r="3593" spans="4:4" x14ac:dyDescent="0.25">
      <c r="D3593" s="142"/>
    </row>
    <row r="3594" spans="4:4" x14ac:dyDescent="0.25">
      <c r="D3594" s="142"/>
    </row>
    <row r="3595" spans="4:4" x14ac:dyDescent="0.25">
      <c r="D3595" s="142"/>
    </row>
    <row r="3596" spans="4:4" x14ac:dyDescent="0.25">
      <c r="D3596" s="142"/>
    </row>
    <row r="3597" spans="4:4" x14ac:dyDescent="0.25">
      <c r="D3597" s="142"/>
    </row>
    <row r="3598" spans="4:4" x14ac:dyDescent="0.25">
      <c r="D3598" s="142"/>
    </row>
    <row r="3599" spans="4:4" x14ac:dyDescent="0.25">
      <c r="D3599" s="142"/>
    </row>
    <row r="3600" spans="4:4" x14ac:dyDescent="0.25">
      <c r="D3600" s="142"/>
    </row>
    <row r="3601" spans="4:4" x14ac:dyDescent="0.25">
      <c r="D3601" s="142"/>
    </row>
    <row r="3602" spans="4:4" x14ac:dyDescent="0.25">
      <c r="D3602" s="142"/>
    </row>
    <row r="3603" spans="4:4" x14ac:dyDescent="0.25">
      <c r="D3603" s="142"/>
    </row>
    <row r="3604" spans="4:4" x14ac:dyDescent="0.25">
      <c r="D3604" s="142"/>
    </row>
    <row r="3605" spans="4:4" x14ac:dyDescent="0.25">
      <c r="D3605" s="142"/>
    </row>
    <row r="3606" spans="4:4" x14ac:dyDescent="0.25">
      <c r="D3606" s="142"/>
    </row>
    <row r="3607" spans="4:4" x14ac:dyDescent="0.25">
      <c r="D3607" s="142"/>
    </row>
    <row r="3608" spans="4:4" x14ac:dyDescent="0.25">
      <c r="D3608" s="142"/>
    </row>
    <row r="3609" spans="4:4" x14ac:dyDescent="0.25">
      <c r="D3609" s="142"/>
    </row>
    <row r="3610" spans="4:4" x14ac:dyDescent="0.25">
      <c r="D3610" s="142"/>
    </row>
    <row r="3611" spans="4:4" x14ac:dyDescent="0.25">
      <c r="D3611" s="142"/>
    </row>
    <row r="3612" spans="4:4" x14ac:dyDescent="0.25">
      <c r="D3612" s="142"/>
    </row>
    <row r="3613" spans="4:4" x14ac:dyDescent="0.25">
      <c r="D3613" s="142"/>
    </row>
    <row r="3614" spans="4:4" x14ac:dyDescent="0.25">
      <c r="D3614" s="142"/>
    </row>
    <row r="3615" spans="4:4" x14ac:dyDescent="0.25">
      <c r="D3615" s="142"/>
    </row>
    <row r="3616" spans="4:4" x14ac:dyDescent="0.25">
      <c r="D3616" s="142"/>
    </row>
    <row r="3617" spans="4:4" x14ac:dyDescent="0.25">
      <c r="D3617" s="142"/>
    </row>
    <row r="3618" spans="4:4" x14ac:dyDescent="0.25">
      <c r="D3618" s="142"/>
    </row>
    <row r="3619" spans="4:4" x14ac:dyDescent="0.25">
      <c r="D3619" s="142"/>
    </row>
    <row r="3620" spans="4:4" x14ac:dyDescent="0.25">
      <c r="D3620" s="142"/>
    </row>
    <row r="3621" spans="4:4" x14ac:dyDescent="0.25">
      <c r="D3621" s="142"/>
    </row>
    <row r="3622" spans="4:4" x14ac:dyDescent="0.25">
      <c r="D3622" s="142"/>
    </row>
    <row r="3623" spans="4:4" x14ac:dyDescent="0.25">
      <c r="D3623" s="142"/>
    </row>
    <row r="3624" spans="4:4" x14ac:dyDescent="0.25">
      <c r="D3624" s="142"/>
    </row>
    <row r="3625" spans="4:4" x14ac:dyDescent="0.25">
      <c r="D3625" s="142"/>
    </row>
    <row r="3626" spans="4:4" x14ac:dyDescent="0.25">
      <c r="D3626" s="142"/>
    </row>
    <row r="3627" spans="4:4" x14ac:dyDescent="0.25">
      <c r="D3627" s="142"/>
    </row>
    <row r="3628" spans="4:4" x14ac:dyDescent="0.25">
      <c r="D3628" s="142"/>
    </row>
    <row r="3629" spans="4:4" x14ac:dyDescent="0.25">
      <c r="D3629" s="142"/>
    </row>
    <row r="3630" spans="4:4" x14ac:dyDescent="0.25">
      <c r="D3630" s="142"/>
    </row>
    <row r="3631" spans="4:4" x14ac:dyDescent="0.25">
      <c r="D3631" s="142"/>
    </row>
    <row r="3632" spans="4:4" x14ac:dyDescent="0.25">
      <c r="D3632" s="142"/>
    </row>
    <row r="3633" spans="4:4" x14ac:dyDescent="0.25">
      <c r="D3633" s="142"/>
    </row>
    <row r="3634" spans="4:4" x14ac:dyDescent="0.25">
      <c r="D3634" s="142"/>
    </row>
    <row r="3635" spans="4:4" x14ac:dyDescent="0.25">
      <c r="D3635" s="142"/>
    </row>
    <row r="3636" spans="4:4" x14ac:dyDescent="0.25">
      <c r="D3636" s="142"/>
    </row>
    <row r="3637" spans="4:4" x14ac:dyDescent="0.25">
      <c r="D3637" s="142"/>
    </row>
    <row r="3638" spans="4:4" x14ac:dyDescent="0.25">
      <c r="D3638" s="142"/>
    </row>
    <row r="3639" spans="4:4" x14ac:dyDescent="0.25">
      <c r="D3639" s="142"/>
    </row>
    <row r="3640" spans="4:4" x14ac:dyDescent="0.25">
      <c r="D3640" s="142"/>
    </row>
    <row r="3641" spans="4:4" x14ac:dyDescent="0.25">
      <c r="D3641" s="142"/>
    </row>
    <row r="3642" spans="4:4" x14ac:dyDescent="0.25">
      <c r="D3642" s="142"/>
    </row>
    <row r="3643" spans="4:4" x14ac:dyDescent="0.25">
      <c r="D3643" s="142"/>
    </row>
    <row r="3644" spans="4:4" x14ac:dyDescent="0.25">
      <c r="D3644" s="142"/>
    </row>
    <row r="3645" spans="4:4" x14ac:dyDescent="0.25">
      <c r="D3645" s="142"/>
    </row>
    <row r="3646" spans="4:4" x14ac:dyDescent="0.25">
      <c r="D3646" s="142"/>
    </row>
    <row r="3647" spans="4:4" x14ac:dyDescent="0.25">
      <c r="D3647" s="142"/>
    </row>
    <row r="3648" spans="4:4" x14ac:dyDescent="0.25">
      <c r="D3648" s="142"/>
    </row>
    <row r="3649" spans="4:4" x14ac:dyDescent="0.25">
      <c r="D3649" s="142"/>
    </row>
    <row r="3650" spans="4:4" x14ac:dyDescent="0.25">
      <c r="D3650" s="142"/>
    </row>
    <row r="3651" spans="4:4" x14ac:dyDescent="0.25">
      <c r="D3651" s="142"/>
    </row>
    <row r="3652" spans="4:4" x14ac:dyDescent="0.25">
      <c r="D3652" s="142"/>
    </row>
    <row r="3653" spans="4:4" x14ac:dyDescent="0.25">
      <c r="D3653" s="142"/>
    </row>
    <row r="3654" spans="4:4" x14ac:dyDescent="0.25">
      <c r="D3654" s="142"/>
    </row>
    <row r="3655" spans="4:4" x14ac:dyDescent="0.25">
      <c r="D3655" s="142"/>
    </row>
    <row r="3656" spans="4:4" x14ac:dyDescent="0.25">
      <c r="D3656" s="142"/>
    </row>
    <row r="3657" spans="4:4" x14ac:dyDescent="0.25">
      <c r="D3657" s="142"/>
    </row>
    <row r="3658" spans="4:4" x14ac:dyDescent="0.25">
      <c r="D3658" s="142"/>
    </row>
    <row r="3659" spans="4:4" x14ac:dyDescent="0.25">
      <c r="D3659" s="142"/>
    </row>
    <row r="3660" spans="4:4" x14ac:dyDescent="0.25">
      <c r="D3660" s="142"/>
    </row>
    <row r="3661" spans="4:4" x14ac:dyDescent="0.25">
      <c r="D3661" s="142"/>
    </row>
    <row r="3662" spans="4:4" x14ac:dyDescent="0.25">
      <c r="D3662" s="142"/>
    </row>
    <row r="3663" spans="4:4" x14ac:dyDescent="0.25">
      <c r="D3663" s="142"/>
    </row>
    <row r="3664" spans="4:4" x14ac:dyDescent="0.25">
      <c r="D3664" s="142"/>
    </row>
    <row r="3665" spans="4:4" x14ac:dyDescent="0.25">
      <c r="D3665" s="142"/>
    </row>
    <row r="3666" spans="4:4" x14ac:dyDescent="0.25">
      <c r="D3666" s="142"/>
    </row>
    <row r="3667" spans="4:4" x14ac:dyDescent="0.25">
      <c r="D3667" s="142"/>
    </row>
    <row r="3668" spans="4:4" x14ac:dyDescent="0.25">
      <c r="D3668" s="142"/>
    </row>
    <row r="3669" spans="4:4" x14ac:dyDescent="0.25">
      <c r="D3669" s="142"/>
    </row>
    <row r="3670" spans="4:4" x14ac:dyDescent="0.25">
      <c r="D3670" s="142"/>
    </row>
    <row r="3671" spans="4:4" x14ac:dyDescent="0.25">
      <c r="D3671" s="142"/>
    </row>
    <row r="3672" spans="4:4" x14ac:dyDescent="0.25">
      <c r="D3672" s="142"/>
    </row>
    <row r="3673" spans="4:4" x14ac:dyDescent="0.25">
      <c r="D3673" s="142"/>
    </row>
    <row r="3674" spans="4:4" x14ac:dyDescent="0.25">
      <c r="D3674" s="142"/>
    </row>
    <row r="3675" spans="4:4" x14ac:dyDescent="0.25">
      <c r="D3675" s="142"/>
    </row>
    <row r="3676" spans="4:4" x14ac:dyDescent="0.25">
      <c r="D3676" s="142"/>
    </row>
    <row r="3677" spans="4:4" x14ac:dyDescent="0.25">
      <c r="D3677" s="142"/>
    </row>
    <row r="3678" spans="4:4" x14ac:dyDescent="0.25">
      <c r="D3678" s="142"/>
    </row>
    <row r="3679" spans="4:4" x14ac:dyDescent="0.25">
      <c r="D3679" s="142"/>
    </row>
    <row r="3680" spans="4:4" x14ac:dyDescent="0.25">
      <c r="D3680" s="142"/>
    </row>
    <row r="3681" spans="4:4" x14ac:dyDescent="0.25">
      <c r="D3681" s="142"/>
    </row>
    <row r="3682" spans="4:4" x14ac:dyDescent="0.25">
      <c r="D3682" s="142"/>
    </row>
    <row r="3683" spans="4:4" x14ac:dyDescent="0.25">
      <c r="D3683" s="142"/>
    </row>
    <row r="3684" spans="4:4" x14ac:dyDescent="0.25">
      <c r="D3684" s="142"/>
    </row>
    <row r="3685" spans="4:4" x14ac:dyDescent="0.25">
      <c r="D3685" s="142"/>
    </row>
    <row r="3686" spans="4:4" x14ac:dyDescent="0.25">
      <c r="D3686" s="142"/>
    </row>
    <row r="3687" spans="4:4" x14ac:dyDescent="0.25">
      <c r="D3687" s="142"/>
    </row>
    <row r="3688" spans="4:4" x14ac:dyDescent="0.25">
      <c r="D3688" s="142"/>
    </row>
    <row r="3689" spans="4:4" x14ac:dyDescent="0.25">
      <c r="D3689" s="142"/>
    </row>
    <row r="3690" spans="4:4" x14ac:dyDescent="0.25">
      <c r="D3690" s="142"/>
    </row>
    <row r="3691" spans="4:4" x14ac:dyDescent="0.25">
      <c r="D3691" s="142"/>
    </row>
    <row r="3692" spans="4:4" x14ac:dyDescent="0.25">
      <c r="D3692" s="142"/>
    </row>
    <row r="3693" spans="4:4" x14ac:dyDescent="0.25">
      <c r="D3693" s="142"/>
    </row>
    <row r="3694" spans="4:4" x14ac:dyDescent="0.25">
      <c r="D3694" s="142"/>
    </row>
    <row r="3695" spans="4:4" x14ac:dyDescent="0.25">
      <c r="D3695" s="142"/>
    </row>
    <row r="3696" spans="4:4" x14ac:dyDescent="0.25">
      <c r="D3696" s="142"/>
    </row>
    <row r="3697" spans="4:4" x14ac:dyDescent="0.25">
      <c r="D3697" s="142"/>
    </row>
    <row r="3698" spans="4:4" x14ac:dyDescent="0.25">
      <c r="D3698" s="142"/>
    </row>
    <row r="3699" spans="4:4" x14ac:dyDescent="0.25">
      <c r="D3699" s="142"/>
    </row>
    <row r="3700" spans="4:4" x14ac:dyDescent="0.25">
      <c r="D3700" s="142"/>
    </row>
    <row r="3701" spans="4:4" x14ac:dyDescent="0.25">
      <c r="D3701" s="142"/>
    </row>
    <row r="3702" spans="4:4" x14ac:dyDescent="0.25">
      <c r="D3702" s="142"/>
    </row>
    <row r="3703" spans="4:4" x14ac:dyDescent="0.25">
      <c r="D3703" s="142"/>
    </row>
    <row r="3704" spans="4:4" x14ac:dyDescent="0.25">
      <c r="D3704" s="142"/>
    </row>
    <row r="3705" spans="4:4" x14ac:dyDescent="0.25">
      <c r="D3705" s="142"/>
    </row>
    <row r="3706" spans="4:4" x14ac:dyDescent="0.25">
      <c r="D3706" s="142"/>
    </row>
    <row r="3707" spans="4:4" x14ac:dyDescent="0.25">
      <c r="D3707" s="142"/>
    </row>
    <row r="3708" spans="4:4" x14ac:dyDescent="0.25">
      <c r="D3708" s="142"/>
    </row>
    <row r="3709" spans="4:4" x14ac:dyDescent="0.25">
      <c r="D3709" s="142"/>
    </row>
    <row r="3710" spans="4:4" x14ac:dyDescent="0.25">
      <c r="D3710" s="142"/>
    </row>
    <row r="3711" spans="4:4" x14ac:dyDescent="0.25">
      <c r="D3711" s="142"/>
    </row>
    <row r="3712" spans="4:4" x14ac:dyDescent="0.25">
      <c r="D3712" s="142"/>
    </row>
    <row r="3713" spans="4:4" x14ac:dyDescent="0.25">
      <c r="D3713" s="142"/>
    </row>
    <row r="3714" spans="4:4" x14ac:dyDescent="0.25">
      <c r="D3714" s="142"/>
    </row>
    <row r="3715" spans="4:4" x14ac:dyDescent="0.25">
      <c r="D3715" s="142"/>
    </row>
    <row r="3716" spans="4:4" x14ac:dyDescent="0.25">
      <c r="D3716" s="142"/>
    </row>
    <row r="3717" spans="4:4" x14ac:dyDescent="0.25">
      <c r="D3717" s="142"/>
    </row>
    <row r="3718" spans="4:4" x14ac:dyDescent="0.25">
      <c r="D3718" s="142"/>
    </row>
    <row r="3719" spans="4:4" x14ac:dyDescent="0.25">
      <c r="D3719" s="142"/>
    </row>
    <row r="3720" spans="4:4" x14ac:dyDescent="0.25">
      <c r="D3720" s="142"/>
    </row>
    <row r="3721" spans="4:4" x14ac:dyDescent="0.25">
      <c r="D3721" s="142"/>
    </row>
    <row r="3722" spans="4:4" x14ac:dyDescent="0.25">
      <c r="D3722" s="142"/>
    </row>
    <row r="3723" spans="4:4" x14ac:dyDescent="0.25">
      <c r="D3723" s="142"/>
    </row>
    <row r="3724" spans="4:4" x14ac:dyDescent="0.25">
      <c r="D3724" s="142"/>
    </row>
    <row r="3725" spans="4:4" x14ac:dyDescent="0.25">
      <c r="D3725" s="142"/>
    </row>
    <row r="3726" spans="4:4" x14ac:dyDescent="0.25">
      <c r="D3726" s="142"/>
    </row>
    <row r="3727" spans="4:4" x14ac:dyDescent="0.25">
      <c r="D3727" s="142"/>
    </row>
    <row r="3728" spans="4:4" x14ac:dyDescent="0.25">
      <c r="D3728" s="142"/>
    </row>
    <row r="3729" spans="4:4" x14ac:dyDescent="0.25">
      <c r="D3729" s="142"/>
    </row>
    <row r="3730" spans="4:4" x14ac:dyDescent="0.25">
      <c r="D3730" s="142"/>
    </row>
    <row r="3731" spans="4:4" x14ac:dyDescent="0.25">
      <c r="D3731" s="142"/>
    </row>
    <row r="3732" spans="4:4" x14ac:dyDescent="0.25">
      <c r="D3732" s="142"/>
    </row>
    <row r="3733" spans="4:4" x14ac:dyDescent="0.25">
      <c r="D3733" s="142"/>
    </row>
    <row r="3734" spans="4:4" x14ac:dyDescent="0.25">
      <c r="D3734" s="142"/>
    </row>
    <row r="3735" spans="4:4" x14ac:dyDescent="0.25">
      <c r="D3735" s="142"/>
    </row>
    <row r="3736" spans="4:4" x14ac:dyDescent="0.25">
      <c r="D3736" s="142"/>
    </row>
    <row r="3737" spans="4:4" x14ac:dyDescent="0.25">
      <c r="D3737" s="142"/>
    </row>
    <row r="3738" spans="4:4" x14ac:dyDescent="0.25">
      <c r="D3738" s="142"/>
    </row>
    <row r="3739" spans="4:4" x14ac:dyDescent="0.25">
      <c r="D3739" s="142"/>
    </row>
    <row r="3740" spans="4:4" x14ac:dyDescent="0.25">
      <c r="D3740" s="142"/>
    </row>
    <row r="3741" spans="4:4" x14ac:dyDescent="0.25">
      <c r="D3741" s="142"/>
    </row>
    <row r="3742" spans="4:4" x14ac:dyDescent="0.25">
      <c r="D3742" s="142"/>
    </row>
    <row r="3743" spans="4:4" x14ac:dyDescent="0.25">
      <c r="D3743" s="142"/>
    </row>
    <row r="3744" spans="4:4" x14ac:dyDescent="0.25">
      <c r="D3744" s="142"/>
    </row>
    <row r="3745" spans="4:4" x14ac:dyDescent="0.25">
      <c r="D3745" s="142"/>
    </row>
    <row r="3746" spans="4:4" x14ac:dyDescent="0.25">
      <c r="D3746" s="142"/>
    </row>
    <row r="3747" spans="4:4" x14ac:dyDescent="0.25">
      <c r="D3747" s="142"/>
    </row>
    <row r="3748" spans="4:4" x14ac:dyDescent="0.25">
      <c r="D3748" s="142"/>
    </row>
    <row r="3749" spans="4:4" x14ac:dyDescent="0.25">
      <c r="D3749" s="142"/>
    </row>
    <row r="3750" spans="4:4" x14ac:dyDescent="0.25">
      <c r="D3750" s="142"/>
    </row>
    <row r="3751" spans="4:4" x14ac:dyDescent="0.25">
      <c r="D3751" s="142"/>
    </row>
    <row r="3752" spans="4:4" x14ac:dyDescent="0.25">
      <c r="D3752" s="142"/>
    </row>
    <row r="3753" spans="4:4" x14ac:dyDescent="0.25">
      <c r="D3753" s="142"/>
    </row>
    <row r="3754" spans="4:4" x14ac:dyDescent="0.25">
      <c r="D3754" s="142"/>
    </row>
    <row r="3755" spans="4:4" x14ac:dyDescent="0.25">
      <c r="D3755" s="142"/>
    </row>
    <row r="3756" spans="4:4" x14ac:dyDescent="0.25">
      <c r="D3756" s="142"/>
    </row>
    <row r="3757" spans="4:4" x14ac:dyDescent="0.25">
      <c r="D3757" s="142"/>
    </row>
    <row r="3758" spans="4:4" x14ac:dyDescent="0.25">
      <c r="D3758" s="142"/>
    </row>
    <row r="3759" spans="4:4" x14ac:dyDescent="0.25">
      <c r="D3759" s="142"/>
    </row>
    <row r="3760" spans="4:4" x14ac:dyDescent="0.25">
      <c r="D3760" s="142"/>
    </row>
    <row r="3761" spans="4:4" x14ac:dyDescent="0.25">
      <c r="D3761" s="142"/>
    </row>
    <row r="3762" spans="4:4" x14ac:dyDescent="0.25">
      <c r="D3762" s="142"/>
    </row>
    <row r="3763" spans="4:4" x14ac:dyDescent="0.25">
      <c r="D3763" s="142"/>
    </row>
    <row r="3764" spans="4:4" x14ac:dyDescent="0.25">
      <c r="D3764" s="142"/>
    </row>
    <row r="3765" spans="4:4" x14ac:dyDescent="0.25">
      <c r="D3765" s="142"/>
    </row>
    <row r="3766" spans="4:4" x14ac:dyDescent="0.25">
      <c r="D3766" s="142"/>
    </row>
    <row r="3767" spans="4:4" x14ac:dyDescent="0.25">
      <c r="D3767" s="142"/>
    </row>
    <row r="3768" spans="4:4" x14ac:dyDescent="0.25">
      <c r="D3768" s="142"/>
    </row>
    <row r="3769" spans="4:4" x14ac:dyDescent="0.25">
      <c r="D3769" s="142"/>
    </row>
    <row r="3770" spans="4:4" x14ac:dyDescent="0.25">
      <c r="D3770" s="142"/>
    </row>
    <row r="3771" spans="4:4" x14ac:dyDescent="0.25">
      <c r="D3771" s="142"/>
    </row>
    <row r="3772" spans="4:4" x14ac:dyDescent="0.25">
      <c r="D3772" s="142"/>
    </row>
    <row r="3773" spans="4:4" x14ac:dyDescent="0.25">
      <c r="D3773" s="142"/>
    </row>
    <row r="3774" spans="4:4" x14ac:dyDescent="0.25">
      <c r="D3774" s="142"/>
    </row>
    <row r="3775" spans="4:4" x14ac:dyDescent="0.25">
      <c r="D3775" s="142"/>
    </row>
    <row r="3776" spans="4:4" x14ac:dyDescent="0.25">
      <c r="D3776" s="142"/>
    </row>
    <row r="3777" spans="4:4" x14ac:dyDescent="0.25">
      <c r="D3777" s="142"/>
    </row>
    <row r="3778" spans="4:4" x14ac:dyDescent="0.25">
      <c r="D3778" s="142"/>
    </row>
    <row r="3779" spans="4:4" x14ac:dyDescent="0.25">
      <c r="D3779" s="142"/>
    </row>
    <row r="3780" spans="4:4" x14ac:dyDescent="0.25">
      <c r="D3780" s="142"/>
    </row>
    <row r="3781" spans="4:4" x14ac:dyDescent="0.25">
      <c r="D3781" s="142"/>
    </row>
    <row r="3782" spans="4:4" x14ac:dyDescent="0.25">
      <c r="D3782" s="142"/>
    </row>
    <row r="3783" spans="4:4" x14ac:dyDescent="0.25">
      <c r="D3783" s="142"/>
    </row>
    <row r="3784" spans="4:4" x14ac:dyDescent="0.25">
      <c r="D3784" s="142"/>
    </row>
    <row r="3785" spans="4:4" x14ac:dyDescent="0.25">
      <c r="D3785" s="142"/>
    </row>
    <row r="3786" spans="4:4" x14ac:dyDescent="0.25">
      <c r="D3786" s="142"/>
    </row>
    <row r="3787" spans="4:4" x14ac:dyDescent="0.25">
      <c r="D3787" s="142"/>
    </row>
    <row r="3788" spans="4:4" x14ac:dyDescent="0.25">
      <c r="D3788" s="142"/>
    </row>
    <row r="3789" spans="4:4" x14ac:dyDescent="0.25">
      <c r="D3789" s="142"/>
    </row>
    <row r="3790" spans="4:4" x14ac:dyDescent="0.25">
      <c r="D3790" s="142"/>
    </row>
    <row r="3791" spans="4:4" x14ac:dyDescent="0.25">
      <c r="D3791" s="142"/>
    </row>
    <row r="3792" spans="4:4" x14ac:dyDescent="0.25">
      <c r="D3792" s="142"/>
    </row>
    <row r="3793" spans="4:4" x14ac:dyDescent="0.25">
      <c r="D3793" s="142"/>
    </row>
    <row r="3794" spans="4:4" x14ac:dyDescent="0.25">
      <c r="D3794" s="142"/>
    </row>
    <row r="3795" spans="4:4" x14ac:dyDescent="0.25">
      <c r="D3795" s="142"/>
    </row>
    <row r="3796" spans="4:4" x14ac:dyDescent="0.25">
      <c r="D3796" s="142"/>
    </row>
    <row r="3797" spans="4:4" x14ac:dyDescent="0.25">
      <c r="D3797" s="142"/>
    </row>
    <row r="3798" spans="4:4" x14ac:dyDescent="0.25">
      <c r="D3798" s="142"/>
    </row>
    <row r="3799" spans="4:4" x14ac:dyDescent="0.25">
      <c r="D3799" s="142"/>
    </row>
    <row r="3800" spans="4:4" x14ac:dyDescent="0.25">
      <c r="D3800" s="142"/>
    </row>
    <row r="3801" spans="4:4" x14ac:dyDescent="0.25">
      <c r="D3801" s="142"/>
    </row>
    <row r="3802" spans="4:4" x14ac:dyDescent="0.25">
      <c r="D3802" s="142"/>
    </row>
    <row r="3803" spans="4:4" x14ac:dyDescent="0.25">
      <c r="D3803" s="142"/>
    </row>
    <row r="3804" spans="4:4" x14ac:dyDescent="0.25">
      <c r="D3804" s="142"/>
    </row>
    <row r="3805" spans="4:4" x14ac:dyDescent="0.25">
      <c r="D3805" s="142"/>
    </row>
    <row r="3806" spans="4:4" x14ac:dyDescent="0.25">
      <c r="D3806" s="142"/>
    </row>
    <row r="3807" spans="4:4" x14ac:dyDescent="0.25">
      <c r="D3807" s="142"/>
    </row>
    <row r="3808" spans="4:4" x14ac:dyDescent="0.25">
      <c r="D3808" s="142"/>
    </row>
    <row r="3809" spans="4:4" x14ac:dyDescent="0.25">
      <c r="D3809" s="142"/>
    </row>
    <row r="3810" spans="4:4" x14ac:dyDescent="0.25">
      <c r="D3810" s="142"/>
    </row>
    <row r="3811" spans="4:4" x14ac:dyDescent="0.25">
      <c r="D3811" s="142"/>
    </row>
    <row r="3812" spans="4:4" x14ac:dyDescent="0.25">
      <c r="D3812" s="142"/>
    </row>
    <row r="3813" spans="4:4" x14ac:dyDescent="0.25">
      <c r="D3813" s="142"/>
    </row>
    <row r="3814" spans="4:4" x14ac:dyDescent="0.25">
      <c r="D3814" s="142"/>
    </row>
    <row r="3815" spans="4:4" x14ac:dyDescent="0.25">
      <c r="D3815" s="142"/>
    </row>
    <row r="3816" spans="4:4" x14ac:dyDescent="0.25">
      <c r="D3816" s="142"/>
    </row>
    <row r="3817" spans="4:4" x14ac:dyDescent="0.25">
      <c r="D3817" s="142"/>
    </row>
    <row r="3818" spans="4:4" x14ac:dyDescent="0.25">
      <c r="D3818" s="142"/>
    </row>
    <row r="3819" spans="4:4" x14ac:dyDescent="0.25">
      <c r="D3819" s="142"/>
    </row>
    <row r="3820" spans="4:4" x14ac:dyDescent="0.25">
      <c r="D3820" s="142"/>
    </row>
    <row r="3821" spans="4:4" x14ac:dyDescent="0.25">
      <c r="D3821" s="142"/>
    </row>
    <row r="3822" spans="4:4" x14ac:dyDescent="0.25">
      <c r="D3822" s="142"/>
    </row>
    <row r="3823" spans="4:4" x14ac:dyDescent="0.25">
      <c r="D3823" s="142"/>
    </row>
    <row r="3824" spans="4:4" x14ac:dyDescent="0.25">
      <c r="D3824" s="142"/>
    </row>
    <row r="3825" spans="4:4" x14ac:dyDescent="0.25">
      <c r="D3825" s="142"/>
    </row>
    <row r="3826" spans="4:4" x14ac:dyDescent="0.25">
      <c r="D3826" s="142"/>
    </row>
    <row r="3827" spans="4:4" x14ac:dyDescent="0.25">
      <c r="D3827" s="142"/>
    </row>
    <row r="3828" spans="4:4" x14ac:dyDescent="0.25">
      <c r="D3828" s="142"/>
    </row>
    <row r="3829" spans="4:4" x14ac:dyDescent="0.25">
      <c r="D3829" s="142"/>
    </row>
    <row r="3830" spans="4:4" x14ac:dyDescent="0.25">
      <c r="D3830" s="142"/>
    </row>
    <row r="3831" spans="4:4" x14ac:dyDescent="0.25">
      <c r="D3831" s="142"/>
    </row>
    <row r="3832" spans="4:4" x14ac:dyDescent="0.25">
      <c r="D3832" s="142"/>
    </row>
    <row r="3833" spans="4:4" x14ac:dyDescent="0.25">
      <c r="D3833" s="142"/>
    </row>
    <row r="3834" spans="4:4" x14ac:dyDescent="0.25">
      <c r="D3834" s="142"/>
    </row>
    <row r="3835" spans="4:4" x14ac:dyDescent="0.25">
      <c r="D3835" s="142"/>
    </row>
    <row r="3836" spans="4:4" x14ac:dyDescent="0.25">
      <c r="D3836" s="142"/>
    </row>
    <row r="3837" spans="4:4" x14ac:dyDescent="0.25">
      <c r="D3837" s="142"/>
    </row>
    <row r="3838" spans="4:4" x14ac:dyDescent="0.25">
      <c r="D3838" s="142"/>
    </row>
    <row r="3839" spans="4:4" x14ac:dyDescent="0.25">
      <c r="D3839" s="142"/>
    </row>
    <row r="3840" spans="4:4" x14ac:dyDescent="0.25">
      <c r="D3840" s="142"/>
    </row>
    <row r="3841" spans="4:4" x14ac:dyDescent="0.25">
      <c r="D3841" s="142"/>
    </row>
    <row r="3842" spans="4:4" x14ac:dyDescent="0.25">
      <c r="D3842" s="142"/>
    </row>
    <row r="3843" spans="4:4" x14ac:dyDescent="0.25">
      <c r="D3843" s="142"/>
    </row>
    <row r="3844" spans="4:4" x14ac:dyDescent="0.25">
      <c r="D3844" s="142"/>
    </row>
    <row r="3845" spans="4:4" x14ac:dyDescent="0.25">
      <c r="D3845" s="142"/>
    </row>
    <row r="3846" spans="4:4" x14ac:dyDescent="0.25">
      <c r="D3846" s="142"/>
    </row>
    <row r="3847" spans="4:4" x14ac:dyDescent="0.25">
      <c r="D3847" s="142"/>
    </row>
    <row r="3848" spans="4:4" x14ac:dyDescent="0.25">
      <c r="D3848" s="142"/>
    </row>
    <row r="3849" spans="4:4" x14ac:dyDescent="0.25">
      <c r="D3849" s="142"/>
    </row>
    <row r="3850" spans="4:4" x14ac:dyDescent="0.25">
      <c r="D3850" s="142"/>
    </row>
    <row r="3851" spans="4:4" x14ac:dyDescent="0.25">
      <c r="D3851" s="142"/>
    </row>
    <row r="3852" spans="4:4" x14ac:dyDescent="0.25">
      <c r="D3852" s="142"/>
    </row>
    <row r="3853" spans="4:4" x14ac:dyDescent="0.25">
      <c r="D3853" s="142"/>
    </row>
    <row r="3854" spans="4:4" x14ac:dyDescent="0.25">
      <c r="D3854" s="142"/>
    </row>
    <row r="3855" spans="4:4" x14ac:dyDescent="0.25">
      <c r="D3855" s="142"/>
    </row>
    <row r="3856" spans="4:4" x14ac:dyDescent="0.25">
      <c r="D3856" s="142"/>
    </row>
    <row r="3857" spans="4:4" x14ac:dyDescent="0.25">
      <c r="D3857" s="142"/>
    </row>
    <row r="3858" spans="4:4" x14ac:dyDescent="0.25">
      <c r="D3858" s="142"/>
    </row>
    <row r="3859" spans="4:4" x14ac:dyDescent="0.25">
      <c r="D3859" s="142"/>
    </row>
    <row r="3860" spans="4:4" x14ac:dyDescent="0.25">
      <c r="D3860" s="142"/>
    </row>
    <row r="3861" spans="4:4" x14ac:dyDescent="0.25">
      <c r="D3861" s="142"/>
    </row>
    <row r="3862" spans="4:4" x14ac:dyDescent="0.25">
      <c r="D3862" s="142"/>
    </row>
    <row r="3863" spans="4:4" x14ac:dyDescent="0.25">
      <c r="D3863" s="142"/>
    </row>
    <row r="3864" spans="4:4" x14ac:dyDescent="0.25">
      <c r="D3864" s="142"/>
    </row>
    <row r="3865" spans="4:4" x14ac:dyDescent="0.25">
      <c r="D3865" s="142"/>
    </row>
    <row r="3866" spans="4:4" x14ac:dyDescent="0.25">
      <c r="D3866" s="142"/>
    </row>
    <row r="3867" spans="4:4" x14ac:dyDescent="0.25">
      <c r="D3867" s="142"/>
    </row>
    <row r="3868" spans="4:4" x14ac:dyDescent="0.25">
      <c r="D3868" s="142"/>
    </row>
    <row r="3869" spans="4:4" x14ac:dyDescent="0.25">
      <c r="D3869" s="142"/>
    </row>
    <row r="3870" spans="4:4" x14ac:dyDescent="0.25">
      <c r="D3870" s="142"/>
    </row>
    <row r="3871" spans="4:4" x14ac:dyDescent="0.25">
      <c r="D3871" s="142"/>
    </row>
    <row r="3872" spans="4:4" x14ac:dyDescent="0.25">
      <c r="D3872" s="142"/>
    </row>
    <row r="3873" spans="4:4" x14ac:dyDescent="0.25">
      <c r="D3873" s="142"/>
    </row>
    <row r="3874" spans="4:4" x14ac:dyDescent="0.25">
      <c r="D3874" s="142"/>
    </row>
    <row r="3875" spans="4:4" x14ac:dyDescent="0.25">
      <c r="D3875" s="142"/>
    </row>
    <row r="3876" spans="4:4" x14ac:dyDescent="0.25">
      <c r="D3876" s="142"/>
    </row>
    <row r="3877" spans="4:4" x14ac:dyDescent="0.25">
      <c r="D3877" s="142"/>
    </row>
    <row r="3878" spans="4:4" x14ac:dyDescent="0.25">
      <c r="D3878" s="142"/>
    </row>
    <row r="3879" spans="4:4" x14ac:dyDescent="0.25">
      <c r="D3879" s="142"/>
    </row>
    <row r="3880" spans="4:4" x14ac:dyDescent="0.25">
      <c r="D3880" s="142"/>
    </row>
    <row r="3881" spans="4:4" x14ac:dyDescent="0.25">
      <c r="D3881" s="142"/>
    </row>
    <row r="3882" spans="4:4" x14ac:dyDescent="0.25">
      <c r="D3882" s="142"/>
    </row>
    <row r="3883" spans="4:4" x14ac:dyDescent="0.25">
      <c r="D3883" s="142"/>
    </row>
    <row r="3884" spans="4:4" x14ac:dyDescent="0.25">
      <c r="D3884" s="142"/>
    </row>
    <row r="3885" spans="4:4" x14ac:dyDescent="0.25">
      <c r="D3885" s="142"/>
    </row>
    <row r="3886" spans="4:4" x14ac:dyDescent="0.25">
      <c r="D3886" s="142"/>
    </row>
    <row r="3887" spans="4:4" x14ac:dyDescent="0.25">
      <c r="D3887" s="142"/>
    </row>
    <row r="3888" spans="4:4" x14ac:dyDescent="0.25">
      <c r="D3888" s="142"/>
    </row>
    <row r="3889" spans="4:4" x14ac:dyDescent="0.25">
      <c r="D3889" s="142"/>
    </row>
    <row r="3890" spans="4:4" x14ac:dyDescent="0.25">
      <c r="D3890" s="142"/>
    </row>
    <row r="3891" spans="4:4" x14ac:dyDescent="0.25">
      <c r="D3891" s="142"/>
    </row>
    <row r="3892" spans="4:4" x14ac:dyDescent="0.25">
      <c r="D3892" s="142"/>
    </row>
    <row r="3893" spans="4:4" x14ac:dyDescent="0.25">
      <c r="D3893" s="142"/>
    </row>
    <row r="3894" spans="4:4" x14ac:dyDescent="0.25">
      <c r="D3894" s="142"/>
    </row>
    <row r="3895" spans="4:4" x14ac:dyDescent="0.25">
      <c r="D3895" s="142"/>
    </row>
    <row r="3896" spans="4:4" x14ac:dyDescent="0.25">
      <c r="D3896" s="142"/>
    </row>
    <row r="3897" spans="4:4" x14ac:dyDescent="0.25">
      <c r="D3897" s="142"/>
    </row>
    <row r="3898" spans="4:4" x14ac:dyDescent="0.25">
      <c r="D3898" s="142"/>
    </row>
    <row r="3899" spans="4:4" x14ac:dyDescent="0.25">
      <c r="D3899" s="142"/>
    </row>
    <row r="3900" spans="4:4" x14ac:dyDescent="0.25">
      <c r="D3900" s="142"/>
    </row>
    <row r="3901" spans="4:4" x14ac:dyDescent="0.25">
      <c r="D3901" s="142"/>
    </row>
    <row r="3902" spans="4:4" x14ac:dyDescent="0.25">
      <c r="D3902" s="142"/>
    </row>
    <row r="3903" spans="4:4" x14ac:dyDescent="0.25">
      <c r="D3903" s="142"/>
    </row>
    <row r="3904" spans="4:4" x14ac:dyDescent="0.25">
      <c r="D3904" s="142"/>
    </row>
    <row r="3905" spans="4:4" x14ac:dyDescent="0.25">
      <c r="D3905" s="142"/>
    </row>
    <row r="3906" spans="4:4" x14ac:dyDescent="0.25">
      <c r="D3906" s="142"/>
    </row>
    <row r="3907" spans="4:4" x14ac:dyDescent="0.25">
      <c r="D3907" s="142"/>
    </row>
    <row r="3908" spans="4:4" x14ac:dyDescent="0.25">
      <c r="D3908" s="142"/>
    </row>
    <row r="3909" spans="4:4" x14ac:dyDescent="0.25">
      <c r="D3909" s="142"/>
    </row>
    <row r="3910" spans="4:4" x14ac:dyDescent="0.25">
      <c r="D3910" s="142"/>
    </row>
    <row r="3911" spans="4:4" x14ac:dyDescent="0.25">
      <c r="D3911" s="142"/>
    </row>
    <row r="3912" spans="4:4" x14ac:dyDescent="0.25">
      <c r="D3912" s="142"/>
    </row>
    <row r="3913" spans="4:4" x14ac:dyDescent="0.25">
      <c r="D3913" s="142"/>
    </row>
    <row r="3914" spans="4:4" x14ac:dyDescent="0.25">
      <c r="D3914" s="142"/>
    </row>
    <row r="3915" spans="4:4" x14ac:dyDescent="0.25">
      <c r="D3915" s="142"/>
    </row>
    <row r="3916" spans="4:4" x14ac:dyDescent="0.25">
      <c r="D3916" s="142"/>
    </row>
    <row r="3917" spans="4:4" x14ac:dyDescent="0.25">
      <c r="D3917" s="142"/>
    </row>
    <row r="3918" spans="4:4" x14ac:dyDescent="0.25">
      <c r="D3918" s="142"/>
    </row>
    <row r="3919" spans="4:4" x14ac:dyDescent="0.25">
      <c r="D3919" s="142"/>
    </row>
    <row r="3920" spans="4:4" x14ac:dyDescent="0.25">
      <c r="D3920" s="142"/>
    </row>
    <row r="3921" spans="4:4" x14ac:dyDescent="0.25">
      <c r="D3921" s="142"/>
    </row>
    <row r="3922" spans="4:4" x14ac:dyDescent="0.25">
      <c r="D3922" s="142"/>
    </row>
    <row r="3923" spans="4:4" x14ac:dyDescent="0.25">
      <c r="D3923" s="142"/>
    </row>
    <row r="3924" spans="4:4" x14ac:dyDescent="0.25">
      <c r="D3924" s="142"/>
    </row>
    <row r="3925" spans="4:4" x14ac:dyDescent="0.25">
      <c r="D3925" s="142"/>
    </row>
    <row r="3926" spans="4:4" x14ac:dyDescent="0.25">
      <c r="D3926" s="142"/>
    </row>
    <row r="3927" spans="4:4" x14ac:dyDescent="0.25">
      <c r="D3927" s="142"/>
    </row>
    <row r="3928" spans="4:4" x14ac:dyDescent="0.25">
      <c r="D3928" s="142"/>
    </row>
    <row r="3929" spans="4:4" x14ac:dyDescent="0.25">
      <c r="D3929" s="142"/>
    </row>
    <row r="3930" spans="4:4" x14ac:dyDescent="0.25">
      <c r="D3930" s="142"/>
    </row>
    <row r="3931" spans="4:4" x14ac:dyDescent="0.25">
      <c r="D3931" s="142"/>
    </row>
    <row r="3932" spans="4:4" x14ac:dyDescent="0.25">
      <c r="D3932" s="142"/>
    </row>
    <row r="3933" spans="4:4" x14ac:dyDescent="0.25">
      <c r="D3933" s="142"/>
    </row>
    <row r="3934" spans="4:4" x14ac:dyDescent="0.25">
      <c r="D3934" s="142"/>
    </row>
    <row r="3935" spans="4:4" x14ac:dyDescent="0.25">
      <c r="D3935" s="142"/>
    </row>
    <row r="3936" spans="4:4" x14ac:dyDescent="0.25">
      <c r="D3936" s="142"/>
    </row>
    <row r="3937" spans="4:4" x14ac:dyDescent="0.25">
      <c r="D3937" s="142"/>
    </row>
    <row r="3938" spans="4:4" x14ac:dyDescent="0.25">
      <c r="D3938" s="142"/>
    </row>
    <row r="3939" spans="4:4" x14ac:dyDescent="0.25">
      <c r="D3939" s="142"/>
    </row>
    <row r="3940" spans="4:4" x14ac:dyDescent="0.25">
      <c r="D3940" s="142"/>
    </row>
    <row r="3941" spans="4:4" x14ac:dyDescent="0.25">
      <c r="D3941" s="142"/>
    </row>
    <row r="3942" spans="4:4" x14ac:dyDescent="0.25">
      <c r="D3942" s="142"/>
    </row>
    <row r="3943" spans="4:4" x14ac:dyDescent="0.25">
      <c r="D3943" s="142"/>
    </row>
    <row r="3944" spans="4:4" x14ac:dyDescent="0.25">
      <c r="D3944" s="142"/>
    </row>
    <row r="3945" spans="4:4" x14ac:dyDescent="0.25">
      <c r="D3945" s="142"/>
    </row>
    <row r="3946" spans="4:4" x14ac:dyDescent="0.25">
      <c r="D3946" s="142"/>
    </row>
    <row r="3947" spans="4:4" x14ac:dyDescent="0.25">
      <c r="D3947" s="142"/>
    </row>
    <row r="3948" spans="4:4" x14ac:dyDescent="0.25">
      <c r="D3948" s="142"/>
    </row>
    <row r="3949" spans="4:4" x14ac:dyDescent="0.25">
      <c r="D3949" s="142"/>
    </row>
    <row r="3950" spans="4:4" x14ac:dyDescent="0.25">
      <c r="D3950" s="142"/>
    </row>
    <row r="3951" spans="4:4" x14ac:dyDescent="0.25">
      <c r="D3951" s="142"/>
    </row>
    <row r="3952" spans="4:4" x14ac:dyDescent="0.25">
      <c r="D3952" s="142"/>
    </row>
    <row r="3953" spans="4:4" x14ac:dyDescent="0.25">
      <c r="D3953" s="142"/>
    </row>
    <row r="3954" spans="4:4" x14ac:dyDescent="0.25">
      <c r="D3954" s="142"/>
    </row>
    <row r="3955" spans="4:4" x14ac:dyDescent="0.25">
      <c r="D3955" s="142"/>
    </row>
    <row r="3956" spans="4:4" x14ac:dyDescent="0.25">
      <c r="D3956" s="142"/>
    </row>
    <row r="3957" spans="4:4" x14ac:dyDescent="0.25">
      <c r="D3957" s="142"/>
    </row>
    <row r="3958" spans="4:4" x14ac:dyDescent="0.25">
      <c r="D3958" s="142"/>
    </row>
    <row r="3959" spans="4:4" x14ac:dyDescent="0.25">
      <c r="D3959" s="142"/>
    </row>
    <row r="3960" spans="4:4" x14ac:dyDescent="0.25">
      <c r="D3960" s="142"/>
    </row>
    <row r="3961" spans="4:4" x14ac:dyDescent="0.25">
      <c r="D3961" s="142"/>
    </row>
    <row r="3962" spans="4:4" x14ac:dyDescent="0.25">
      <c r="D3962" s="142"/>
    </row>
    <row r="3963" spans="4:4" x14ac:dyDescent="0.25">
      <c r="D3963" s="142"/>
    </row>
    <row r="3964" spans="4:4" x14ac:dyDescent="0.25">
      <c r="D3964" s="142"/>
    </row>
    <row r="3965" spans="4:4" x14ac:dyDescent="0.25">
      <c r="D3965" s="142"/>
    </row>
    <row r="3966" spans="4:4" x14ac:dyDescent="0.25">
      <c r="D3966" s="142"/>
    </row>
    <row r="3967" spans="4:4" x14ac:dyDescent="0.25">
      <c r="D3967" s="142"/>
    </row>
    <row r="3968" spans="4:4" x14ac:dyDescent="0.25">
      <c r="D3968" s="142"/>
    </row>
    <row r="3969" spans="4:4" x14ac:dyDescent="0.25">
      <c r="D3969" s="142"/>
    </row>
    <row r="3970" spans="4:4" x14ac:dyDescent="0.25">
      <c r="D3970" s="142"/>
    </row>
    <row r="3971" spans="4:4" x14ac:dyDescent="0.25">
      <c r="D3971" s="142"/>
    </row>
    <row r="3972" spans="4:4" x14ac:dyDescent="0.25">
      <c r="D3972" s="142"/>
    </row>
    <row r="3973" spans="4:4" x14ac:dyDescent="0.25">
      <c r="D3973" s="142"/>
    </row>
    <row r="3974" spans="4:4" x14ac:dyDescent="0.25">
      <c r="D3974" s="142"/>
    </row>
    <row r="3975" spans="4:4" x14ac:dyDescent="0.25">
      <c r="D3975" s="142"/>
    </row>
    <row r="3976" spans="4:4" x14ac:dyDescent="0.25">
      <c r="D3976" s="142"/>
    </row>
    <row r="3977" spans="4:4" x14ac:dyDescent="0.25">
      <c r="D3977" s="142"/>
    </row>
    <row r="3978" spans="4:4" x14ac:dyDescent="0.25">
      <c r="D3978" s="142"/>
    </row>
    <row r="3979" spans="4:4" x14ac:dyDescent="0.25">
      <c r="D3979" s="142"/>
    </row>
    <row r="3980" spans="4:4" x14ac:dyDescent="0.25">
      <c r="D3980" s="142"/>
    </row>
    <row r="3981" spans="4:4" x14ac:dyDescent="0.25">
      <c r="D3981" s="142"/>
    </row>
    <row r="3982" spans="4:4" x14ac:dyDescent="0.25">
      <c r="D3982" s="142"/>
    </row>
    <row r="3983" spans="4:4" x14ac:dyDescent="0.25">
      <c r="D3983" s="142"/>
    </row>
    <row r="3984" spans="4:4" x14ac:dyDescent="0.25">
      <c r="D3984" s="142"/>
    </row>
    <row r="3985" spans="4:4" x14ac:dyDescent="0.25">
      <c r="D3985" s="142"/>
    </row>
    <row r="3986" spans="4:4" x14ac:dyDescent="0.25">
      <c r="D3986" s="142"/>
    </row>
    <row r="3987" spans="4:4" x14ac:dyDescent="0.25">
      <c r="D3987" s="142"/>
    </row>
    <row r="3988" spans="4:4" x14ac:dyDescent="0.25">
      <c r="D3988" s="142"/>
    </row>
    <row r="3989" spans="4:4" x14ac:dyDescent="0.25">
      <c r="D3989" s="142"/>
    </row>
    <row r="3990" spans="4:4" x14ac:dyDescent="0.25">
      <c r="D3990" s="142"/>
    </row>
    <row r="3991" spans="4:4" x14ac:dyDescent="0.25">
      <c r="D3991" s="142"/>
    </row>
    <row r="3992" spans="4:4" x14ac:dyDescent="0.25">
      <c r="D3992" s="142"/>
    </row>
    <row r="3993" spans="4:4" x14ac:dyDescent="0.25">
      <c r="D3993" s="142"/>
    </row>
    <row r="3994" spans="4:4" x14ac:dyDescent="0.25">
      <c r="D3994" s="142"/>
    </row>
    <row r="3995" spans="4:4" x14ac:dyDescent="0.25">
      <c r="D3995" s="142"/>
    </row>
    <row r="3996" spans="4:4" x14ac:dyDescent="0.25">
      <c r="D3996" s="142"/>
    </row>
    <row r="3997" spans="4:4" x14ac:dyDescent="0.25">
      <c r="D3997" s="142"/>
    </row>
    <row r="3998" spans="4:4" x14ac:dyDescent="0.25">
      <c r="D3998" s="142"/>
    </row>
    <row r="3999" spans="4:4" x14ac:dyDescent="0.25">
      <c r="D3999" s="142"/>
    </row>
    <row r="4000" spans="4:4" x14ac:dyDescent="0.25">
      <c r="D4000" s="142"/>
    </row>
    <row r="4001" spans="4:4" x14ac:dyDescent="0.25">
      <c r="D4001" s="142"/>
    </row>
    <row r="4002" spans="4:4" x14ac:dyDescent="0.25">
      <c r="D4002" s="142"/>
    </row>
    <row r="4003" spans="4:4" x14ac:dyDescent="0.25">
      <c r="D4003" s="142"/>
    </row>
    <row r="4004" spans="4:4" x14ac:dyDescent="0.25">
      <c r="D4004" s="142"/>
    </row>
    <row r="4005" spans="4:4" x14ac:dyDescent="0.25">
      <c r="D4005" s="142"/>
    </row>
    <row r="4006" spans="4:4" x14ac:dyDescent="0.25">
      <c r="D4006" s="142"/>
    </row>
    <row r="4007" spans="4:4" x14ac:dyDescent="0.25">
      <c r="D4007" s="142"/>
    </row>
    <row r="4008" spans="4:4" x14ac:dyDescent="0.25">
      <c r="D4008" s="142"/>
    </row>
    <row r="4009" spans="4:4" x14ac:dyDescent="0.25">
      <c r="D4009" s="142"/>
    </row>
    <row r="4010" spans="4:4" x14ac:dyDescent="0.25">
      <c r="D4010" s="142"/>
    </row>
    <row r="4011" spans="4:4" x14ac:dyDescent="0.25">
      <c r="D4011" s="142"/>
    </row>
    <row r="4012" spans="4:4" x14ac:dyDescent="0.25">
      <c r="D4012" s="142"/>
    </row>
    <row r="4013" spans="4:4" x14ac:dyDescent="0.25">
      <c r="D4013" s="142"/>
    </row>
    <row r="4014" spans="4:4" x14ac:dyDescent="0.25">
      <c r="D4014" s="142"/>
    </row>
    <row r="4015" spans="4:4" x14ac:dyDescent="0.25">
      <c r="D4015" s="142"/>
    </row>
    <row r="4016" spans="4:4" x14ac:dyDescent="0.25">
      <c r="D4016" s="142"/>
    </row>
    <row r="4017" spans="4:4" x14ac:dyDescent="0.25">
      <c r="D4017" s="142"/>
    </row>
    <row r="4018" spans="4:4" x14ac:dyDescent="0.25">
      <c r="D4018" s="142"/>
    </row>
    <row r="4019" spans="4:4" x14ac:dyDescent="0.25">
      <c r="D4019" s="142"/>
    </row>
    <row r="4020" spans="4:4" x14ac:dyDescent="0.25">
      <c r="D4020" s="142"/>
    </row>
    <row r="4021" spans="4:4" x14ac:dyDescent="0.25">
      <c r="D4021" s="142"/>
    </row>
    <row r="4022" spans="4:4" x14ac:dyDescent="0.25">
      <c r="D4022" s="142"/>
    </row>
    <row r="4023" spans="4:4" x14ac:dyDescent="0.25">
      <c r="D4023" s="142"/>
    </row>
    <row r="4024" spans="4:4" x14ac:dyDescent="0.25">
      <c r="D4024" s="142"/>
    </row>
    <row r="4025" spans="4:4" x14ac:dyDescent="0.25">
      <c r="D4025" s="142"/>
    </row>
    <row r="4026" spans="4:4" x14ac:dyDescent="0.25">
      <c r="D4026" s="142"/>
    </row>
    <row r="4027" spans="4:4" x14ac:dyDescent="0.25">
      <c r="D4027" s="142"/>
    </row>
    <row r="4028" spans="4:4" x14ac:dyDescent="0.25">
      <c r="D4028" s="142"/>
    </row>
    <row r="4029" spans="4:4" x14ac:dyDescent="0.25">
      <c r="D4029" s="142"/>
    </row>
    <row r="4030" spans="4:4" x14ac:dyDescent="0.25">
      <c r="D4030" s="142"/>
    </row>
    <row r="4031" spans="4:4" x14ac:dyDescent="0.25">
      <c r="D4031" s="142"/>
    </row>
    <row r="4032" spans="4:4" x14ac:dyDescent="0.25">
      <c r="D4032" s="142"/>
    </row>
    <row r="4033" spans="4:4" x14ac:dyDescent="0.25">
      <c r="D4033" s="142"/>
    </row>
    <row r="4034" spans="4:4" x14ac:dyDescent="0.25">
      <c r="D4034" s="142"/>
    </row>
    <row r="4035" spans="4:4" x14ac:dyDescent="0.25">
      <c r="D4035" s="142"/>
    </row>
    <row r="4036" spans="4:4" x14ac:dyDescent="0.25">
      <c r="D4036" s="142"/>
    </row>
    <row r="4037" spans="4:4" x14ac:dyDescent="0.25">
      <c r="D4037" s="142"/>
    </row>
    <row r="4038" spans="4:4" x14ac:dyDescent="0.25">
      <c r="D4038" s="142"/>
    </row>
    <row r="4039" spans="4:4" x14ac:dyDescent="0.25">
      <c r="D4039" s="142"/>
    </row>
    <row r="4040" spans="4:4" x14ac:dyDescent="0.25">
      <c r="D4040" s="142"/>
    </row>
    <row r="4041" spans="4:4" x14ac:dyDescent="0.25">
      <c r="D4041" s="142"/>
    </row>
    <row r="4042" spans="4:4" x14ac:dyDescent="0.25">
      <c r="D4042" s="142"/>
    </row>
    <row r="4043" spans="4:4" x14ac:dyDescent="0.25">
      <c r="D4043" s="142"/>
    </row>
    <row r="4044" spans="4:4" x14ac:dyDescent="0.25">
      <c r="D4044" s="142"/>
    </row>
    <row r="4045" spans="4:4" x14ac:dyDescent="0.25">
      <c r="D4045" s="142"/>
    </row>
    <row r="4046" spans="4:4" x14ac:dyDescent="0.25">
      <c r="D4046" s="142"/>
    </row>
    <row r="4047" spans="4:4" x14ac:dyDescent="0.25">
      <c r="D4047" s="142"/>
    </row>
    <row r="4048" spans="4:4" x14ac:dyDescent="0.25">
      <c r="D4048" s="142"/>
    </row>
    <row r="4049" spans="4:4" x14ac:dyDescent="0.25">
      <c r="D4049" s="142"/>
    </row>
    <row r="4050" spans="4:4" x14ac:dyDescent="0.25">
      <c r="D4050" s="142"/>
    </row>
    <row r="4051" spans="4:4" x14ac:dyDescent="0.25">
      <c r="D4051" s="142"/>
    </row>
    <row r="4052" spans="4:4" x14ac:dyDescent="0.25">
      <c r="D4052" s="142"/>
    </row>
    <row r="4053" spans="4:4" x14ac:dyDescent="0.25">
      <c r="D4053" s="142"/>
    </row>
    <row r="4054" spans="4:4" x14ac:dyDescent="0.25">
      <c r="D4054" s="142"/>
    </row>
    <row r="4055" spans="4:4" x14ac:dyDescent="0.25">
      <c r="D4055" s="142"/>
    </row>
    <row r="4056" spans="4:4" x14ac:dyDescent="0.25">
      <c r="D4056" s="142"/>
    </row>
    <row r="4057" spans="4:4" x14ac:dyDescent="0.25">
      <c r="D4057" s="142"/>
    </row>
    <row r="4058" spans="4:4" x14ac:dyDescent="0.25">
      <c r="D4058" s="142"/>
    </row>
    <row r="4059" spans="4:4" x14ac:dyDescent="0.25">
      <c r="D4059" s="142"/>
    </row>
    <row r="4060" spans="4:4" x14ac:dyDescent="0.25">
      <c r="D4060" s="142"/>
    </row>
    <row r="4061" spans="4:4" x14ac:dyDescent="0.25">
      <c r="D4061" s="142"/>
    </row>
    <row r="4062" spans="4:4" x14ac:dyDescent="0.25">
      <c r="D4062" s="142"/>
    </row>
    <row r="4063" spans="4:4" x14ac:dyDescent="0.25">
      <c r="D4063" s="142"/>
    </row>
    <row r="4064" spans="4:4" x14ac:dyDescent="0.25">
      <c r="D4064" s="142"/>
    </row>
    <row r="4065" spans="4:4" x14ac:dyDescent="0.25">
      <c r="D4065" s="142"/>
    </row>
    <row r="4066" spans="4:4" x14ac:dyDescent="0.25">
      <c r="D4066" s="142"/>
    </row>
    <row r="4067" spans="4:4" x14ac:dyDescent="0.25">
      <c r="D4067" s="142"/>
    </row>
    <row r="4068" spans="4:4" x14ac:dyDescent="0.25">
      <c r="D4068" s="142"/>
    </row>
    <row r="4069" spans="4:4" x14ac:dyDescent="0.25">
      <c r="D4069" s="142"/>
    </row>
    <row r="4070" spans="4:4" x14ac:dyDescent="0.25">
      <c r="D4070" s="142"/>
    </row>
    <row r="4071" spans="4:4" x14ac:dyDescent="0.25">
      <c r="D4071" s="142"/>
    </row>
    <row r="4072" spans="4:4" x14ac:dyDescent="0.25">
      <c r="D4072" s="142"/>
    </row>
    <row r="4073" spans="4:4" x14ac:dyDescent="0.25">
      <c r="D4073" s="142"/>
    </row>
    <row r="4074" spans="4:4" x14ac:dyDescent="0.25">
      <c r="D4074" s="142"/>
    </row>
    <row r="4075" spans="4:4" x14ac:dyDescent="0.25">
      <c r="D4075" s="142"/>
    </row>
    <row r="4076" spans="4:4" x14ac:dyDescent="0.25">
      <c r="D4076" s="142"/>
    </row>
    <row r="4077" spans="4:4" x14ac:dyDescent="0.25">
      <c r="D4077" s="142"/>
    </row>
    <row r="4078" spans="4:4" x14ac:dyDescent="0.25">
      <c r="D4078" s="142"/>
    </row>
    <row r="4079" spans="4:4" x14ac:dyDescent="0.25">
      <c r="D4079" s="142"/>
    </row>
    <row r="4080" spans="4:4" x14ac:dyDescent="0.25">
      <c r="D4080" s="142"/>
    </row>
    <row r="4081" spans="4:4" x14ac:dyDescent="0.25">
      <c r="D4081" s="142"/>
    </row>
    <row r="4082" spans="4:4" x14ac:dyDescent="0.25">
      <c r="D4082" s="142"/>
    </row>
    <row r="4083" spans="4:4" x14ac:dyDescent="0.25">
      <c r="D4083" s="142"/>
    </row>
    <row r="4084" spans="4:4" x14ac:dyDescent="0.25">
      <c r="D4084" s="142"/>
    </row>
    <row r="4085" spans="4:4" x14ac:dyDescent="0.25">
      <c r="D4085" s="142"/>
    </row>
    <row r="4086" spans="4:4" x14ac:dyDescent="0.25">
      <c r="D4086" s="142"/>
    </row>
    <row r="4087" spans="4:4" x14ac:dyDescent="0.25">
      <c r="D4087" s="142"/>
    </row>
    <row r="4088" spans="4:4" x14ac:dyDescent="0.25">
      <c r="D4088" s="142"/>
    </row>
    <row r="4089" spans="4:4" x14ac:dyDescent="0.25">
      <c r="D4089" s="142"/>
    </row>
    <row r="4090" spans="4:4" x14ac:dyDescent="0.25">
      <c r="D4090" s="142"/>
    </row>
    <row r="4091" spans="4:4" x14ac:dyDescent="0.25">
      <c r="D4091" s="142"/>
    </row>
    <row r="4092" spans="4:4" x14ac:dyDescent="0.25">
      <c r="D4092" s="142"/>
    </row>
    <row r="4093" spans="4:4" x14ac:dyDescent="0.25">
      <c r="D4093" s="142"/>
    </row>
    <row r="4094" spans="4:4" x14ac:dyDescent="0.25">
      <c r="D4094" s="142"/>
    </row>
    <row r="4095" spans="4:4" x14ac:dyDescent="0.25">
      <c r="D4095" s="142"/>
    </row>
    <row r="4096" spans="4:4" x14ac:dyDescent="0.25">
      <c r="D4096" s="142"/>
    </row>
    <row r="4097" spans="4:4" x14ac:dyDescent="0.25">
      <c r="D4097" s="142"/>
    </row>
    <row r="4098" spans="4:4" x14ac:dyDescent="0.25">
      <c r="D4098" s="142"/>
    </row>
    <row r="4099" spans="4:4" x14ac:dyDescent="0.25">
      <c r="D4099" s="142"/>
    </row>
    <row r="4100" spans="4:4" x14ac:dyDescent="0.25">
      <c r="D4100" s="142"/>
    </row>
    <row r="4101" spans="4:4" x14ac:dyDescent="0.25">
      <c r="D4101" s="142"/>
    </row>
    <row r="4102" spans="4:4" x14ac:dyDescent="0.25">
      <c r="D4102" s="142"/>
    </row>
    <row r="4103" spans="4:4" x14ac:dyDescent="0.25">
      <c r="D4103" s="142"/>
    </row>
    <row r="4104" spans="4:4" x14ac:dyDescent="0.25">
      <c r="D4104" s="142"/>
    </row>
    <row r="4105" spans="4:4" x14ac:dyDescent="0.25">
      <c r="D4105" s="142"/>
    </row>
    <row r="4106" spans="4:4" x14ac:dyDescent="0.25">
      <c r="D4106" s="142"/>
    </row>
    <row r="4107" spans="4:4" x14ac:dyDescent="0.25">
      <c r="D4107" s="142"/>
    </row>
    <row r="4108" spans="4:4" x14ac:dyDescent="0.25">
      <c r="D4108" s="142"/>
    </row>
    <row r="4109" spans="4:4" x14ac:dyDescent="0.25">
      <c r="D4109" s="142"/>
    </row>
    <row r="4110" spans="4:4" x14ac:dyDescent="0.25">
      <c r="D4110" s="142"/>
    </row>
    <row r="4111" spans="4:4" x14ac:dyDescent="0.25">
      <c r="D4111" s="142"/>
    </row>
    <row r="4112" spans="4:4" x14ac:dyDescent="0.25">
      <c r="D4112" s="142"/>
    </row>
    <row r="4113" spans="4:4" x14ac:dyDescent="0.25">
      <c r="D4113" s="142"/>
    </row>
    <row r="4114" spans="4:4" x14ac:dyDescent="0.25">
      <c r="D4114" s="142"/>
    </row>
    <row r="4115" spans="4:4" x14ac:dyDescent="0.25">
      <c r="D4115" s="142"/>
    </row>
    <row r="4116" spans="4:4" x14ac:dyDescent="0.25">
      <c r="D4116" s="142"/>
    </row>
    <row r="4117" spans="4:4" x14ac:dyDescent="0.25">
      <c r="D4117" s="142"/>
    </row>
    <row r="4118" spans="4:4" x14ac:dyDescent="0.25">
      <c r="D4118" s="142"/>
    </row>
    <row r="4119" spans="4:4" x14ac:dyDescent="0.25">
      <c r="D4119" s="142"/>
    </row>
    <row r="4120" spans="4:4" x14ac:dyDescent="0.25">
      <c r="D4120" s="142"/>
    </row>
    <row r="4121" spans="4:4" x14ac:dyDescent="0.25">
      <c r="D4121" s="142"/>
    </row>
    <row r="4122" spans="4:4" x14ac:dyDescent="0.25">
      <c r="D4122" s="142"/>
    </row>
    <row r="4123" spans="4:4" x14ac:dyDescent="0.25">
      <c r="D4123" s="142"/>
    </row>
    <row r="4124" spans="4:4" x14ac:dyDescent="0.25">
      <c r="D4124" s="142"/>
    </row>
    <row r="4125" spans="4:4" x14ac:dyDescent="0.25">
      <c r="D4125" s="142"/>
    </row>
    <row r="4126" spans="4:4" x14ac:dyDescent="0.25">
      <c r="D4126" s="142"/>
    </row>
    <row r="4127" spans="4:4" x14ac:dyDescent="0.25">
      <c r="D4127" s="142"/>
    </row>
    <row r="4128" spans="4:4" x14ac:dyDescent="0.25">
      <c r="D4128" s="142"/>
    </row>
    <row r="4129" spans="4:4" x14ac:dyDescent="0.25">
      <c r="D4129" s="142"/>
    </row>
    <row r="4130" spans="4:4" x14ac:dyDescent="0.25">
      <c r="D4130" s="142"/>
    </row>
    <row r="4131" spans="4:4" x14ac:dyDescent="0.25">
      <c r="D4131" s="142"/>
    </row>
    <row r="4132" spans="4:4" x14ac:dyDescent="0.25">
      <c r="D4132" s="142"/>
    </row>
    <row r="4133" spans="4:4" x14ac:dyDescent="0.25">
      <c r="D4133" s="142"/>
    </row>
    <row r="4134" spans="4:4" x14ac:dyDescent="0.25">
      <c r="D4134" s="142"/>
    </row>
    <row r="4135" spans="4:4" x14ac:dyDescent="0.25">
      <c r="D4135" s="142"/>
    </row>
    <row r="4136" spans="4:4" x14ac:dyDescent="0.25">
      <c r="D4136" s="142"/>
    </row>
    <row r="4137" spans="4:4" x14ac:dyDescent="0.25">
      <c r="D4137" s="142"/>
    </row>
    <row r="4138" spans="4:4" x14ac:dyDescent="0.25">
      <c r="D4138" s="142"/>
    </row>
    <row r="4139" spans="4:4" x14ac:dyDescent="0.25">
      <c r="D4139" s="142"/>
    </row>
    <row r="4140" spans="4:4" x14ac:dyDescent="0.25">
      <c r="D4140" s="142"/>
    </row>
    <row r="4141" spans="4:4" x14ac:dyDescent="0.25">
      <c r="D4141" s="142"/>
    </row>
    <row r="4142" spans="4:4" x14ac:dyDescent="0.25">
      <c r="D4142" s="142"/>
    </row>
    <row r="4143" spans="4:4" x14ac:dyDescent="0.25">
      <c r="D4143" s="142"/>
    </row>
    <row r="4144" spans="4:4" x14ac:dyDescent="0.25">
      <c r="D4144" s="142"/>
    </row>
    <row r="4145" spans="4:4" x14ac:dyDescent="0.25">
      <c r="D4145" s="142"/>
    </row>
    <row r="4146" spans="4:4" x14ac:dyDescent="0.25">
      <c r="D4146" s="142"/>
    </row>
    <row r="4147" spans="4:4" x14ac:dyDescent="0.25">
      <c r="D4147" s="142"/>
    </row>
    <row r="4148" spans="4:4" x14ac:dyDescent="0.25">
      <c r="D4148" s="142"/>
    </row>
    <row r="4149" spans="4:4" x14ac:dyDescent="0.25">
      <c r="D4149" s="142"/>
    </row>
    <row r="4150" spans="4:4" x14ac:dyDescent="0.25">
      <c r="D4150" s="142"/>
    </row>
    <row r="4151" spans="4:4" x14ac:dyDescent="0.25">
      <c r="D4151" s="142"/>
    </row>
    <row r="4152" spans="4:4" x14ac:dyDescent="0.25">
      <c r="D4152" s="142"/>
    </row>
    <row r="4153" spans="4:4" x14ac:dyDescent="0.25">
      <c r="D4153" s="142"/>
    </row>
    <row r="4154" spans="4:4" x14ac:dyDescent="0.25">
      <c r="D4154" s="142"/>
    </row>
    <row r="4155" spans="4:4" x14ac:dyDescent="0.25">
      <c r="D4155" s="142"/>
    </row>
    <row r="4156" spans="4:4" x14ac:dyDescent="0.25">
      <c r="D4156" s="142"/>
    </row>
    <row r="4157" spans="4:4" x14ac:dyDescent="0.25">
      <c r="D4157" s="142"/>
    </row>
    <row r="4158" spans="4:4" x14ac:dyDescent="0.25">
      <c r="D4158" s="142"/>
    </row>
    <row r="4159" spans="4:4" x14ac:dyDescent="0.25">
      <c r="D4159" s="142"/>
    </row>
    <row r="4160" spans="4:4" x14ac:dyDescent="0.25">
      <c r="D4160" s="142"/>
    </row>
    <row r="4161" spans="4:4" x14ac:dyDescent="0.25">
      <c r="D4161" s="142"/>
    </row>
    <row r="4162" spans="4:4" x14ac:dyDescent="0.25">
      <c r="D4162" s="142"/>
    </row>
    <row r="4163" spans="4:4" x14ac:dyDescent="0.25">
      <c r="D4163" s="142"/>
    </row>
    <row r="4164" spans="4:4" x14ac:dyDescent="0.25">
      <c r="D4164" s="142"/>
    </row>
    <row r="4165" spans="4:4" x14ac:dyDescent="0.25">
      <c r="D4165" s="142"/>
    </row>
    <row r="4166" spans="4:4" x14ac:dyDescent="0.25">
      <c r="D4166" s="142"/>
    </row>
    <row r="4167" spans="4:4" x14ac:dyDescent="0.25">
      <c r="D4167" s="142"/>
    </row>
    <row r="4168" spans="4:4" x14ac:dyDescent="0.25">
      <c r="D4168" s="142"/>
    </row>
    <row r="4169" spans="4:4" x14ac:dyDescent="0.25">
      <c r="D4169" s="142"/>
    </row>
    <row r="4170" spans="4:4" x14ac:dyDescent="0.25">
      <c r="D4170" s="142"/>
    </row>
    <row r="4171" spans="4:4" x14ac:dyDescent="0.25">
      <c r="D4171" s="142"/>
    </row>
    <row r="4172" spans="4:4" x14ac:dyDescent="0.25">
      <c r="D4172" s="142"/>
    </row>
    <row r="4173" spans="4:4" x14ac:dyDescent="0.25">
      <c r="D4173" s="142"/>
    </row>
    <row r="4174" spans="4:4" x14ac:dyDescent="0.25">
      <c r="D4174" s="142"/>
    </row>
    <row r="4175" spans="4:4" x14ac:dyDescent="0.25">
      <c r="D4175" s="142"/>
    </row>
    <row r="4176" spans="4:4" x14ac:dyDescent="0.25">
      <c r="D4176" s="142"/>
    </row>
    <row r="4177" spans="4:4" x14ac:dyDescent="0.25">
      <c r="D4177" s="142"/>
    </row>
    <row r="4178" spans="4:4" x14ac:dyDescent="0.25">
      <c r="D4178" s="142"/>
    </row>
    <row r="4179" spans="4:4" x14ac:dyDescent="0.25">
      <c r="D4179" s="142"/>
    </row>
    <row r="4180" spans="4:4" x14ac:dyDescent="0.25">
      <c r="D4180" s="142"/>
    </row>
    <row r="4181" spans="4:4" x14ac:dyDescent="0.25">
      <c r="D4181" s="142"/>
    </row>
    <row r="4182" spans="4:4" x14ac:dyDescent="0.25">
      <c r="D4182" s="142"/>
    </row>
    <row r="4183" spans="4:4" x14ac:dyDescent="0.25">
      <c r="D4183" s="142"/>
    </row>
    <row r="4184" spans="4:4" x14ac:dyDescent="0.25">
      <c r="D4184" s="142"/>
    </row>
    <row r="4185" spans="4:4" x14ac:dyDescent="0.25">
      <c r="D4185" s="142"/>
    </row>
    <row r="4186" spans="4:4" x14ac:dyDescent="0.25">
      <c r="D4186" s="142"/>
    </row>
    <row r="4187" spans="4:4" x14ac:dyDescent="0.25">
      <c r="D4187" s="142"/>
    </row>
    <row r="4188" spans="4:4" x14ac:dyDescent="0.25">
      <c r="D4188" s="142"/>
    </row>
    <row r="4189" spans="4:4" x14ac:dyDescent="0.25">
      <c r="D4189" s="142"/>
    </row>
    <row r="4190" spans="4:4" x14ac:dyDescent="0.25">
      <c r="D4190" s="142"/>
    </row>
    <row r="4191" spans="4:4" x14ac:dyDescent="0.25">
      <c r="D4191" s="142"/>
    </row>
    <row r="4192" spans="4:4" x14ac:dyDescent="0.25">
      <c r="D4192" s="142"/>
    </row>
    <row r="4193" spans="4:4" x14ac:dyDescent="0.25">
      <c r="D4193" s="142"/>
    </row>
    <row r="4194" spans="4:4" x14ac:dyDescent="0.25">
      <c r="D4194" s="142"/>
    </row>
    <row r="4195" spans="4:4" x14ac:dyDescent="0.25">
      <c r="D4195" s="142"/>
    </row>
    <row r="4196" spans="4:4" x14ac:dyDescent="0.25">
      <c r="D4196" s="142"/>
    </row>
    <row r="4197" spans="4:4" x14ac:dyDescent="0.25">
      <c r="D4197" s="142"/>
    </row>
    <row r="4198" spans="4:4" x14ac:dyDescent="0.25">
      <c r="D4198" s="142"/>
    </row>
    <row r="4199" spans="4:4" x14ac:dyDescent="0.25">
      <c r="D4199" s="142"/>
    </row>
    <row r="4200" spans="4:4" x14ac:dyDescent="0.25">
      <c r="D4200" s="142"/>
    </row>
    <row r="4201" spans="4:4" x14ac:dyDescent="0.25">
      <c r="D4201" s="142"/>
    </row>
    <row r="4202" spans="4:4" x14ac:dyDescent="0.25">
      <c r="D4202" s="142"/>
    </row>
    <row r="4203" spans="4:4" x14ac:dyDescent="0.25">
      <c r="D4203" s="142"/>
    </row>
    <row r="4204" spans="4:4" x14ac:dyDescent="0.25">
      <c r="D4204" s="142"/>
    </row>
    <row r="4205" spans="4:4" x14ac:dyDescent="0.25">
      <c r="D4205" s="142"/>
    </row>
    <row r="4206" spans="4:4" x14ac:dyDescent="0.25">
      <c r="D4206" s="142"/>
    </row>
    <row r="4207" spans="4:4" x14ac:dyDescent="0.25">
      <c r="D4207" s="142"/>
    </row>
    <row r="4208" spans="4:4" x14ac:dyDescent="0.25">
      <c r="D4208" s="142"/>
    </row>
    <row r="4209" spans="4:4" x14ac:dyDescent="0.25">
      <c r="D4209" s="142"/>
    </row>
    <row r="4210" spans="4:4" x14ac:dyDescent="0.25">
      <c r="D4210" s="142"/>
    </row>
    <row r="4211" spans="4:4" x14ac:dyDescent="0.25">
      <c r="D4211" s="142"/>
    </row>
    <row r="4212" spans="4:4" x14ac:dyDescent="0.25">
      <c r="D4212" s="142"/>
    </row>
    <row r="4213" spans="4:4" x14ac:dyDescent="0.25">
      <c r="D4213" s="142"/>
    </row>
    <row r="4214" spans="4:4" x14ac:dyDescent="0.25">
      <c r="D4214" s="142"/>
    </row>
    <row r="4215" spans="4:4" x14ac:dyDescent="0.25">
      <c r="D4215" s="142"/>
    </row>
    <row r="4216" spans="4:4" x14ac:dyDescent="0.25">
      <c r="D4216" s="142"/>
    </row>
    <row r="4217" spans="4:4" x14ac:dyDescent="0.25">
      <c r="D4217" s="142"/>
    </row>
    <row r="4218" spans="4:4" x14ac:dyDescent="0.25">
      <c r="D4218" s="142"/>
    </row>
    <row r="4219" spans="4:4" x14ac:dyDescent="0.25">
      <c r="D4219" s="142"/>
    </row>
    <row r="4220" spans="4:4" x14ac:dyDescent="0.25">
      <c r="D4220" s="142"/>
    </row>
    <row r="4221" spans="4:4" x14ac:dyDescent="0.25">
      <c r="D4221" s="142"/>
    </row>
    <row r="4222" spans="4:4" x14ac:dyDescent="0.25">
      <c r="D4222" s="142"/>
    </row>
    <row r="4223" spans="4:4" x14ac:dyDescent="0.25">
      <c r="D4223" s="142"/>
    </row>
    <row r="4224" spans="4:4" x14ac:dyDescent="0.25">
      <c r="D4224" s="142"/>
    </row>
    <row r="4225" spans="4:4" x14ac:dyDescent="0.25">
      <c r="D4225" s="142"/>
    </row>
    <row r="4226" spans="4:4" x14ac:dyDescent="0.25">
      <c r="D4226" s="142"/>
    </row>
    <row r="4227" spans="4:4" x14ac:dyDescent="0.25">
      <c r="D4227" s="142"/>
    </row>
    <row r="4228" spans="4:4" x14ac:dyDescent="0.25">
      <c r="D4228" s="142"/>
    </row>
    <row r="4229" spans="4:4" x14ac:dyDescent="0.25">
      <c r="D4229" s="142"/>
    </row>
    <row r="4230" spans="4:4" x14ac:dyDescent="0.25">
      <c r="D4230" s="142"/>
    </row>
    <row r="4231" spans="4:4" x14ac:dyDescent="0.25">
      <c r="D4231" s="142"/>
    </row>
    <row r="4232" spans="4:4" x14ac:dyDescent="0.25">
      <c r="D4232" s="142"/>
    </row>
    <row r="4233" spans="4:4" x14ac:dyDescent="0.25">
      <c r="D4233" s="142"/>
    </row>
    <row r="4234" spans="4:4" x14ac:dyDescent="0.25">
      <c r="D4234" s="142"/>
    </row>
    <row r="4235" spans="4:4" x14ac:dyDescent="0.25">
      <c r="D4235" s="142"/>
    </row>
    <row r="4236" spans="4:4" x14ac:dyDescent="0.25">
      <c r="D4236" s="142"/>
    </row>
    <row r="4237" spans="4:4" x14ac:dyDescent="0.25">
      <c r="D4237" s="142"/>
    </row>
    <row r="4238" spans="4:4" x14ac:dyDescent="0.25">
      <c r="D4238" s="142"/>
    </row>
    <row r="4239" spans="4:4" x14ac:dyDescent="0.25">
      <c r="D4239" s="142"/>
    </row>
    <row r="4240" spans="4:4" x14ac:dyDescent="0.25">
      <c r="D4240" s="142"/>
    </row>
    <row r="4241" spans="4:4" x14ac:dyDescent="0.25">
      <c r="D4241" s="142"/>
    </row>
    <row r="4242" spans="4:4" x14ac:dyDescent="0.25">
      <c r="D4242" s="142"/>
    </row>
    <row r="4243" spans="4:4" x14ac:dyDescent="0.25">
      <c r="D4243" s="142"/>
    </row>
    <row r="4244" spans="4:4" x14ac:dyDescent="0.25">
      <c r="D4244" s="142"/>
    </row>
    <row r="4245" spans="4:4" x14ac:dyDescent="0.25">
      <c r="D4245" s="142"/>
    </row>
    <row r="4246" spans="4:4" x14ac:dyDescent="0.25">
      <c r="D4246" s="142"/>
    </row>
    <row r="4247" spans="4:4" x14ac:dyDescent="0.25">
      <c r="D4247" s="142"/>
    </row>
    <row r="4248" spans="4:4" x14ac:dyDescent="0.25">
      <c r="D4248" s="142"/>
    </row>
    <row r="4249" spans="4:4" x14ac:dyDescent="0.25">
      <c r="D4249" s="142"/>
    </row>
    <row r="4250" spans="4:4" x14ac:dyDescent="0.25">
      <c r="D4250" s="142"/>
    </row>
    <row r="4251" spans="4:4" x14ac:dyDescent="0.25">
      <c r="D4251" s="142"/>
    </row>
    <row r="4252" spans="4:4" x14ac:dyDescent="0.25">
      <c r="D4252" s="142"/>
    </row>
    <row r="4253" spans="4:4" x14ac:dyDescent="0.25">
      <c r="D4253" s="142"/>
    </row>
    <row r="4254" spans="4:4" x14ac:dyDescent="0.25">
      <c r="D4254" s="142"/>
    </row>
    <row r="4255" spans="4:4" x14ac:dyDescent="0.25">
      <c r="D4255" s="142"/>
    </row>
    <row r="4256" spans="4:4" x14ac:dyDescent="0.25">
      <c r="D4256" s="142"/>
    </row>
    <row r="4257" spans="4:4" x14ac:dyDescent="0.25">
      <c r="D4257" s="142"/>
    </row>
    <row r="4258" spans="4:4" x14ac:dyDescent="0.25">
      <c r="D4258" s="142"/>
    </row>
    <row r="4259" spans="4:4" x14ac:dyDescent="0.25">
      <c r="D4259" s="142"/>
    </row>
    <row r="4260" spans="4:4" x14ac:dyDescent="0.25">
      <c r="D4260" s="142"/>
    </row>
    <row r="4261" spans="4:4" x14ac:dyDescent="0.25">
      <c r="D4261" s="142"/>
    </row>
    <row r="4262" spans="4:4" x14ac:dyDescent="0.25">
      <c r="D4262" s="142"/>
    </row>
    <row r="4263" spans="4:4" x14ac:dyDescent="0.25">
      <c r="D4263" s="142"/>
    </row>
    <row r="4264" spans="4:4" x14ac:dyDescent="0.25">
      <c r="D4264" s="142"/>
    </row>
    <row r="4265" spans="4:4" x14ac:dyDescent="0.25">
      <c r="D4265" s="142"/>
    </row>
    <row r="4266" spans="4:4" x14ac:dyDescent="0.25">
      <c r="D4266" s="142"/>
    </row>
    <row r="4267" spans="4:4" x14ac:dyDescent="0.25">
      <c r="D4267" s="142"/>
    </row>
    <row r="4268" spans="4:4" x14ac:dyDescent="0.25">
      <c r="D4268" s="142"/>
    </row>
    <row r="4269" spans="4:4" x14ac:dyDescent="0.25">
      <c r="D4269" s="142"/>
    </row>
    <row r="4270" spans="4:4" x14ac:dyDescent="0.25">
      <c r="D4270" s="142"/>
    </row>
    <row r="4271" spans="4:4" x14ac:dyDescent="0.25">
      <c r="D4271" s="142"/>
    </row>
    <row r="4272" spans="4:4" x14ac:dyDescent="0.25">
      <c r="D4272" s="142"/>
    </row>
    <row r="4273" spans="4:4" x14ac:dyDescent="0.25">
      <c r="D4273" s="142"/>
    </row>
    <row r="4274" spans="4:4" x14ac:dyDescent="0.25">
      <c r="D4274" s="142"/>
    </row>
    <row r="4275" spans="4:4" x14ac:dyDescent="0.25">
      <c r="D4275" s="142"/>
    </row>
    <row r="4276" spans="4:4" x14ac:dyDescent="0.25">
      <c r="D4276" s="142"/>
    </row>
    <row r="4277" spans="4:4" x14ac:dyDescent="0.25">
      <c r="D4277" s="142"/>
    </row>
    <row r="4278" spans="4:4" x14ac:dyDescent="0.25">
      <c r="D4278" s="142"/>
    </row>
    <row r="4279" spans="4:4" x14ac:dyDescent="0.25">
      <c r="D4279" s="142"/>
    </row>
    <row r="4280" spans="4:4" x14ac:dyDescent="0.25">
      <c r="D4280" s="142"/>
    </row>
    <row r="4281" spans="4:4" x14ac:dyDescent="0.25">
      <c r="D4281" s="142"/>
    </row>
    <row r="4282" spans="4:4" x14ac:dyDescent="0.25">
      <c r="D4282" s="142"/>
    </row>
    <row r="4283" spans="4:4" x14ac:dyDescent="0.25">
      <c r="D4283" s="142"/>
    </row>
    <row r="4284" spans="4:4" x14ac:dyDescent="0.25">
      <c r="D4284" s="142"/>
    </row>
    <row r="4285" spans="4:4" x14ac:dyDescent="0.25">
      <c r="D4285" s="142"/>
    </row>
    <row r="4286" spans="4:4" x14ac:dyDescent="0.25">
      <c r="D4286" s="142"/>
    </row>
    <row r="4287" spans="4:4" x14ac:dyDescent="0.25">
      <c r="D4287" s="142"/>
    </row>
    <row r="4288" spans="4:4" x14ac:dyDescent="0.25">
      <c r="D4288" s="142"/>
    </row>
    <row r="4289" spans="4:4" x14ac:dyDescent="0.25">
      <c r="D4289" s="142"/>
    </row>
    <row r="4290" spans="4:4" x14ac:dyDescent="0.25">
      <c r="D4290" s="142"/>
    </row>
    <row r="4291" spans="4:4" x14ac:dyDescent="0.25">
      <c r="D4291" s="142"/>
    </row>
    <row r="4292" spans="4:4" x14ac:dyDescent="0.25">
      <c r="D4292" s="142"/>
    </row>
    <row r="4293" spans="4:4" x14ac:dyDescent="0.25">
      <c r="D4293" s="142"/>
    </row>
    <row r="4294" spans="4:4" x14ac:dyDescent="0.25">
      <c r="D4294" s="142"/>
    </row>
    <row r="4295" spans="4:4" x14ac:dyDescent="0.25">
      <c r="D4295" s="142"/>
    </row>
    <row r="4296" spans="4:4" x14ac:dyDescent="0.25">
      <c r="D4296" s="142"/>
    </row>
    <row r="4297" spans="4:4" x14ac:dyDescent="0.25">
      <c r="D4297" s="142"/>
    </row>
    <row r="4298" spans="4:4" x14ac:dyDescent="0.25">
      <c r="D4298" s="142"/>
    </row>
    <row r="4299" spans="4:4" x14ac:dyDescent="0.25">
      <c r="D4299" s="142"/>
    </row>
    <row r="4300" spans="4:4" x14ac:dyDescent="0.25">
      <c r="D4300" s="142"/>
    </row>
    <row r="4301" spans="4:4" x14ac:dyDescent="0.25">
      <c r="D4301" s="142"/>
    </row>
    <row r="4302" spans="4:4" x14ac:dyDescent="0.25">
      <c r="D4302" s="142"/>
    </row>
    <row r="4303" spans="4:4" x14ac:dyDescent="0.25">
      <c r="D4303" s="142"/>
    </row>
    <row r="4304" spans="4:4" x14ac:dyDescent="0.25">
      <c r="D4304" s="142"/>
    </row>
    <row r="4305" spans="4:4" x14ac:dyDescent="0.25">
      <c r="D4305" s="142"/>
    </row>
    <row r="4306" spans="4:4" x14ac:dyDescent="0.25">
      <c r="D4306" s="142"/>
    </row>
    <row r="4307" spans="4:4" x14ac:dyDescent="0.25">
      <c r="D4307" s="142"/>
    </row>
    <row r="4308" spans="4:4" x14ac:dyDescent="0.25">
      <c r="D4308" s="142"/>
    </row>
    <row r="4309" spans="4:4" x14ac:dyDescent="0.25">
      <c r="D4309" s="142"/>
    </row>
    <row r="4310" spans="4:4" x14ac:dyDescent="0.25">
      <c r="D4310" s="142"/>
    </row>
    <row r="4311" spans="4:4" x14ac:dyDescent="0.25">
      <c r="D4311" s="142"/>
    </row>
    <row r="4312" spans="4:4" x14ac:dyDescent="0.25">
      <c r="D4312" s="142"/>
    </row>
    <row r="4313" spans="4:4" x14ac:dyDescent="0.25">
      <c r="D4313" s="142"/>
    </row>
    <row r="4314" spans="4:4" x14ac:dyDescent="0.25">
      <c r="D4314" s="142"/>
    </row>
    <row r="4315" spans="4:4" x14ac:dyDescent="0.25">
      <c r="D4315" s="142"/>
    </row>
    <row r="4316" spans="4:4" x14ac:dyDescent="0.25">
      <c r="D4316" s="142"/>
    </row>
    <row r="4317" spans="4:4" x14ac:dyDescent="0.25">
      <c r="D4317" s="142"/>
    </row>
    <row r="4318" spans="4:4" x14ac:dyDescent="0.25">
      <c r="D4318" s="142"/>
    </row>
    <row r="4319" spans="4:4" x14ac:dyDescent="0.25">
      <c r="D4319" s="142"/>
    </row>
    <row r="4320" spans="4:4" x14ac:dyDescent="0.25">
      <c r="D4320" s="142"/>
    </row>
    <row r="4321" spans="4:4" x14ac:dyDescent="0.25">
      <c r="D4321" s="142"/>
    </row>
    <row r="4322" spans="4:4" x14ac:dyDescent="0.25">
      <c r="D4322" s="142"/>
    </row>
    <row r="4323" spans="4:4" x14ac:dyDescent="0.25">
      <c r="D4323" s="142"/>
    </row>
    <row r="4324" spans="4:4" x14ac:dyDescent="0.25">
      <c r="D4324" s="142"/>
    </row>
    <row r="4325" spans="4:4" x14ac:dyDescent="0.25">
      <c r="D4325" s="142"/>
    </row>
    <row r="4326" spans="4:4" x14ac:dyDescent="0.25">
      <c r="D4326" s="142"/>
    </row>
    <row r="4327" spans="4:4" x14ac:dyDescent="0.25">
      <c r="D4327" s="142"/>
    </row>
    <row r="4328" spans="4:4" x14ac:dyDescent="0.25">
      <c r="D4328" s="142"/>
    </row>
    <row r="4329" spans="4:4" x14ac:dyDescent="0.25">
      <c r="D4329" s="142"/>
    </row>
    <row r="4330" spans="4:4" x14ac:dyDescent="0.25">
      <c r="D4330" s="142"/>
    </row>
    <row r="4331" spans="4:4" x14ac:dyDescent="0.25">
      <c r="D4331" s="142"/>
    </row>
    <row r="4332" spans="4:4" x14ac:dyDescent="0.25">
      <c r="D4332" s="142"/>
    </row>
    <row r="4333" spans="4:4" x14ac:dyDescent="0.25">
      <c r="D4333" s="142"/>
    </row>
    <row r="4334" spans="4:4" x14ac:dyDescent="0.25">
      <c r="D4334" s="142"/>
    </row>
    <row r="4335" spans="4:4" x14ac:dyDescent="0.25">
      <c r="D4335" s="142"/>
    </row>
    <row r="4336" spans="4:4" x14ac:dyDescent="0.25">
      <c r="D4336" s="142"/>
    </row>
    <row r="4337" spans="4:4" x14ac:dyDescent="0.25">
      <c r="D4337" s="142"/>
    </row>
    <row r="4338" spans="4:4" x14ac:dyDescent="0.25">
      <c r="D4338" s="142"/>
    </row>
    <row r="4339" spans="4:4" x14ac:dyDescent="0.25">
      <c r="D4339" s="142"/>
    </row>
    <row r="4340" spans="4:4" x14ac:dyDescent="0.25">
      <c r="D4340" s="142"/>
    </row>
    <row r="4341" spans="4:4" x14ac:dyDescent="0.25">
      <c r="D4341" s="142"/>
    </row>
    <row r="4342" spans="4:4" x14ac:dyDescent="0.25">
      <c r="D4342" s="142"/>
    </row>
    <row r="4343" spans="4:4" x14ac:dyDescent="0.25">
      <c r="D4343" s="142"/>
    </row>
    <row r="4344" spans="4:4" x14ac:dyDescent="0.25">
      <c r="D4344" s="142"/>
    </row>
    <row r="4345" spans="4:4" x14ac:dyDescent="0.25">
      <c r="D4345" s="142"/>
    </row>
    <row r="4346" spans="4:4" x14ac:dyDescent="0.25">
      <c r="D4346" s="142"/>
    </row>
    <row r="4347" spans="4:4" x14ac:dyDescent="0.25">
      <c r="D4347" s="142"/>
    </row>
    <row r="4348" spans="4:4" x14ac:dyDescent="0.25">
      <c r="D4348" s="142"/>
    </row>
    <row r="4349" spans="4:4" x14ac:dyDescent="0.25">
      <c r="D4349" s="142"/>
    </row>
    <row r="4350" spans="4:4" x14ac:dyDescent="0.25">
      <c r="D4350" s="142"/>
    </row>
    <row r="4351" spans="4:4" x14ac:dyDescent="0.25">
      <c r="D4351" s="142"/>
    </row>
    <row r="4352" spans="4:4" x14ac:dyDescent="0.25">
      <c r="D4352" s="142"/>
    </row>
    <row r="4353" spans="4:4" x14ac:dyDescent="0.25">
      <c r="D4353" s="142"/>
    </row>
    <row r="4354" spans="4:4" x14ac:dyDescent="0.25">
      <c r="D4354" s="142"/>
    </row>
    <row r="4355" spans="4:4" x14ac:dyDescent="0.25">
      <c r="D4355" s="142"/>
    </row>
    <row r="4356" spans="4:4" x14ac:dyDescent="0.25">
      <c r="D4356" s="142"/>
    </row>
    <row r="4357" spans="4:4" x14ac:dyDescent="0.25">
      <c r="D4357" s="142"/>
    </row>
    <row r="4358" spans="4:4" x14ac:dyDescent="0.25">
      <c r="D4358" s="142"/>
    </row>
    <row r="4359" spans="4:4" x14ac:dyDescent="0.25">
      <c r="D4359" s="142"/>
    </row>
    <row r="4360" spans="4:4" x14ac:dyDescent="0.25">
      <c r="D4360" s="142"/>
    </row>
    <row r="4361" spans="4:4" x14ac:dyDescent="0.25">
      <c r="D4361" s="142"/>
    </row>
    <row r="4362" spans="4:4" x14ac:dyDescent="0.25">
      <c r="D4362" s="142"/>
    </row>
    <row r="4363" spans="4:4" x14ac:dyDescent="0.25">
      <c r="D4363" s="142"/>
    </row>
    <row r="4364" spans="4:4" x14ac:dyDescent="0.25">
      <c r="D4364" s="142"/>
    </row>
    <row r="4365" spans="4:4" x14ac:dyDescent="0.25">
      <c r="D4365" s="142"/>
    </row>
    <row r="4366" spans="4:4" x14ac:dyDescent="0.25">
      <c r="D4366" s="142"/>
    </row>
    <row r="4367" spans="4:4" x14ac:dyDescent="0.25">
      <c r="D4367" s="142"/>
    </row>
    <row r="4368" spans="4:4" x14ac:dyDescent="0.25">
      <c r="D4368" s="142"/>
    </row>
    <row r="4369" spans="4:4" x14ac:dyDescent="0.25">
      <c r="D4369" s="142"/>
    </row>
    <row r="4370" spans="4:4" x14ac:dyDescent="0.25">
      <c r="D4370" s="142"/>
    </row>
    <row r="4371" spans="4:4" x14ac:dyDescent="0.25">
      <c r="D4371" s="142"/>
    </row>
    <row r="4372" spans="4:4" x14ac:dyDescent="0.25">
      <c r="D4372" s="142"/>
    </row>
    <row r="4373" spans="4:4" x14ac:dyDescent="0.25">
      <c r="D4373" s="142"/>
    </row>
    <row r="4374" spans="4:4" x14ac:dyDescent="0.25">
      <c r="D4374" s="142"/>
    </row>
    <row r="4375" spans="4:4" x14ac:dyDescent="0.25">
      <c r="D4375" s="142"/>
    </row>
    <row r="4376" spans="4:4" x14ac:dyDescent="0.25">
      <c r="D4376" s="142"/>
    </row>
    <row r="4377" spans="4:4" x14ac:dyDescent="0.25">
      <c r="D4377" s="142"/>
    </row>
    <row r="4378" spans="4:4" x14ac:dyDescent="0.25">
      <c r="D4378" s="142"/>
    </row>
    <row r="4379" spans="4:4" x14ac:dyDescent="0.25">
      <c r="D4379" s="142"/>
    </row>
    <row r="4380" spans="4:4" x14ac:dyDescent="0.25">
      <c r="D4380" s="142"/>
    </row>
    <row r="4381" spans="4:4" x14ac:dyDescent="0.25">
      <c r="D4381" s="142"/>
    </row>
    <row r="4382" spans="4:4" x14ac:dyDescent="0.25">
      <c r="D4382" s="142"/>
    </row>
    <row r="4383" spans="4:4" x14ac:dyDescent="0.25">
      <c r="D4383" s="142"/>
    </row>
    <row r="4384" spans="4:4" x14ac:dyDescent="0.25">
      <c r="D4384" s="142"/>
    </row>
    <row r="4385" spans="4:4" x14ac:dyDescent="0.25">
      <c r="D4385" s="142"/>
    </row>
    <row r="4386" spans="4:4" x14ac:dyDescent="0.25">
      <c r="D4386" s="142"/>
    </row>
    <row r="4387" spans="4:4" x14ac:dyDescent="0.25">
      <c r="D4387" s="142"/>
    </row>
    <row r="4388" spans="4:4" x14ac:dyDescent="0.25">
      <c r="D4388" s="142"/>
    </row>
    <row r="4389" spans="4:4" x14ac:dyDescent="0.25">
      <c r="D4389" s="142"/>
    </row>
    <row r="4390" spans="4:4" x14ac:dyDescent="0.25">
      <c r="D4390" s="142"/>
    </row>
    <row r="4391" spans="4:4" x14ac:dyDescent="0.25">
      <c r="D4391" s="142"/>
    </row>
    <row r="4392" spans="4:4" x14ac:dyDescent="0.25">
      <c r="D4392" s="142"/>
    </row>
    <row r="4393" spans="4:4" x14ac:dyDescent="0.25">
      <c r="D4393" s="142"/>
    </row>
    <row r="4394" spans="4:4" x14ac:dyDescent="0.25">
      <c r="D4394" s="142"/>
    </row>
    <row r="4395" spans="4:4" x14ac:dyDescent="0.25">
      <c r="D4395" s="142"/>
    </row>
    <row r="4396" spans="4:4" x14ac:dyDescent="0.25">
      <c r="D4396" s="142"/>
    </row>
    <row r="4397" spans="4:4" x14ac:dyDescent="0.25">
      <c r="D4397" s="142"/>
    </row>
    <row r="4398" spans="4:4" x14ac:dyDescent="0.25">
      <c r="D4398" s="142"/>
    </row>
    <row r="4399" spans="4:4" x14ac:dyDescent="0.25">
      <c r="D4399" s="142"/>
    </row>
    <row r="4400" spans="4:4" x14ac:dyDescent="0.25">
      <c r="D4400" s="142"/>
    </row>
    <row r="4401" spans="4:4" x14ac:dyDescent="0.25">
      <c r="D4401" s="142"/>
    </row>
    <row r="4402" spans="4:4" x14ac:dyDescent="0.25">
      <c r="D4402" s="142"/>
    </row>
    <row r="4403" spans="4:4" x14ac:dyDescent="0.25">
      <c r="D4403" s="142"/>
    </row>
    <row r="4404" spans="4:4" x14ac:dyDescent="0.25">
      <c r="D4404" s="142"/>
    </row>
    <row r="4405" spans="4:4" x14ac:dyDescent="0.25">
      <c r="D4405" s="142"/>
    </row>
    <row r="4406" spans="4:4" x14ac:dyDescent="0.25">
      <c r="D4406" s="142"/>
    </row>
    <row r="4407" spans="4:4" x14ac:dyDescent="0.25">
      <c r="D4407" s="142"/>
    </row>
    <row r="4408" spans="4:4" x14ac:dyDescent="0.25">
      <c r="D4408" s="142"/>
    </row>
    <row r="4409" spans="4:4" x14ac:dyDescent="0.25">
      <c r="D4409" s="142"/>
    </row>
    <row r="4410" spans="4:4" x14ac:dyDescent="0.25">
      <c r="D4410" s="142"/>
    </row>
    <row r="4411" spans="4:4" x14ac:dyDescent="0.25">
      <c r="D4411" s="142"/>
    </row>
    <row r="4412" spans="4:4" x14ac:dyDescent="0.25">
      <c r="D4412" s="142"/>
    </row>
    <row r="4413" spans="4:4" x14ac:dyDescent="0.25">
      <c r="D4413" s="142"/>
    </row>
    <row r="4414" spans="4:4" x14ac:dyDescent="0.25">
      <c r="D4414" s="142"/>
    </row>
    <row r="4415" spans="4:4" x14ac:dyDescent="0.25">
      <c r="D4415" s="142"/>
    </row>
    <row r="4416" spans="4:4" x14ac:dyDescent="0.25">
      <c r="D4416" s="142"/>
    </row>
    <row r="4417" spans="4:4" x14ac:dyDescent="0.25">
      <c r="D4417" s="142"/>
    </row>
    <row r="4418" spans="4:4" x14ac:dyDescent="0.25">
      <c r="D4418" s="142"/>
    </row>
    <row r="4419" spans="4:4" x14ac:dyDescent="0.25">
      <c r="D4419" s="142"/>
    </row>
    <row r="4420" spans="4:4" x14ac:dyDescent="0.25">
      <c r="D4420" s="142"/>
    </row>
    <row r="4421" spans="4:4" x14ac:dyDescent="0.25">
      <c r="D4421" s="142"/>
    </row>
    <row r="4422" spans="4:4" x14ac:dyDescent="0.25">
      <c r="D4422" s="142"/>
    </row>
    <row r="4423" spans="4:4" x14ac:dyDescent="0.25">
      <c r="D4423" s="142"/>
    </row>
    <row r="4424" spans="4:4" x14ac:dyDescent="0.25">
      <c r="D4424" s="142"/>
    </row>
    <row r="4425" spans="4:4" x14ac:dyDescent="0.25">
      <c r="D4425" s="142"/>
    </row>
    <row r="4426" spans="4:4" x14ac:dyDescent="0.25">
      <c r="D4426" s="142"/>
    </row>
    <row r="4427" spans="4:4" x14ac:dyDescent="0.25">
      <c r="D4427" s="142"/>
    </row>
    <row r="4428" spans="4:4" x14ac:dyDescent="0.25">
      <c r="D4428" s="142"/>
    </row>
    <row r="4429" spans="4:4" x14ac:dyDescent="0.25">
      <c r="D4429" s="142"/>
    </row>
    <row r="4430" spans="4:4" x14ac:dyDescent="0.25">
      <c r="D4430" s="142"/>
    </row>
    <row r="4431" spans="4:4" x14ac:dyDescent="0.25">
      <c r="D4431" s="142"/>
    </row>
    <row r="4432" spans="4:4" x14ac:dyDescent="0.25">
      <c r="D4432" s="142"/>
    </row>
    <row r="4433" spans="4:4" x14ac:dyDescent="0.25">
      <c r="D4433" s="142"/>
    </row>
    <row r="4434" spans="4:4" x14ac:dyDescent="0.25">
      <c r="D4434" s="142"/>
    </row>
    <row r="4435" spans="4:4" x14ac:dyDescent="0.25">
      <c r="D4435" s="142"/>
    </row>
    <row r="4436" spans="4:4" x14ac:dyDescent="0.25">
      <c r="D4436" s="142"/>
    </row>
    <row r="4437" spans="4:4" x14ac:dyDescent="0.25">
      <c r="D4437" s="142"/>
    </row>
    <row r="4438" spans="4:4" x14ac:dyDescent="0.25">
      <c r="D4438" s="142"/>
    </row>
    <row r="4439" spans="4:4" x14ac:dyDescent="0.25">
      <c r="D4439" s="142"/>
    </row>
    <row r="4440" spans="4:4" x14ac:dyDescent="0.25">
      <c r="D4440" s="142"/>
    </row>
    <row r="4441" spans="4:4" x14ac:dyDescent="0.25">
      <c r="D4441" s="142"/>
    </row>
    <row r="4442" spans="4:4" x14ac:dyDescent="0.25">
      <c r="D4442" s="142"/>
    </row>
    <row r="4443" spans="4:4" x14ac:dyDescent="0.25">
      <c r="D4443" s="142"/>
    </row>
    <row r="4444" spans="4:4" x14ac:dyDescent="0.25">
      <c r="D4444" s="142"/>
    </row>
    <row r="4445" spans="4:4" x14ac:dyDescent="0.25">
      <c r="D4445" s="142"/>
    </row>
    <row r="4446" spans="4:4" x14ac:dyDescent="0.25">
      <c r="D4446" s="142"/>
    </row>
    <row r="4447" spans="4:4" x14ac:dyDescent="0.25">
      <c r="D4447" s="142"/>
    </row>
    <row r="4448" spans="4:4" x14ac:dyDescent="0.25">
      <c r="D4448" s="142"/>
    </row>
    <row r="4449" spans="4:4" x14ac:dyDescent="0.25">
      <c r="D4449" s="142"/>
    </row>
    <row r="4450" spans="4:4" x14ac:dyDescent="0.25">
      <c r="D4450" s="142"/>
    </row>
    <row r="4451" spans="4:4" x14ac:dyDescent="0.25">
      <c r="D4451" s="142"/>
    </row>
    <row r="4452" spans="4:4" x14ac:dyDescent="0.25">
      <c r="D4452" s="142"/>
    </row>
    <row r="4453" spans="4:4" x14ac:dyDescent="0.25">
      <c r="D4453" s="142"/>
    </row>
    <row r="4454" spans="4:4" x14ac:dyDescent="0.25">
      <c r="D4454" s="142"/>
    </row>
    <row r="4455" spans="4:4" x14ac:dyDescent="0.25">
      <c r="D4455" s="142"/>
    </row>
    <row r="4456" spans="4:4" x14ac:dyDescent="0.25">
      <c r="D4456" s="142"/>
    </row>
    <row r="4457" spans="4:4" x14ac:dyDescent="0.25">
      <c r="D4457" s="142"/>
    </row>
    <row r="4458" spans="4:4" x14ac:dyDescent="0.25">
      <c r="D4458" s="142"/>
    </row>
    <row r="4459" spans="4:4" x14ac:dyDescent="0.25">
      <c r="D4459" s="142"/>
    </row>
    <row r="4460" spans="4:4" x14ac:dyDescent="0.25">
      <c r="D4460" s="142"/>
    </row>
    <row r="4461" spans="4:4" x14ac:dyDescent="0.25">
      <c r="D4461" s="142"/>
    </row>
    <row r="4462" spans="4:4" x14ac:dyDescent="0.25">
      <c r="D4462" s="142"/>
    </row>
    <row r="4463" spans="4:4" x14ac:dyDescent="0.25">
      <c r="D4463" s="142"/>
    </row>
    <row r="4464" spans="4:4" x14ac:dyDescent="0.25">
      <c r="D4464" s="142"/>
    </row>
    <row r="4465" spans="4:4" x14ac:dyDescent="0.25">
      <c r="D4465" s="142"/>
    </row>
    <row r="4466" spans="4:4" x14ac:dyDescent="0.25">
      <c r="D4466" s="142"/>
    </row>
    <row r="4467" spans="4:4" x14ac:dyDescent="0.25">
      <c r="D4467" s="142"/>
    </row>
    <row r="4468" spans="4:4" x14ac:dyDescent="0.25">
      <c r="D4468" s="142"/>
    </row>
    <row r="4469" spans="4:4" x14ac:dyDescent="0.25">
      <c r="D4469" s="142"/>
    </row>
    <row r="4470" spans="4:4" x14ac:dyDescent="0.25">
      <c r="D4470" s="142"/>
    </row>
    <row r="4471" spans="4:4" x14ac:dyDescent="0.25">
      <c r="D4471" s="142"/>
    </row>
    <row r="4472" spans="4:4" x14ac:dyDescent="0.25">
      <c r="D4472" s="142"/>
    </row>
    <row r="4473" spans="4:4" x14ac:dyDescent="0.25">
      <c r="D4473" s="142"/>
    </row>
    <row r="4474" spans="4:4" x14ac:dyDescent="0.25">
      <c r="D4474" s="142"/>
    </row>
    <row r="4475" spans="4:4" x14ac:dyDescent="0.25">
      <c r="D4475" s="142"/>
    </row>
    <row r="4476" spans="4:4" x14ac:dyDescent="0.25">
      <c r="D4476" s="142"/>
    </row>
    <row r="4477" spans="4:4" x14ac:dyDescent="0.25">
      <c r="D4477" s="142"/>
    </row>
    <row r="4478" spans="4:4" x14ac:dyDescent="0.25">
      <c r="D4478" s="142"/>
    </row>
    <row r="4479" spans="4:4" x14ac:dyDescent="0.25">
      <c r="D4479" s="142"/>
    </row>
    <row r="4480" spans="4:4" x14ac:dyDescent="0.25">
      <c r="D4480" s="142"/>
    </row>
    <row r="4481" spans="4:4" x14ac:dyDescent="0.25">
      <c r="D4481" s="142"/>
    </row>
    <row r="4482" spans="4:4" x14ac:dyDescent="0.25">
      <c r="D4482" s="142"/>
    </row>
    <row r="4483" spans="4:4" x14ac:dyDescent="0.25">
      <c r="D4483" s="142"/>
    </row>
    <row r="4484" spans="4:4" x14ac:dyDescent="0.25">
      <c r="D4484" s="142"/>
    </row>
    <row r="4485" spans="4:4" x14ac:dyDescent="0.25">
      <c r="D4485" s="142"/>
    </row>
    <row r="4486" spans="4:4" x14ac:dyDescent="0.25">
      <c r="D4486" s="142"/>
    </row>
    <row r="4487" spans="4:4" x14ac:dyDescent="0.25">
      <c r="D4487" s="142"/>
    </row>
    <row r="4488" spans="4:4" x14ac:dyDescent="0.25">
      <c r="D4488" s="142"/>
    </row>
    <row r="4489" spans="4:4" x14ac:dyDescent="0.25">
      <c r="D4489" s="142"/>
    </row>
    <row r="4490" spans="4:4" x14ac:dyDescent="0.25">
      <c r="D4490" s="142"/>
    </row>
    <row r="4491" spans="4:4" x14ac:dyDescent="0.25">
      <c r="D4491" s="142"/>
    </row>
    <row r="4492" spans="4:4" x14ac:dyDescent="0.25">
      <c r="D4492" s="142"/>
    </row>
    <row r="4493" spans="4:4" x14ac:dyDescent="0.25">
      <c r="D4493" s="142"/>
    </row>
    <row r="4494" spans="4:4" x14ac:dyDescent="0.25">
      <c r="D4494" s="142"/>
    </row>
    <row r="4495" spans="4:4" x14ac:dyDescent="0.25">
      <c r="D4495" s="142"/>
    </row>
    <row r="4496" spans="4:4" x14ac:dyDescent="0.25">
      <c r="D4496" s="142"/>
    </row>
    <row r="4497" spans="4:4" x14ac:dyDescent="0.25">
      <c r="D4497" s="142"/>
    </row>
    <row r="4498" spans="4:4" x14ac:dyDescent="0.25">
      <c r="D4498" s="142"/>
    </row>
    <row r="4499" spans="4:4" x14ac:dyDescent="0.25">
      <c r="D4499" s="142"/>
    </row>
    <row r="4500" spans="4:4" x14ac:dyDescent="0.25">
      <c r="D4500" s="142"/>
    </row>
    <row r="4501" spans="4:4" x14ac:dyDescent="0.25">
      <c r="D4501" s="142"/>
    </row>
    <row r="4502" spans="4:4" x14ac:dyDescent="0.25">
      <c r="D4502" s="142"/>
    </row>
    <row r="4503" spans="4:4" x14ac:dyDescent="0.25">
      <c r="D4503" s="142"/>
    </row>
    <row r="4504" spans="4:4" x14ac:dyDescent="0.25">
      <c r="D4504" s="142"/>
    </row>
    <row r="4505" spans="4:4" x14ac:dyDescent="0.25">
      <c r="D4505" s="142"/>
    </row>
    <row r="4506" spans="4:4" x14ac:dyDescent="0.25">
      <c r="D4506" s="142"/>
    </row>
    <row r="4507" spans="4:4" x14ac:dyDescent="0.25">
      <c r="D4507" s="142"/>
    </row>
    <row r="4508" spans="4:4" x14ac:dyDescent="0.25">
      <c r="D4508" s="142"/>
    </row>
    <row r="4509" spans="4:4" x14ac:dyDescent="0.25">
      <c r="D4509" s="142"/>
    </row>
    <row r="4510" spans="4:4" x14ac:dyDescent="0.25">
      <c r="D4510" s="142"/>
    </row>
    <row r="4511" spans="4:4" x14ac:dyDescent="0.25">
      <c r="D4511" s="142"/>
    </row>
    <row r="4512" spans="4:4" x14ac:dyDescent="0.25">
      <c r="D4512" s="142"/>
    </row>
    <row r="4513" spans="4:4" x14ac:dyDescent="0.25">
      <c r="D4513" s="142"/>
    </row>
    <row r="4514" spans="4:4" x14ac:dyDescent="0.25">
      <c r="D4514" s="142"/>
    </row>
    <row r="4515" spans="4:4" x14ac:dyDescent="0.25">
      <c r="D4515" s="142"/>
    </row>
    <row r="4516" spans="4:4" x14ac:dyDescent="0.25">
      <c r="D4516" s="142"/>
    </row>
    <row r="4517" spans="4:4" x14ac:dyDescent="0.25">
      <c r="D4517" s="142"/>
    </row>
    <row r="4518" spans="4:4" x14ac:dyDescent="0.25">
      <c r="D4518" s="142"/>
    </row>
    <row r="4519" spans="4:4" x14ac:dyDescent="0.25">
      <c r="D4519" s="142"/>
    </row>
    <row r="4520" spans="4:4" x14ac:dyDescent="0.25">
      <c r="D4520" s="142"/>
    </row>
    <row r="4521" spans="4:4" x14ac:dyDescent="0.25">
      <c r="D4521" s="142"/>
    </row>
    <row r="4522" spans="4:4" x14ac:dyDescent="0.25">
      <c r="D4522" s="142"/>
    </row>
    <row r="4523" spans="4:4" x14ac:dyDescent="0.25">
      <c r="D4523" s="142"/>
    </row>
    <row r="4524" spans="4:4" x14ac:dyDescent="0.25">
      <c r="D4524" s="142"/>
    </row>
    <row r="4525" spans="4:4" x14ac:dyDescent="0.25">
      <c r="D4525" s="142"/>
    </row>
    <row r="4526" spans="4:4" x14ac:dyDescent="0.25">
      <c r="D4526" s="142"/>
    </row>
    <row r="4527" spans="4:4" x14ac:dyDescent="0.25">
      <c r="D4527" s="142"/>
    </row>
    <row r="4528" spans="4:4" x14ac:dyDescent="0.25">
      <c r="D4528" s="142"/>
    </row>
    <row r="4529" spans="4:4" x14ac:dyDescent="0.25">
      <c r="D4529" s="142"/>
    </row>
    <row r="4530" spans="4:4" x14ac:dyDescent="0.25">
      <c r="D4530" s="142"/>
    </row>
    <row r="4531" spans="4:4" x14ac:dyDescent="0.25">
      <c r="D4531" s="142"/>
    </row>
    <row r="4532" spans="4:4" x14ac:dyDescent="0.25">
      <c r="D4532" s="142"/>
    </row>
    <row r="4533" spans="4:4" x14ac:dyDescent="0.25">
      <c r="D4533" s="142"/>
    </row>
    <row r="4534" spans="4:4" x14ac:dyDescent="0.25">
      <c r="D4534" s="142"/>
    </row>
    <row r="4535" spans="4:4" x14ac:dyDescent="0.25">
      <c r="D4535" s="142"/>
    </row>
    <row r="4536" spans="4:4" x14ac:dyDescent="0.25">
      <c r="D4536" s="142"/>
    </row>
    <row r="4537" spans="4:4" x14ac:dyDescent="0.25">
      <c r="D4537" s="142"/>
    </row>
    <row r="4538" spans="4:4" x14ac:dyDescent="0.25">
      <c r="D4538" s="142"/>
    </row>
    <row r="4539" spans="4:4" x14ac:dyDescent="0.25">
      <c r="D4539" s="142"/>
    </row>
    <row r="4540" spans="4:4" x14ac:dyDescent="0.25">
      <c r="D4540" s="142"/>
    </row>
    <row r="4541" spans="4:4" x14ac:dyDescent="0.25">
      <c r="D4541" s="142"/>
    </row>
    <row r="4542" spans="4:4" x14ac:dyDescent="0.25">
      <c r="D4542" s="142"/>
    </row>
    <row r="4543" spans="4:4" x14ac:dyDescent="0.25">
      <c r="D4543" s="142"/>
    </row>
    <row r="4544" spans="4:4" x14ac:dyDescent="0.25">
      <c r="D4544" s="142"/>
    </row>
    <row r="4545" spans="4:4" x14ac:dyDescent="0.25">
      <c r="D4545" s="142"/>
    </row>
    <row r="4546" spans="4:4" x14ac:dyDescent="0.25">
      <c r="D4546" s="142"/>
    </row>
    <row r="4547" spans="4:4" x14ac:dyDescent="0.25">
      <c r="D4547" s="142"/>
    </row>
    <row r="4548" spans="4:4" x14ac:dyDescent="0.25">
      <c r="D4548" s="142"/>
    </row>
    <row r="4549" spans="4:4" x14ac:dyDescent="0.25">
      <c r="D4549" s="142"/>
    </row>
    <row r="4550" spans="4:4" x14ac:dyDescent="0.25">
      <c r="D4550" s="142"/>
    </row>
    <row r="4551" spans="4:4" x14ac:dyDescent="0.25">
      <c r="D4551" s="142"/>
    </row>
    <row r="4552" spans="4:4" x14ac:dyDescent="0.25">
      <c r="D4552" s="142"/>
    </row>
    <row r="4553" spans="4:4" x14ac:dyDescent="0.25">
      <c r="D4553" s="142"/>
    </row>
    <row r="4554" spans="4:4" x14ac:dyDescent="0.25">
      <c r="D4554" s="142"/>
    </row>
    <row r="4555" spans="4:4" x14ac:dyDescent="0.25">
      <c r="D4555" s="142"/>
    </row>
    <row r="4556" spans="4:4" x14ac:dyDescent="0.25">
      <c r="D4556" s="142"/>
    </row>
    <row r="4557" spans="4:4" x14ac:dyDescent="0.25">
      <c r="D4557" s="142"/>
    </row>
    <row r="4558" spans="4:4" x14ac:dyDescent="0.25">
      <c r="D4558" s="142"/>
    </row>
    <row r="4559" spans="4:4" x14ac:dyDescent="0.25">
      <c r="D4559" s="142"/>
    </row>
    <row r="4560" spans="4:4" x14ac:dyDescent="0.25">
      <c r="D4560" s="142"/>
    </row>
    <row r="4561" spans="4:4" x14ac:dyDescent="0.25">
      <c r="D4561" s="142"/>
    </row>
    <row r="4562" spans="4:4" x14ac:dyDescent="0.25">
      <c r="D4562" s="142"/>
    </row>
    <row r="4563" spans="4:4" x14ac:dyDescent="0.25">
      <c r="D4563" s="142"/>
    </row>
    <row r="4564" spans="4:4" x14ac:dyDescent="0.25">
      <c r="D4564" s="142"/>
    </row>
    <row r="4565" spans="4:4" x14ac:dyDescent="0.25">
      <c r="D4565" s="142"/>
    </row>
    <row r="4566" spans="4:4" x14ac:dyDescent="0.25">
      <c r="D4566" s="142"/>
    </row>
    <row r="4567" spans="4:4" x14ac:dyDescent="0.25">
      <c r="D4567" s="142"/>
    </row>
    <row r="4568" spans="4:4" x14ac:dyDescent="0.25">
      <c r="D4568" s="142"/>
    </row>
    <row r="4569" spans="4:4" x14ac:dyDescent="0.25">
      <c r="D4569" s="142"/>
    </row>
    <row r="4570" spans="4:4" x14ac:dyDescent="0.25">
      <c r="D4570" s="142"/>
    </row>
    <row r="4571" spans="4:4" x14ac:dyDescent="0.25">
      <c r="D4571" s="142"/>
    </row>
    <row r="4572" spans="4:4" x14ac:dyDescent="0.25">
      <c r="D4572" s="142"/>
    </row>
    <row r="4573" spans="4:4" x14ac:dyDescent="0.25">
      <c r="D4573" s="142"/>
    </row>
    <row r="4574" spans="4:4" x14ac:dyDescent="0.25">
      <c r="D4574" s="142"/>
    </row>
    <row r="4575" spans="4:4" x14ac:dyDescent="0.25">
      <c r="D4575" s="142"/>
    </row>
    <row r="4576" spans="4:4" x14ac:dyDescent="0.25">
      <c r="D4576" s="142"/>
    </row>
    <row r="4577" spans="4:4" x14ac:dyDescent="0.25">
      <c r="D4577" s="142"/>
    </row>
    <row r="4578" spans="4:4" x14ac:dyDescent="0.25">
      <c r="D4578" s="142"/>
    </row>
    <row r="4579" spans="4:4" x14ac:dyDescent="0.25">
      <c r="D4579" s="142"/>
    </row>
    <row r="4580" spans="4:4" x14ac:dyDescent="0.25">
      <c r="D4580" s="142"/>
    </row>
    <row r="4581" spans="4:4" x14ac:dyDescent="0.25">
      <c r="D4581" s="142"/>
    </row>
    <row r="4582" spans="4:4" x14ac:dyDescent="0.25">
      <c r="D4582" s="142"/>
    </row>
    <row r="4583" spans="4:4" x14ac:dyDescent="0.25">
      <c r="D4583" s="142"/>
    </row>
    <row r="4584" spans="4:4" x14ac:dyDescent="0.25">
      <c r="D4584" s="142"/>
    </row>
    <row r="4585" spans="4:4" x14ac:dyDescent="0.25">
      <c r="D4585" s="142"/>
    </row>
    <row r="4586" spans="4:4" x14ac:dyDescent="0.25">
      <c r="D4586" s="142"/>
    </row>
    <row r="4587" spans="4:4" x14ac:dyDescent="0.25">
      <c r="D4587" s="142"/>
    </row>
    <row r="4588" spans="4:4" x14ac:dyDescent="0.25">
      <c r="D4588" s="142"/>
    </row>
    <row r="4589" spans="4:4" x14ac:dyDescent="0.25">
      <c r="D4589" s="142"/>
    </row>
    <row r="4590" spans="4:4" x14ac:dyDescent="0.25">
      <c r="D4590" s="142"/>
    </row>
    <row r="4591" spans="4:4" x14ac:dyDescent="0.25">
      <c r="D4591" s="142"/>
    </row>
    <row r="4592" spans="4:4" x14ac:dyDescent="0.25">
      <c r="D4592" s="142"/>
    </row>
    <row r="4593" spans="4:4" x14ac:dyDescent="0.25">
      <c r="D4593" s="142"/>
    </row>
    <row r="4594" spans="4:4" x14ac:dyDescent="0.25">
      <c r="D4594" s="142"/>
    </row>
    <row r="4595" spans="4:4" x14ac:dyDescent="0.25">
      <c r="D4595" s="142"/>
    </row>
    <row r="4596" spans="4:4" x14ac:dyDescent="0.25">
      <c r="D4596" s="142"/>
    </row>
    <row r="4597" spans="4:4" x14ac:dyDescent="0.25">
      <c r="D4597" s="142"/>
    </row>
    <row r="4598" spans="4:4" x14ac:dyDescent="0.25">
      <c r="D4598" s="142"/>
    </row>
    <row r="4599" spans="4:4" x14ac:dyDescent="0.25">
      <c r="D4599" s="142"/>
    </row>
    <row r="4600" spans="4:4" x14ac:dyDescent="0.25">
      <c r="D4600" s="142"/>
    </row>
    <row r="4601" spans="4:4" x14ac:dyDescent="0.25">
      <c r="D4601" s="142"/>
    </row>
    <row r="4602" spans="4:4" x14ac:dyDescent="0.25">
      <c r="D4602" s="142"/>
    </row>
    <row r="4603" spans="4:4" x14ac:dyDescent="0.25">
      <c r="D4603" s="142"/>
    </row>
    <row r="4604" spans="4:4" x14ac:dyDescent="0.25">
      <c r="D4604" s="142"/>
    </row>
    <row r="4605" spans="4:4" x14ac:dyDescent="0.25">
      <c r="D4605" s="142"/>
    </row>
    <row r="4606" spans="4:4" x14ac:dyDescent="0.25">
      <c r="D4606" s="142"/>
    </row>
    <row r="4607" spans="4:4" x14ac:dyDescent="0.25">
      <c r="D4607" s="142"/>
    </row>
    <row r="4608" spans="4:4" x14ac:dyDescent="0.25">
      <c r="D4608" s="142"/>
    </row>
    <row r="4609" spans="4:4" x14ac:dyDescent="0.25">
      <c r="D4609" s="142"/>
    </row>
    <row r="4610" spans="4:4" x14ac:dyDescent="0.25">
      <c r="D4610" s="142"/>
    </row>
    <row r="4611" spans="4:4" x14ac:dyDescent="0.25">
      <c r="D4611" s="142"/>
    </row>
    <row r="4612" spans="4:4" x14ac:dyDescent="0.25">
      <c r="D4612" s="142"/>
    </row>
    <row r="4613" spans="4:4" x14ac:dyDescent="0.25">
      <c r="D4613" s="142"/>
    </row>
    <row r="4614" spans="4:4" x14ac:dyDescent="0.25">
      <c r="D4614" s="142"/>
    </row>
    <row r="4615" spans="4:4" x14ac:dyDescent="0.25">
      <c r="D4615" s="142"/>
    </row>
    <row r="4616" spans="4:4" x14ac:dyDescent="0.25">
      <c r="D4616" s="142"/>
    </row>
    <row r="4617" spans="4:4" x14ac:dyDescent="0.25">
      <c r="D4617" s="142"/>
    </row>
    <row r="4618" spans="4:4" x14ac:dyDescent="0.25">
      <c r="D4618" s="142"/>
    </row>
    <row r="4619" spans="4:4" x14ac:dyDescent="0.25">
      <c r="D4619" s="142"/>
    </row>
    <row r="4620" spans="4:4" x14ac:dyDescent="0.25">
      <c r="D4620" s="142"/>
    </row>
    <row r="4621" spans="4:4" x14ac:dyDescent="0.25">
      <c r="D4621" s="142"/>
    </row>
    <row r="4622" spans="4:4" x14ac:dyDescent="0.25">
      <c r="D4622" s="142"/>
    </row>
    <row r="4623" spans="4:4" x14ac:dyDescent="0.25">
      <c r="D4623" s="142"/>
    </row>
    <row r="4624" spans="4:4" x14ac:dyDescent="0.25">
      <c r="D4624" s="142"/>
    </row>
    <row r="4625" spans="4:4" x14ac:dyDescent="0.25">
      <c r="D4625" s="142"/>
    </row>
    <row r="4626" spans="4:4" x14ac:dyDescent="0.25">
      <c r="D4626" s="142"/>
    </row>
    <row r="4627" spans="4:4" x14ac:dyDescent="0.25">
      <c r="D4627" s="142"/>
    </row>
    <row r="4628" spans="4:4" x14ac:dyDescent="0.25">
      <c r="D4628" s="142"/>
    </row>
    <row r="4629" spans="4:4" x14ac:dyDescent="0.25">
      <c r="D4629" s="142"/>
    </row>
    <row r="4630" spans="4:4" x14ac:dyDescent="0.25">
      <c r="D4630" s="142"/>
    </row>
    <row r="4631" spans="4:4" x14ac:dyDescent="0.25">
      <c r="D4631" s="142"/>
    </row>
    <row r="4632" spans="4:4" x14ac:dyDescent="0.25">
      <c r="D4632" s="142"/>
    </row>
    <row r="4633" spans="4:4" x14ac:dyDescent="0.25">
      <c r="D4633" s="142"/>
    </row>
    <row r="4634" spans="4:4" x14ac:dyDescent="0.25">
      <c r="D4634" s="142"/>
    </row>
    <row r="4635" spans="4:4" x14ac:dyDescent="0.25">
      <c r="D4635" s="142"/>
    </row>
    <row r="4636" spans="4:4" x14ac:dyDescent="0.25">
      <c r="D4636" s="142"/>
    </row>
    <row r="4637" spans="4:4" x14ac:dyDescent="0.25">
      <c r="D4637" s="142"/>
    </row>
    <row r="4638" spans="4:4" x14ac:dyDescent="0.25">
      <c r="D4638" s="142"/>
    </row>
    <row r="4639" spans="4:4" x14ac:dyDescent="0.25">
      <c r="D4639" s="142"/>
    </row>
    <row r="4640" spans="4:4" x14ac:dyDescent="0.25">
      <c r="D4640" s="142"/>
    </row>
    <row r="4641" spans="4:4" x14ac:dyDescent="0.25">
      <c r="D4641" s="142"/>
    </row>
    <row r="4642" spans="4:4" x14ac:dyDescent="0.25">
      <c r="D4642" s="142"/>
    </row>
    <row r="4643" spans="4:4" x14ac:dyDescent="0.25">
      <c r="D4643" s="142"/>
    </row>
    <row r="4644" spans="4:4" x14ac:dyDescent="0.25">
      <c r="D4644" s="142"/>
    </row>
    <row r="4645" spans="4:4" x14ac:dyDescent="0.25">
      <c r="D4645" s="142"/>
    </row>
    <row r="4646" spans="4:4" x14ac:dyDescent="0.25">
      <c r="D4646" s="142"/>
    </row>
    <row r="4647" spans="4:4" x14ac:dyDescent="0.25">
      <c r="D4647" s="142"/>
    </row>
    <row r="4648" spans="4:4" x14ac:dyDescent="0.25">
      <c r="D4648" s="142"/>
    </row>
    <row r="4649" spans="4:4" x14ac:dyDescent="0.25">
      <c r="D4649" s="142"/>
    </row>
    <row r="4650" spans="4:4" x14ac:dyDescent="0.25">
      <c r="D4650" s="142"/>
    </row>
    <row r="4651" spans="4:4" x14ac:dyDescent="0.25">
      <c r="D4651" s="142"/>
    </row>
    <row r="4652" spans="4:4" x14ac:dyDescent="0.25">
      <c r="D4652" s="142"/>
    </row>
    <row r="4653" spans="4:4" x14ac:dyDescent="0.25">
      <c r="D4653" s="142"/>
    </row>
    <row r="4654" spans="4:4" x14ac:dyDescent="0.25">
      <c r="D4654" s="142"/>
    </row>
    <row r="4655" spans="4:4" x14ac:dyDescent="0.25">
      <c r="D4655" s="142"/>
    </row>
    <row r="4656" spans="4:4" x14ac:dyDescent="0.25">
      <c r="D4656" s="142"/>
    </row>
    <row r="4657" spans="4:4" x14ac:dyDescent="0.25">
      <c r="D4657" s="142"/>
    </row>
    <row r="4658" spans="4:4" x14ac:dyDescent="0.25">
      <c r="D4658" s="142"/>
    </row>
    <row r="4659" spans="4:4" x14ac:dyDescent="0.25">
      <c r="D4659" s="142"/>
    </row>
    <row r="4660" spans="4:4" x14ac:dyDescent="0.25">
      <c r="D4660" s="142"/>
    </row>
    <row r="4661" spans="4:4" x14ac:dyDescent="0.25">
      <c r="D4661" s="142"/>
    </row>
    <row r="4662" spans="4:4" x14ac:dyDescent="0.25">
      <c r="D4662" s="142"/>
    </row>
    <row r="4663" spans="4:4" x14ac:dyDescent="0.25">
      <c r="D4663" s="142"/>
    </row>
    <row r="4664" spans="4:4" x14ac:dyDescent="0.25">
      <c r="D4664" s="142"/>
    </row>
    <row r="4665" spans="4:4" x14ac:dyDescent="0.25">
      <c r="D4665" s="142"/>
    </row>
    <row r="4666" spans="4:4" x14ac:dyDescent="0.25">
      <c r="D4666" s="142"/>
    </row>
    <row r="4667" spans="4:4" x14ac:dyDescent="0.25">
      <c r="D4667" s="142"/>
    </row>
    <row r="4668" spans="4:4" x14ac:dyDescent="0.25">
      <c r="D4668" s="142"/>
    </row>
    <row r="4669" spans="4:4" x14ac:dyDescent="0.25">
      <c r="D4669" s="142"/>
    </row>
    <row r="4670" spans="4:4" x14ac:dyDescent="0.25">
      <c r="D4670" s="142"/>
    </row>
    <row r="4671" spans="4:4" x14ac:dyDescent="0.25">
      <c r="D4671" s="142"/>
    </row>
    <row r="4672" spans="4:4" x14ac:dyDescent="0.25">
      <c r="D4672" s="142"/>
    </row>
    <row r="4673" spans="4:4" x14ac:dyDescent="0.25">
      <c r="D4673" s="142"/>
    </row>
    <row r="4674" spans="4:4" x14ac:dyDescent="0.25">
      <c r="D4674" s="142"/>
    </row>
    <row r="4675" spans="4:4" x14ac:dyDescent="0.25">
      <c r="D4675" s="142"/>
    </row>
    <row r="4676" spans="4:4" x14ac:dyDescent="0.25">
      <c r="D4676" s="142"/>
    </row>
    <row r="4677" spans="4:4" x14ac:dyDescent="0.25">
      <c r="D4677" s="142"/>
    </row>
    <row r="4678" spans="4:4" x14ac:dyDescent="0.25">
      <c r="D4678" s="142"/>
    </row>
    <row r="4679" spans="4:4" x14ac:dyDescent="0.25">
      <c r="D4679" s="142"/>
    </row>
    <row r="4680" spans="4:4" x14ac:dyDescent="0.25">
      <c r="D4680" s="142"/>
    </row>
    <row r="4681" spans="4:4" x14ac:dyDescent="0.25">
      <c r="D4681" s="142"/>
    </row>
    <row r="4682" spans="4:4" x14ac:dyDescent="0.25">
      <c r="D4682" s="142"/>
    </row>
    <row r="4683" spans="4:4" x14ac:dyDescent="0.25">
      <c r="D4683" s="142"/>
    </row>
    <row r="4684" spans="4:4" x14ac:dyDescent="0.25">
      <c r="D4684" s="142"/>
    </row>
    <row r="4685" spans="4:4" x14ac:dyDescent="0.25">
      <c r="D4685" s="142"/>
    </row>
    <row r="4686" spans="4:4" x14ac:dyDescent="0.25">
      <c r="D4686" s="142"/>
    </row>
    <row r="4687" spans="4:4" x14ac:dyDescent="0.25">
      <c r="D4687" s="142"/>
    </row>
    <row r="4688" spans="4:4" x14ac:dyDescent="0.25">
      <c r="D4688" s="142"/>
    </row>
    <row r="4689" spans="4:4" x14ac:dyDescent="0.25">
      <c r="D4689" s="142"/>
    </row>
    <row r="4690" spans="4:4" x14ac:dyDescent="0.25">
      <c r="D4690" s="142"/>
    </row>
    <row r="4691" spans="4:4" x14ac:dyDescent="0.25">
      <c r="D4691" s="142"/>
    </row>
    <row r="4692" spans="4:4" x14ac:dyDescent="0.25">
      <c r="D4692" s="142"/>
    </row>
    <row r="4693" spans="4:4" x14ac:dyDescent="0.25">
      <c r="D4693" s="142"/>
    </row>
    <row r="4694" spans="4:4" x14ac:dyDescent="0.25">
      <c r="D4694" s="142"/>
    </row>
    <row r="4695" spans="4:4" x14ac:dyDescent="0.25">
      <c r="D4695" s="142"/>
    </row>
    <row r="4696" spans="4:4" x14ac:dyDescent="0.25">
      <c r="D4696" s="142"/>
    </row>
    <row r="4697" spans="4:4" x14ac:dyDescent="0.25">
      <c r="D4697" s="142"/>
    </row>
    <row r="4698" spans="4:4" x14ac:dyDescent="0.25">
      <c r="D4698" s="142"/>
    </row>
    <row r="4699" spans="4:4" x14ac:dyDescent="0.25">
      <c r="D4699" s="142"/>
    </row>
    <row r="4700" spans="4:4" x14ac:dyDescent="0.25">
      <c r="D4700" s="142"/>
    </row>
    <row r="4701" spans="4:4" x14ac:dyDescent="0.25">
      <c r="D4701" s="142"/>
    </row>
    <row r="4702" spans="4:4" x14ac:dyDescent="0.25">
      <c r="D4702" s="142"/>
    </row>
    <row r="4703" spans="4:4" x14ac:dyDescent="0.25">
      <c r="D4703" s="142"/>
    </row>
    <row r="4704" spans="4:4" x14ac:dyDescent="0.25">
      <c r="D4704" s="142"/>
    </row>
    <row r="4705" spans="4:4" x14ac:dyDescent="0.25">
      <c r="D4705" s="142"/>
    </row>
    <row r="4706" spans="4:4" x14ac:dyDescent="0.25">
      <c r="D4706" s="142"/>
    </row>
    <row r="4707" spans="4:4" x14ac:dyDescent="0.25">
      <c r="D4707" s="142"/>
    </row>
    <row r="4708" spans="4:4" x14ac:dyDescent="0.25">
      <c r="D4708" s="142"/>
    </row>
    <row r="4709" spans="4:4" x14ac:dyDescent="0.25">
      <c r="D4709" s="142"/>
    </row>
    <row r="4710" spans="4:4" x14ac:dyDescent="0.25">
      <c r="D4710" s="142"/>
    </row>
    <row r="4711" spans="4:4" x14ac:dyDescent="0.25">
      <c r="D4711" s="142"/>
    </row>
    <row r="4712" spans="4:4" x14ac:dyDescent="0.25">
      <c r="D4712" s="142"/>
    </row>
    <row r="4713" spans="4:4" x14ac:dyDescent="0.25">
      <c r="D4713" s="142"/>
    </row>
    <row r="4714" spans="4:4" x14ac:dyDescent="0.25">
      <c r="D4714" s="142"/>
    </row>
    <row r="4715" spans="4:4" x14ac:dyDescent="0.25">
      <c r="D4715" s="142"/>
    </row>
    <row r="4716" spans="4:4" x14ac:dyDescent="0.25">
      <c r="D4716" s="142"/>
    </row>
    <row r="4717" spans="4:4" x14ac:dyDescent="0.25">
      <c r="D4717" s="142"/>
    </row>
    <row r="4718" spans="4:4" x14ac:dyDescent="0.25">
      <c r="D4718" s="142"/>
    </row>
    <row r="4719" spans="4:4" x14ac:dyDescent="0.25">
      <c r="D4719" s="142"/>
    </row>
    <row r="4720" spans="4:4" x14ac:dyDescent="0.25">
      <c r="D4720" s="142"/>
    </row>
    <row r="4721" spans="4:4" x14ac:dyDescent="0.25">
      <c r="D4721" s="142"/>
    </row>
    <row r="4722" spans="4:4" x14ac:dyDescent="0.25">
      <c r="D4722" s="142"/>
    </row>
    <row r="4723" spans="4:4" x14ac:dyDescent="0.25">
      <c r="D4723" s="142"/>
    </row>
    <row r="4724" spans="4:4" x14ac:dyDescent="0.25">
      <c r="D4724" s="142"/>
    </row>
    <row r="4725" spans="4:4" x14ac:dyDescent="0.25">
      <c r="D4725" s="142"/>
    </row>
    <row r="4726" spans="4:4" x14ac:dyDescent="0.25">
      <c r="D4726" s="142"/>
    </row>
    <row r="4727" spans="4:4" x14ac:dyDescent="0.25">
      <c r="D4727" s="142"/>
    </row>
    <row r="4728" spans="4:4" x14ac:dyDescent="0.25">
      <c r="D4728" s="142"/>
    </row>
    <row r="4729" spans="4:4" x14ac:dyDescent="0.25">
      <c r="D4729" s="142"/>
    </row>
    <row r="4730" spans="4:4" x14ac:dyDescent="0.25">
      <c r="D4730" s="142"/>
    </row>
    <row r="4731" spans="4:4" x14ac:dyDescent="0.25">
      <c r="D4731" s="142"/>
    </row>
    <row r="4732" spans="4:4" x14ac:dyDescent="0.25">
      <c r="D4732" s="142"/>
    </row>
    <row r="4733" spans="4:4" x14ac:dyDescent="0.25">
      <c r="D4733" s="142"/>
    </row>
    <row r="4734" spans="4:4" x14ac:dyDescent="0.25">
      <c r="D4734" s="142"/>
    </row>
    <row r="4735" spans="4:4" x14ac:dyDescent="0.25">
      <c r="D4735" s="142"/>
    </row>
    <row r="4736" spans="4:4" x14ac:dyDescent="0.25">
      <c r="D4736" s="142"/>
    </row>
    <row r="4737" spans="4:4" x14ac:dyDescent="0.25">
      <c r="D4737" s="142"/>
    </row>
    <row r="4738" spans="4:4" x14ac:dyDescent="0.25">
      <c r="D4738" s="142"/>
    </row>
    <row r="4739" spans="4:4" x14ac:dyDescent="0.25">
      <c r="D4739" s="142"/>
    </row>
    <row r="4740" spans="4:4" x14ac:dyDescent="0.25">
      <c r="D4740" s="142"/>
    </row>
    <row r="4741" spans="4:4" x14ac:dyDescent="0.25">
      <c r="D4741" s="142"/>
    </row>
    <row r="4742" spans="4:4" x14ac:dyDescent="0.25">
      <c r="D4742" s="142"/>
    </row>
    <row r="4743" spans="4:4" x14ac:dyDescent="0.25">
      <c r="D4743" s="142"/>
    </row>
    <row r="4744" spans="4:4" x14ac:dyDescent="0.25">
      <c r="D4744" s="142"/>
    </row>
    <row r="4745" spans="4:4" x14ac:dyDescent="0.25">
      <c r="D4745" s="142"/>
    </row>
    <row r="4746" spans="4:4" x14ac:dyDescent="0.25">
      <c r="D4746" s="142"/>
    </row>
    <row r="4747" spans="4:4" x14ac:dyDescent="0.25">
      <c r="D4747" s="142"/>
    </row>
    <row r="4748" spans="4:4" x14ac:dyDescent="0.25">
      <c r="D4748" s="142"/>
    </row>
    <row r="4749" spans="4:4" x14ac:dyDescent="0.25">
      <c r="D4749" s="142"/>
    </row>
    <row r="4750" spans="4:4" x14ac:dyDescent="0.25">
      <c r="D4750" s="142"/>
    </row>
    <row r="4751" spans="4:4" x14ac:dyDescent="0.25">
      <c r="D4751" s="142"/>
    </row>
    <row r="4752" spans="4:4" x14ac:dyDescent="0.25">
      <c r="D4752" s="142"/>
    </row>
    <row r="4753" spans="4:4" x14ac:dyDescent="0.25">
      <c r="D4753" s="142"/>
    </row>
    <row r="4754" spans="4:4" x14ac:dyDescent="0.25">
      <c r="D4754" s="142"/>
    </row>
    <row r="4755" spans="4:4" x14ac:dyDescent="0.25">
      <c r="D4755" s="142"/>
    </row>
    <row r="4756" spans="4:4" x14ac:dyDescent="0.25">
      <c r="D4756" s="142"/>
    </row>
    <row r="4757" spans="4:4" x14ac:dyDescent="0.25">
      <c r="D4757" s="142"/>
    </row>
    <row r="4758" spans="4:4" x14ac:dyDescent="0.25">
      <c r="D4758" s="142"/>
    </row>
    <row r="4759" spans="4:4" x14ac:dyDescent="0.25">
      <c r="D4759" s="142"/>
    </row>
    <row r="4760" spans="4:4" x14ac:dyDescent="0.25">
      <c r="D4760" s="142"/>
    </row>
    <row r="4761" spans="4:4" x14ac:dyDescent="0.25">
      <c r="D4761" s="142"/>
    </row>
    <row r="4762" spans="4:4" x14ac:dyDescent="0.25">
      <c r="D4762" s="142"/>
    </row>
    <row r="4763" spans="4:4" x14ac:dyDescent="0.25">
      <c r="D4763" s="142"/>
    </row>
    <row r="4764" spans="4:4" x14ac:dyDescent="0.25">
      <c r="D4764" s="142"/>
    </row>
    <row r="4765" spans="4:4" x14ac:dyDescent="0.25">
      <c r="D4765" s="142"/>
    </row>
    <row r="4766" spans="4:4" x14ac:dyDescent="0.25">
      <c r="D4766" s="142"/>
    </row>
    <row r="4767" spans="4:4" x14ac:dyDescent="0.25">
      <c r="D4767" s="142"/>
    </row>
    <row r="4768" spans="4:4" x14ac:dyDescent="0.25">
      <c r="D4768" s="142"/>
    </row>
    <row r="4769" spans="4:4" x14ac:dyDescent="0.25">
      <c r="D4769" s="142"/>
    </row>
    <row r="4770" spans="4:4" x14ac:dyDescent="0.25">
      <c r="D4770" s="142"/>
    </row>
    <row r="4771" spans="4:4" x14ac:dyDescent="0.25">
      <c r="D4771" s="142"/>
    </row>
    <row r="4772" spans="4:4" x14ac:dyDescent="0.25">
      <c r="D4772" s="142"/>
    </row>
    <row r="4773" spans="4:4" x14ac:dyDescent="0.25">
      <c r="D4773" s="142"/>
    </row>
    <row r="4774" spans="4:4" x14ac:dyDescent="0.25">
      <c r="D4774" s="142"/>
    </row>
    <row r="4775" spans="4:4" x14ac:dyDescent="0.25">
      <c r="D4775" s="142"/>
    </row>
    <row r="4776" spans="4:4" x14ac:dyDescent="0.25">
      <c r="D4776" s="142"/>
    </row>
    <row r="4777" spans="4:4" x14ac:dyDescent="0.25">
      <c r="D4777" s="142"/>
    </row>
    <row r="4778" spans="4:4" x14ac:dyDescent="0.25">
      <c r="D4778" s="142"/>
    </row>
    <row r="4779" spans="4:4" x14ac:dyDescent="0.25">
      <c r="D4779" s="142"/>
    </row>
    <row r="4780" spans="4:4" x14ac:dyDescent="0.25">
      <c r="D4780" s="142"/>
    </row>
    <row r="4781" spans="4:4" x14ac:dyDescent="0.25">
      <c r="D4781" s="142"/>
    </row>
    <row r="4782" spans="4:4" x14ac:dyDescent="0.25">
      <c r="D4782" s="142"/>
    </row>
    <row r="4783" spans="4:4" x14ac:dyDescent="0.25">
      <c r="D4783" s="142"/>
    </row>
    <row r="4784" spans="4:4" x14ac:dyDescent="0.25">
      <c r="D4784" s="142"/>
    </row>
    <row r="4785" spans="4:4" x14ac:dyDescent="0.25">
      <c r="D4785" s="142"/>
    </row>
    <row r="4786" spans="4:4" x14ac:dyDescent="0.25">
      <c r="D4786" s="142"/>
    </row>
    <row r="4787" spans="4:4" x14ac:dyDescent="0.25">
      <c r="D4787" s="142"/>
    </row>
    <row r="4788" spans="4:4" x14ac:dyDescent="0.25">
      <c r="D4788" s="142"/>
    </row>
    <row r="4789" spans="4:4" x14ac:dyDescent="0.25">
      <c r="D4789" s="142"/>
    </row>
    <row r="4790" spans="4:4" x14ac:dyDescent="0.25">
      <c r="D4790" s="142"/>
    </row>
    <row r="4791" spans="4:4" x14ac:dyDescent="0.25">
      <c r="D4791" s="142"/>
    </row>
    <row r="4792" spans="4:4" x14ac:dyDescent="0.25">
      <c r="D4792" s="142"/>
    </row>
    <row r="4793" spans="4:4" x14ac:dyDescent="0.25">
      <c r="D4793" s="142"/>
    </row>
    <row r="4794" spans="4:4" x14ac:dyDescent="0.25">
      <c r="D4794" s="142"/>
    </row>
    <row r="4795" spans="4:4" x14ac:dyDescent="0.25">
      <c r="D4795" s="142"/>
    </row>
    <row r="4796" spans="4:4" x14ac:dyDescent="0.25">
      <c r="D4796" s="142"/>
    </row>
    <row r="4797" spans="4:4" x14ac:dyDescent="0.25">
      <c r="D4797" s="142"/>
    </row>
    <row r="4798" spans="4:4" x14ac:dyDescent="0.25">
      <c r="D4798" s="142"/>
    </row>
    <row r="4799" spans="4:4" x14ac:dyDescent="0.25">
      <c r="D4799" s="142"/>
    </row>
    <row r="4800" spans="4:4" x14ac:dyDescent="0.25">
      <c r="D4800" s="142"/>
    </row>
    <row r="4801" spans="4:4" x14ac:dyDescent="0.25">
      <c r="D4801" s="142"/>
    </row>
    <row r="4802" spans="4:4" x14ac:dyDescent="0.25">
      <c r="D4802" s="142"/>
    </row>
    <row r="4803" spans="4:4" x14ac:dyDescent="0.25">
      <c r="D4803" s="142"/>
    </row>
    <row r="4804" spans="4:4" x14ac:dyDescent="0.25">
      <c r="D4804" s="142"/>
    </row>
    <row r="4805" spans="4:4" x14ac:dyDescent="0.25">
      <c r="D4805" s="142"/>
    </row>
    <row r="4806" spans="4:4" x14ac:dyDescent="0.25">
      <c r="D4806" s="142"/>
    </row>
    <row r="4807" spans="4:4" x14ac:dyDescent="0.25">
      <c r="D4807" s="142"/>
    </row>
    <row r="4808" spans="4:4" x14ac:dyDescent="0.25">
      <c r="D4808" s="142"/>
    </row>
    <row r="4809" spans="4:4" x14ac:dyDescent="0.25">
      <c r="D4809" s="142"/>
    </row>
    <row r="4810" spans="4:4" x14ac:dyDescent="0.25">
      <c r="D4810" s="142"/>
    </row>
    <row r="4811" spans="4:4" x14ac:dyDescent="0.25">
      <c r="D4811" s="142"/>
    </row>
    <row r="4812" spans="4:4" x14ac:dyDescent="0.25">
      <c r="D4812" s="142"/>
    </row>
    <row r="4813" spans="4:4" x14ac:dyDescent="0.25">
      <c r="D4813" s="142"/>
    </row>
    <row r="4814" spans="4:4" x14ac:dyDescent="0.25">
      <c r="D4814" s="142"/>
    </row>
    <row r="4815" spans="4:4" x14ac:dyDescent="0.25">
      <c r="D4815" s="142"/>
    </row>
    <row r="4816" spans="4:4" x14ac:dyDescent="0.25">
      <c r="D4816" s="142"/>
    </row>
    <row r="4817" spans="4:4" x14ac:dyDescent="0.25">
      <c r="D4817" s="142"/>
    </row>
    <row r="4818" spans="4:4" x14ac:dyDescent="0.25">
      <c r="D4818" s="142"/>
    </row>
    <row r="4819" spans="4:4" x14ac:dyDescent="0.25">
      <c r="D4819" s="142"/>
    </row>
    <row r="4820" spans="4:4" x14ac:dyDescent="0.25">
      <c r="D4820" s="142"/>
    </row>
    <row r="4821" spans="4:4" x14ac:dyDescent="0.25">
      <c r="D4821" s="142"/>
    </row>
    <row r="4822" spans="4:4" x14ac:dyDescent="0.25">
      <c r="D4822" s="142"/>
    </row>
    <row r="4823" spans="4:4" x14ac:dyDescent="0.25">
      <c r="D4823" s="142"/>
    </row>
    <row r="4824" spans="4:4" x14ac:dyDescent="0.25">
      <c r="D4824" s="142"/>
    </row>
    <row r="4825" spans="4:4" x14ac:dyDescent="0.25">
      <c r="D4825" s="142"/>
    </row>
    <row r="4826" spans="4:4" x14ac:dyDescent="0.25">
      <c r="D4826" s="142"/>
    </row>
    <row r="4827" spans="4:4" x14ac:dyDescent="0.25">
      <c r="D4827" s="142"/>
    </row>
    <row r="4828" spans="4:4" x14ac:dyDescent="0.25">
      <c r="D4828" s="142"/>
    </row>
    <row r="4829" spans="4:4" x14ac:dyDescent="0.25">
      <c r="D4829" s="142"/>
    </row>
    <row r="4830" spans="4:4" x14ac:dyDescent="0.25">
      <c r="D4830" s="142"/>
    </row>
    <row r="4831" spans="4:4" x14ac:dyDescent="0.25">
      <c r="D4831" s="142"/>
    </row>
    <row r="4832" spans="4:4" x14ac:dyDescent="0.25">
      <c r="D4832" s="142"/>
    </row>
    <row r="4833" spans="4:4" x14ac:dyDescent="0.25">
      <c r="D4833" s="142"/>
    </row>
    <row r="4834" spans="4:4" x14ac:dyDescent="0.25">
      <c r="D4834" s="142"/>
    </row>
    <row r="4835" spans="4:4" x14ac:dyDescent="0.25">
      <c r="D4835" s="142"/>
    </row>
    <row r="4836" spans="4:4" x14ac:dyDescent="0.25">
      <c r="D4836" s="142"/>
    </row>
    <row r="4837" spans="4:4" x14ac:dyDescent="0.25">
      <c r="D4837" s="142"/>
    </row>
    <row r="4838" spans="4:4" x14ac:dyDescent="0.25">
      <c r="D4838" s="142"/>
    </row>
    <row r="4839" spans="4:4" x14ac:dyDescent="0.25">
      <c r="D4839" s="142"/>
    </row>
    <row r="4840" spans="4:4" x14ac:dyDescent="0.25">
      <c r="D4840" s="142"/>
    </row>
    <row r="4841" spans="4:4" x14ac:dyDescent="0.25">
      <c r="D4841" s="142"/>
    </row>
    <row r="4842" spans="4:4" x14ac:dyDescent="0.25">
      <c r="D4842" s="142"/>
    </row>
    <row r="4843" spans="4:4" x14ac:dyDescent="0.25">
      <c r="D4843" s="142"/>
    </row>
    <row r="4844" spans="4:4" x14ac:dyDescent="0.25">
      <c r="D4844" s="142"/>
    </row>
    <row r="4845" spans="4:4" x14ac:dyDescent="0.25">
      <c r="D4845" s="142"/>
    </row>
    <row r="4846" spans="4:4" x14ac:dyDescent="0.25">
      <c r="D4846" s="142"/>
    </row>
    <row r="4847" spans="4:4" x14ac:dyDescent="0.25">
      <c r="D4847" s="142"/>
    </row>
    <row r="4848" spans="4:4" x14ac:dyDescent="0.25">
      <c r="D4848" s="142"/>
    </row>
    <row r="4849" spans="4:4" x14ac:dyDescent="0.25">
      <c r="D4849" s="142"/>
    </row>
    <row r="4850" spans="4:4" x14ac:dyDescent="0.25">
      <c r="D4850" s="142"/>
    </row>
    <row r="4851" spans="4:4" x14ac:dyDescent="0.25">
      <c r="D4851" s="142"/>
    </row>
    <row r="4852" spans="4:4" x14ac:dyDescent="0.25">
      <c r="D4852" s="142"/>
    </row>
    <row r="4853" spans="4:4" x14ac:dyDescent="0.25">
      <c r="D4853" s="142"/>
    </row>
    <row r="4854" spans="4:4" x14ac:dyDescent="0.25">
      <c r="D4854" s="142"/>
    </row>
    <row r="4855" spans="4:4" x14ac:dyDescent="0.25">
      <c r="D4855" s="142"/>
    </row>
    <row r="4856" spans="4:4" x14ac:dyDescent="0.25">
      <c r="D4856" s="142"/>
    </row>
    <row r="4857" spans="4:4" x14ac:dyDescent="0.25">
      <c r="D4857" s="142"/>
    </row>
    <row r="4858" spans="4:4" x14ac:dyDescent="0.25">
      <c r="D4858" s="142"/>
    </row>
    <row r="4859" spans="4:4" x14ac:dyDescent="0.25">
      <c r="D4859" s="142"/>
    </row>
    <row r="4860" spans="4:4" x14ac:dyDescent="0.25">
      <c r="D4860" s="142"/>
    </row>
    <row r="4861" spans="4:4" x14ac:dyDescent="0.25">
      <c r="D4861" s="142"/>
    </row>
    <row r="4862" spans="4:4" x14ac:dyDescent="0.25">
      <c r="D4862" s="142"/>
    </row>
    <row r="4863" spans="4:4" x14ac:dyDescent="0.25">
      <c r="D4863" s="142"/>
    </row>
    <row r="4864" spans="4:4" x14ac:dyDescent="0.25">
      <c r="D4864" s="142"/>
    </row>
    <row r="4865" spans="4:4" x14ac:dyDescent="0.25">
      <c r="D4865" s="142"/>
    </row>
    <row r="4866" spans="4:4" x14ac:dyDescent="0.25">
      <c r="D4866" s="142"/>
    </row>
    <row r="4867" spans="4:4" x14ac:dyDescent="0.25">
      <c r="D4867" s="142"/>
    </row>
    <row r="4868" spans="4:4" x14ac:dyDescent="0.25">
      <c r="D4868" s="142"/>
    </row>
    <row r="4869" spans="4:4" x14ac:dyDescent="0.25">
      <c r="D4869" s="142"/>
    </row>
    <row r="4870" spans="4:4" x14ac:dyDescent="0.25">
      <c r="D4870" s="142"/>
    </row>
    <row r="4871" spans="4:4" x14ac:dyDescent="0.25">
      <c r="D4871" s="142"/>
    </row>
    <row r="4872" spans="4:4" x14ac:dyDescent="0.25">
      <c r="D4872" s="142"/>
    </row>
    <row r="4873" spans="4:4" x14ac:dyDescent="0.25">
      <c r="D4873" s="142"/>
    </row>
    <row r="4874" spans="4:4" x14ac:dyDescent="0.25">
      <c r="D4874" s="142"/>
    </row>
    <row r="4875" spans="4:4" x14ac:dyDescent="0.25">
      <c r="D4875" s="142"/>
    </row>
    <row r="4876" spans="4:4" x14ac:dyDescent="0.25">
      <c r="D4876" s="142"/>
    </row>
    <row r="4877" spans="4:4" x14ac:dyDescent="0.25">
      <c r="D4877" s="142"/>
    </row>
    <row r="4878" spans="4:4" x14ac:dyDescent="0.25">
      <c r="D4878" s="142"/>
    </row>
    <row r="4879" spans="4:4" x14ac:dyDescent="0.25">
      <c r="D4879" s="142"/>
    </row>
    <row r="4880" spans="4:4" x14ac:dyDescent="0.25">
      <c r="D4880" s="142"/>
    </row>
    <row r="4881" spans="4:4" x14ac:dyDescent="0.25">
      <c r="D4881" s="142"/>
    </row>
    <row r="4882" spans="4:4" x14ac:dyDescent="0.25">
      <c r="D4882" s="142"/>
    </row>
    <row r="4883" spans="4:4" x14ac:dyDescent="0.25">
      <c r="D4883" s="142"/>
    </row>
    <row r="4884" spans="4:4" x14ac:dyDescent="0.25">
      <c r="D4884" s="142"/>
    </row>
    <row r="4885" spans="4:4" x14ac:dyDescent="0.25">
      <c r="D4885" s="142"/>
    </row>
    <row r="4886" spans="4:4" x14ac:dyDescent="0.25">
      <c r="D4886" s="142"/>
    </row>
    <row r="4887" spans="4:4" x14ac:dyDescent="0.25">
      <c r="D4887" s="142"/>
    </row>
    <row r="4888" spans="4:4" x14ac:dyDescent="0.25">
      <c r="D4888" s="142"/>
    </row>
    <row r="4889" spans="4:4" x14ac:dyDescent="0.25">
      <c r="D4889" s="142"/>
    </row>
    <row r="4890" spans="4:4" x14ac:dyDescent="0.25">
      <c r="D4890" s="142"/>
    </row>
    <row r="4891" spans="4:4" x14ac:dyDescent="0.25">
      <c r="D4891" s="142"/>
    </row>
    <row r="4892" spans="4:4" x14ac:dyDescent="0.25">
      <c r="D4892" s="142"/>
    </row>
    <row r="4893" spans="4:4" x14ac:dyDescent="0.25">
      <c r="D4893" s="142"/>
    </row>
    <row r="4894" spans="4:4" x14ac:dyDescent="0.25">
      <c r="D4894" s="142"/>
    </row>
    <row r="4895" spans="4:4" x14ac:dyDescent="0.25">
      <c r="D4895" s="142"/>
    </row>
    <row r="4896" spans="4:4" x14ac:dyDescent="0.25">
      <c r="D4896" s="142"/>
    </row>
    <row r="4897" spans="4:4" x14ac:dyDescent="0.25">
      <c r="D4897" s="142"/>
    </row>
    <row r="4898" spans="4:4" x14ac:dyDescent="0.25">
      <c r="D4898" s="142"/>
    </row>
    <row r="4899" spans="4:4" x14ac:dyDescent="0.25">
      <c r="D4899" s="142"/>
    </row>
    <row r="4900" spans="4:4" x14ac:dyDescent="0.25">
      <c r="D4900" s="142"/>
    </row>
    <row r="4901" spans="4:4" x14ac:dyDescent="0.25">
      <c r="D4901" s="142"/>
    </row>
    <row r="4902" spans="4:4" x14ac:dyDescent="0.25">
      <c r="D4902" s="142"/>
    </row>
    <row r="4903" spans="4:4" x14ac:dyDescent="0.25">
      <c r="D4903" s="142"/>
    </row>
    <row r="4904" spans="4:4" x14ac:dyDescent="0.25">
      <c r="D4904" s="142"/>
    </row>
    <row r="4905" spans="4:4" x14ac:dyDescent="0.25">
      <c r="D4905" s="142"/>
    </row>
    <row r="4906" spans="4:4" x14ac:dyDescent="0.25">
      <c r="D4906" s="142"/>
    </row>
    <row r="4907" spans="4:4" x14ac:dyDescent="0.25">
      <c r="D4907" s="142"/>
    </row>
    <row r="4908" spans="4:4" x14ac:dyDescent="0.25">
      <c r="D4908" s="142"/>
    </row>
    <row r="4909" spans="4:4" x14ac:dyDescent="0.25">
      <c r="D4909" s="142"/>
    </row>
    <row r="4910" spans="4:4" x14ac:dyDescent="0.25">
      <c r="D4910" s="142"/>
    </row>
    <row r="4911" spans="4:4" x14ac:dyDescent="0.25">
      <c r="D4911" s="142"/>
    </row>
    <row r="4912" spans="4:4" x14ac:dyDescent="0.25">
      <c r="D4912" s="142"/>
    </row>
    <row r="4913" spans="4:4" x14ac:dyDescent="0.25">
      <c r="D4913" s="142"/>
    </row>
    <row r="4914" spans="4:4" x14ac:dyDescent="0.25">
      <c r="D4914" s="142"/>
    </row>
    <row r="4915" spans="4:4" x14ac:dyDescent="0.25">
      <c r="D4915" s="142"/>
    </row>
    <row r="4916" spans="4:4" x14ac:dyDescent="0.25">
      <c r="D4916" s="142"/>
    </row>
    <row r="4917" spans="4:4" x14ac:dyDescent="0.25">
      <c r="D4917" s="142"/>
    </row>
    <row r="4918" spans="4:4" x14ac:dyDescent="0.25">
      <c r="D4918" s="142"/>
    </row>
    <row r="4919" spans="4:4" x14ac:dyDescent="0.25">
      <c r="D4919" s="142"/>
    </row>
    <row r="4920" spans="4:4" x14ac:dyDescent="0.25">
      <c r="D4920" s="142"/>
    </row>
    <row r="4921" spans="4:4" x14ac:dyDescent="0.25">
      <c r="D4921" s="142"/>
    </row>
    <row r="4922" spans="4:4" x14ac:dyDescent="0.25">
      <c r="D4922" s="142"/>
    </row>
    <row r="4923" spans="4:4" x14ac:dyDescent="0.25">
      <c r="D4923" s="142"/>
    </row>
    <row r="4924" spans="4:4" x14ac:dyDescent="0.25">
      <c r="D4924" s="142"/>
    </row>
    <row r="4925" spans="4:4" x14ac:dyDescent="0.25">
      <c r="D4925" s="142"/>
    </row>
    <row r="4926" spans="4:4" x14ac:dyDescent="0.25">
      <c r="D4926" s="142"/>
    </row>
    <row r="4927" spans="4:4" x14ac:dyDescent="0.25">
      <c r="D4927" s="142"/>
    </row>
    <row r="4928" spans="4:4" x14ac:dyDescent="0.25">
      <c r="D4928" s="142"/>
    </row>
    <row r="4929" spans="4:4" x14ac:dyDescent="0.25">
      <c r="D4929" s="142"/>
    </row>
    <row r="4930" spans="4:4" x14ac:dyDescent="0.25">
      <c r="D4930" s="142"/>
    </row>
    <row r="4931" spans="4:4" x14ac:dyDescent="0.25">
      <c r="D4931" s="142"/>
    </row>
    <row r="4932" spans="4:4" x14ac:dyDescent="0.25">
      <c r="D4932" s="142"/>
    </row>
    <row r="4933" spans="4:4" x14ac:dyDescent="0.25">
      <c r="D4933" s="142"/>
    </row>
    <row r="4934" spans="4:4" x14ac:dyDescent="0.25">
      <c r="D4934" s="142"/>
    </row>
    <row r="4935" spans="4:4" x14ac:dyDescent="0.25">
      <c r="D4935" s="142"/>
    </row>
    <row r="4936" spans="4:4" x14ac:dyDescent="0.25">
      <c r="D4936" s="142"/>
    </row>
    <row r="4937" spans="4:4" x14ac:dyDescent="0.25">
      <c r="D4937" s="142"/>
    </row>
    <row r="4938" spans="4:4" x14ac:dyDescent="0.25">
      <c r="D4938" s="142"/>
    </row>
    <row r="4939" spans="4:4" x14ac:dyDescent="0.25">
      <c r="D4939" s="142"/>
    </row>
    <row r="4940" spans="4:4" x14ac:dyDescent="0.25">
      <c r="D4940" s="142"/>
    </row>
    <row r="4941" spans="4:4" x14ac:dyDescent="0.25">
      <c r="D4941" s="142"/>
    </row>
    <row r="4942" spans="4:4" x14ac:dyDescent="0.25">
      <c r="D4942" s="142"/>
    </row>
    <row r="4943" spans="4:4" x14ac:dyDescent="0.25">
      <c r="D4943" s="142"/>
    </row>
    <row r="4944" spans="4:4" x14ac:dyDescent="0.25">
      <c r="D4944" s="142"/>
    </row>
    <row r="4945" spans="4:4" x14ac:dyDescent="0.25">
      <c r="D4945" s="142"/>
    </row>
    <row r="4946" spans="4:4" x14ac:dyDescent="0.25">
      <c r="D4946" s="142"/>
    </row>
    <row r="4947" spans="4:4" x14ac:dyDescent="0.25">
      <c r="D4947" s="142"/>
    </row>
    <row r="4948" spans="4:4" x14ac:dyDescent="0.25">
      <c r="D4948" s="142"/>
    </row>
    <row r="4949" spans="4:4" x14ac:dyDescent="0.25">
      <c r="D4949" s="142"/>
    </row>
    <row r="4950" spans="4:4" x14ac:dyDescent="0.25">
      <c r="D4950" s="142"/>
    </row>
    <row r="4951" spans="4:4" x14ac:dyDescent="0.25">
      <c r="D4951" s="142"/>
    </row>
    <row r="4952" spans="4:4" x14ac:dyDescent="0.25">
      <c r="D4952" s="142"/>
    </row>
    <row r="4953" spans="4:4" x14ac:dyDescent="0.25">
      <c r="D4953" s="142"/>
    </row>
    <row r="4954" spans="4:4" x14ac:dyDescent="0.25">
      <c r="D4954" s="142"/>
    </row>
    <row r="4955" spans="4:4" x14ac:dyDescent="0.25">
      <c r="D4955" s="142"/>
    </row>
    <row r="4956" spans="4:4" x14ac:dyDescent="0.25">
      <c r="D4956" s="142"/>
    </row>
    <row r="4957" spans="4:4" x14ac:dyDescent="0.25">
      <c r="D4957" s="142"/>
    </row>
    <row r="4958" spans="4:4" x14ac:dyDescent="0.25">
      <c r="D4958" s="142"/>
    </row>
    <row r="4959" spans="4:4" x14ac:dyDescent="0.25">
      <c r="D4959" s="142"/>
    </row>
    <row r="4960" spans="4:4" x14ac:dyDescent="0.25">
      <c r="D4960" s="142"/>
    </row>
    <row r="4961" spans="4:4" x14ac:dyDescent="0.25">
      <c r="D4961" s="142"/>
    </row>
    <row r="4962" spans="4:4" x14ac:dyDescent="0.25">
      <c r="D4962" s="142"/>
    </row>
    <row r="4963" spans="4:4" x14ac:dyDescent="0.25">
      <c r="D4963" s="142"/>
    </row>
    <row r="4964" spans="4:4" x14ac:dyDescent="0.25">
      <c r="D4964" s="142"/>
    </row>
    <row r="4965" spans="4:4" x14ac:dyDescent="0.25">
      <c r="D4965" s="142"/>
    </row>
    <row r="4966" spans="4:4" x14ac:dyDescent="0.25">
      <c r="D4966" s="142"/>
    </row>
    <row r="4967" spans="4:4" x14ac:dyDescent="0.25">
      <c r="D4967" s="142"/>
    </row>
    <row r="4968" spans="4:4" x14ac:dyDescent="0.25">
      <c r="D4968" s="142"/>
    </row>
    <row r="4969" spans="4:4" x14ac:dyDescent="0.25">
      <c r="D4969" s="142"/>
    </row>
    <row r="4970" spans="4:4" x14ac:dyDescent="0.25">
      <c r="D4970" s="142"/>
    </row>
    <row r="4971" spans="4:4" x14ac:dyDescent="0.25">
      <c r="D4971" s="142"/>
    </row>
    <row r="4972" spans="4:4" x14ac:dyDescent="0.25">
      <c r="D4972" s="142"/>
    </row>
    <row r="4973" spans="4:4" x14ac:dyDescent="0.25">
      <c r="D4973" s="142"/>
    </row>
    <row r="4974" spans="4:4" x14ac:dyDescent="0.25">
      <c r="D4974" s="142"/>
    </row>
    <row r="4975" spans="4:4" x14ac:dyDescent="0.25">
      <c r="D4975" s="142"/>
    </row>
    <row r="4976" spans="4:4" x14ac:dyDescent="0.25">
      <c r="D4976" s="142"/>
    </row>
    <row r="4977" spans="4:4" x14ac:dyDescent="0.25">
      <c r="D4977" s="142"/>
    </row>
    <row r="4978" spans="4:4" x14ac:dyDescent="0.25">
      <c r="D4978" s="142"/>
    </row>
    <row r="4979" spans="4:4" x14ac:dyDescent="0.25">
      <c r="D4979" s="142"/>
    </row>
    <row r="4980" spans="4:4" x14ac:dyDescent="0.25">
      <c r="D4980" s="142"/>
    </row>
    <row r="4981" spans="4:4" x14ac:dyDescent="0.25">
      <c r="D4981" s="142"/>
    </row>
    <row r="4982" spans="4:4" x14ac:dyDescent="0.25">
      <c r="D4982" s="142"/>
    </row>
    <row r="4983" spans="4:4" x14ac:dyDescent="0.25">
      <c r="D4983" s="142"/>
    </row>
    <row r="4984" spans="4:4" x14ac:dyDescent="0.25">
      <c r="D4984" s="142"/>
    </row>
    <row r="4985" spans="4:4" x14ac:dyDescent="0.25">
      <c r="D4985" s="142"/>
    </row>
    <row r="4986" spans="4:4" x14ac:dyDescent="0.25">
      <c r="D4986" s="142"/>
    </row>
    <row r="4987" spans="4:4" x14ac:dyDescent="0.25">
      <c r="D4987" s="142"/>
    </row>
    <row r="4988" spans="4:4" x14ac:dyDescent="0.25">
      <c r="D4988" s="142"/>
    </row>
    <row r="4989" spans="4:4" x14ac:dyDescent="0.25">
      <c r="D4989" s="142"/>
    </row>
    <row r="4990" spans="4:4" x14ac:dyDescent="0.25">
      <c r="D4990" s="142"/>
    </row>
    <row r="4991" spans="4:4" x14ac:dyDescent="0.25">
      <c r="D4991" s="142"/>
    </row>
    <row r="4992" spans="4:4" x14ac:dyDescent="0.25">
      <c r="D4992" s="142"/>
    </row>
    <row r="4993" spans="4:4" x14ac:dyDescent="0.25">
      <c r="D4993" s="142"/>
    </row>
    <row r="4994" spans="4:4" x14ac:dyDescent="0.25">
      <c r="D4994" s="142"/>
    </row>
    <row r="4995" spans="4:4" x14ac:dyDescent="0.25">
      <c r="D4995" s="142"/>
    </row>
    <row r="4996" spans="4:4" x14ac:dyDescent="0.25">
      <c r="D4996" s="142"/>
    </row>
    <row r="4997" spans="4:4" x14ac:dyDescent="0.25">
      <c r="D4997" s="142"/>
    </row>
    <row r="4998" spans="4:4" x14ac:dyDescent="0.25">
      <c r="D4998" s="142"/>
    </row>
    <row r="4999" spans="4:4" x14ac:dyDescent="0.25">
      <c r="D4999" s="142"/>
    </row>
    <row r="5000" spans="4:4" x14ac:dyDescent="0.25">
      <c r="D5000" s="142"/>
    </row>
  </sheetData>
  <sheetProtection algorithmName="SHA-512" hashValue="OrvAx36AtUZEV0mvLTGAEXLEuHV8zGDnF3LlR3R+So4QllvLhouATKDMbXjdPi0hTQG/1UkSjVZLccM05tCh5g==" saltValue="u+PvMXberx4AoiEjrBUAxA==" spinCount="100000" sheet="1"/>
  <mergeCells count="76">
    <mergeCell ref="A155:B155"/>
    <mergeCell ref="C10:G10"/>
    <mergeCell ref="C13:G13"/>
    <mergeCell ref="C15:G15"/>
    <mergeCell ref="C17:G17"/>
    <mergeCell ref="C20:G20"/>
    <mergeCell ref="C32:G32"/>
    <mergeCell ref="A1:G1"/>
    <mergeCell ref="C2:G2"/>
    <mergeCell ref="C3:G3"/>
    <mergeCell ref="C4:G4"/>
    <mergeCell ref="C22:G22"/>
    <mergeCell ref="C24:G24"/>
    <mergeCell ref="C26:G26"/>
    <mergeCell ref="C28:G28"/>
    <mergeCell ref="C30:G30"/>
    <mergeCell ref="C57:G57"/>
    <mergeCell ref="C34:G34"/>
    <mergeCell ref="C36:G36"/>
    <mergeCell ref="C38:G38"/>
    <mergeCell ref="C40:G40"/>
    <mergeCell ref="C42:G42"/>
    <mergeCell ref="C45:G45"/>
    <mergeCell ref="C47:G47"/>
    <mergeCell ref="C49:G49"/>
    <mergeCell ref="C51:G51"/>
    <mergeCell ref="C53:G53"/>
    <mergeCell ref="C55:G55"/>
    <mergeCell ref="C83:G83"/>
    <mergeCell ref="C59:G59"/>
    <mergeCell ref="C61:G61"/>
    <mergeCell ref="C63:G63"/>
    <mergeCell ref="C66:G66"/>
    <mergeCell ref="C68:G68"/>
    <mergeCell ref="C70:G70"/>
    <mergeCell ref="C73:G73"/>
    <mergeCell ref="C75:G75"/>
    <mergeCell ref="C77:G77"/>
    <mergeCell ref="C79:G79"/>
    <mergeCell ref="C81:G81"/>
    <mergeCell ref="C105:G105"/>
    <mergeCell ref="C85:G85"/>
    <mergeCell ref="C87:G87"/>
    <mergeCell ref="C89:G89"/>
    <mergeCell ref="C91:G91"/>
    <mergeCell ref="C93:G93"/>
    <mergeCell ref="C94:G94"/>
    <mergeCell ref="C95:G95"/>
    <mergeCell ref="C97:G97"/>
    <mergeCell ref="C99:G99"/>
    <mergeCell ref="C101:G101"/>
    <mergeCell ref="C103:G103"/>
    <mergeCell ref="C128:G128"/>
    <mergeCell ref="C107:G107"/>
    <mergeCell ref="C109:G109"/>
    <mergeCell ref="C111:G111"/>
    <mergeCell ref="C113:G113"/>
    <mergeCell ref="C115:G115"/>
    <mergeCell ref="C117:G117"/>
    <mergeCell ref="C119:G119"/>
    <mergeCell ref="C121:G121"/>
    <mergeCell ref="C124:G124"/>
    <mergeCell ref="C125:G125"/>
    <mergeCell ref="C127:G127"/>
    <mergeCell ref="C152:G152"/>
    <mergeCell ref="C130:G130"/>
    <mergeCell ref="C131:G131"/>
    <mergeCell ref="C132:G132"/>
    <mergeCell ref="C134:G134"/>
    <mergeCell ref="C135:G135"/>
    <mergeCell ref="C137:G137"/>
    <mergeCell ref="C140:G140"/>
    <mergeCell ref="C143:G143"/>
    <mergeCell ref="C146:G146"/>
    <mergeCell ref="C148:G148"/>
    <mergeCell ref="C150:G150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BH4993"/>
  <sheetViews>
    <sheetView workbookViewId="0">
      <pane ySplit="7" topLeftCell="A8" activePane="bottomLeft" state="frozen"/>
      <selection pane="bottomLeft" activeCell="C144" sqref="C144"/>
    </sheetView>
  </sheetViews>
  <sheetFormatPr defaultRowHeight="13.2" outlineLevelRow="1" x14ac:dyDescent="0.25"/>
  <cols>
    <col min="1" max="1" width="3.44140625" customWidth="1"/>
    <col min="2" max="2" width="12.6640625" style="90" customWidth="1"/>
    <col min="3" max="3" width="50.77734375" style="90" customWidth="1"/>
    <col min="4" max="4" width="4.88671875" customWidth="1"/>
    <col min="5" max="5" width="8" customWidth="1"/>
    <col min="6" max="6" width="9.88671875" customWidth="1"/>
    <col min="7" max="7" width="12.77734375" customWidth="1"/>
    <col min="8" max="11" width="0" hidden="1" customWidth="1"/>
    <col min="12" max="12" width="4.77734375" customWidth="1"/>
    <col min="14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49" t="s">
        <v>235</v>
      </c>
      <c r="B1" s="249"/>
      <c r="C1" s="249"/>
      <c r="D1" s="249"/>
      <c r="E1" s="249"/>
      <c r="F1" s="249"/>
      <c r="G1" s="249"/>
      <c r="AG1" t="s">
        <v>175</v>
      </c>
    </row>
    <row r="2" spans="1:60" ht="25.05" customHeight="1" x14ac:dyDescent="0.25">
      <c r="A2" s="143" t="s">
        <v>7</v>
      </c>
      <c r="B2" s="72" t="s">
        <v>43</v>
      </c>
      <c r="C2" s="250" t="s">
        <v>44</v>
      </c>
      <c r="D2" s="251"/>
      <c r="E2" s="251"/>
      <c r="F2" s="251"/>
      <c r="G2" s="252"/>
      <c r="AG2" t="s">
        <v>176</v>
      </c>
    </row>
    <row r="3" spans="1:60" ht="25.05" customHeight="1" x14ac:dyDescent="0.25">
      <c r="A3" s="143" t="s">
        <v>8</v>
      </c>
      <c r="B3" s="72" t="s">
        <v>63</v>
      </c>
      <c r="C3" s="250" t="s">
        <v>64</v>
      </c>
      <c r="D3" s="251"/>
      <c r="E3" s="251"/>
      <c r="F3" s="251"/>
      <c r="G3" s="252"/>
      <c r="AC3" s="90" t="s">
        <v>176</v>
      </c>
      <c r="AG3" t="s">
        <v>178</v>
      </c>
    </row>
    <row r="4" spans="1:60" ht="25.05" customHeight="1" x14ac:dyDescent="0.25">
      <c r="A4" s="144" t="s">
        <v>9</v>
      </c>
      <c r="B4" s="145" t="s">
        <v>57</v>
      </c>
      <c r="C4" s="253" t="s">
        <v>64</v>
      </c>
      <c r="D4" s="254"/>
      <c r="E4" s="254"/>
      <c r="F4" s="254"/>
      <c r="G4" s="255"/>
      <c r="AG4" t="s">
        <v>179</v>
      </c>
    </row>
    <row r="5" spans="1:60" x14ac:dyDescent="0.25">
      <c r="D5" s="142"/>
    </row>
    <row r="6" spans="1:60" ht="39.6" x14ac:dyDescent="0.25">
      <c r="A6" s="147" t="s">
        <v>180</v>
      </c>
      <c r="B6" s="149" t="s">
        <v>181</v>
      </c>
      <c r="C6" s="149" t="s">
        <v>182</v>
      </c>
      <c r="D6" s="148" t="s">
        <v>183</v>
      </c>
      <c r="E6" s="147" t="s">
        <v>184</v>
      </c>
      <c r="F6" s="146" t="s">
        <v>185</v>
      </c>
      <c r="G6" s="147" t="s">
        <v>29</v>
      </c>
      <c r="H6" s="150" t="s">
        <v>30</v>
      </c>
      <c r="I6" s="150" t="s">
        <v>186</v>
      </c>
      <c r="J6" s="150" t="s">
        <v>31</v>
      </c>
      <c r="K6" s="150" t="s">
        <v>187</v>
      </c>
      <c r="L6" s="150" t="s">
        <v>188</v>
      </c>
      <c r="M6" s="150" t="s">
        <v>189</v>
      </c>
      <c r="N6" s="150" t="s">
        <v>190</v>
      </c>
      <c r="O6" s="150" t="s">
        <v>191</v>
      </c>
      <c r="P6" s="150" t="s">
        <v>192</v>
      </c>
      <c r="Q6" s="150" t="s">
        <v>193</v>
      </c>
      <c r="R6" s="150" t="s">
        <v>194</v>
      </c>
      <c r="S6" s="150" t="s">
        <v>195</v>
      </c>
      <c r="T6" s="150" t="s">
        <v>196</v>
      </c>
      <c r="U6" s="150" t="s">
        <v>197</v>
      </c>
      <c r="V6" s="150" t="s">
        <v>198</v>
      </c>
      <c r="W6" s="150" t="s">
        <v>199</v>
      </c>
      <c r="X6" s="150" t="s">
        <v>200</v>
      </c>
    </row>
    <row r="7" spans="1:60" hidden="1" x14ac:dyDescent="0.25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5">
      <c r="A8" s="163" t="s">
        <v>201</v>
      </c>
      <c r="B8" s="164" t="s">
        <v>89</v>
      </c>
      <c r="C8" s="176" t="s">
        <v>91</v>
      </c>
      <c r="D8" s="165"/>
      <c r="E8" s="166"/>
      <c r="F8" s="167"/>
      <c r="G8" s="167">
        <f>SUMIF(AG9:AG10,"&lt;&gt;NOR",G9:G10)</f>
        <v>0</v>
      </c>
      <c r="H8" s="167"/>
      <c r="I8" s="167">
        <f>SUM(I9:I10)</f>
        <v>0</v>
      </c>
      <c r="J8" s="167"/>
      <c r="K8" s="167">
        <f>SUM(K9:K10)</f>
        <v>0</v>
      </c>
      <c r="L8" s="167"/>
      <c r="M8" s="167">
        <f>SUM(M9:M10)</f>
        <v>0</v>
      </c>
      <c r="N8" s="167"/>
      <c r="O8" s="167">
        <f>SUM(O9:O10)</f>
        <v>0</v>
      </c>
      <c r="P8" s="167"/>
      <c r="Q8" s="167">
        <f>SUM(Q9:Q10)</f>
        <v>0</v>
      </c>
      <c r="R8" s="167"/>
      <c r="S8" s="167"/>
      <c r="T8" s="168"/>
      <c r="U8" s="162"/>
      <c r="V8" s="162">
        <f>SUM(V9:V10)</f>
        <v>0</v>
      </c>
      <c r="W8" s="162"/>
      <c r="X8" s="162"/>
      <c r="AG8" t="s">
        <v>202</v>
      </c>
    </row>
    <row r="9" spans="1:60" outlineLevel="1" x14ac:dyDescent="0.25">
      <c r="A9" s="169">
        <v>1</v>
      </c>
      <c r="B9" s="170" t="s">
        <v>1273</v>
      </c>
      <c r="C9" s="182" t="s">
        <v>1274</v>
      </c>
      <c r="D9" s="183" t="s">
        <v>266</v>
      </c>
      <c r="E9" s="172">
        <v>1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/>
      <c r="S9" s="172" t="s">
        <v>268</v>
      </c>
      <c r="T9" s="173" t="s">
        <v>207</v>
      </c>
      <c r="U9" s="160">
        <v>0</v>
      </c>
      <c r="V9" s="160">
        <f>ROUND(E9*U9,2)</f>
        <v>0</v>
      </c>
      <c r="W9" s="160"/>
      <c r="X9" s="160" t="s">
        <v>241</v>
      </c>
      <c r="Y9" s="151"/>
      <c r="Z9" s="151"/>
      <c r="AA9" s="151"/>
      <c r="AB9" s="151"/>
      <c r="AC9" s="151"/>
      <c r="AD9" s="151"/>
      <c r="AE9" s="151"/>
      <c r="AF9" s="151"/>
      <c r="AG9" s="151" t="s">
        <v>242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5">
      <c r="A10" s="158"/>
      <c r="B10" s="159"/>
      <c r="C10" s="256"/>
      <c r="D10" s="257"/>
      <c r="E10" s="257"/>
      <c r="F10" s="257"/>
      <c r="G10" s="257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1"/>
      <c r="Z10" s="151"/>
      <c r="AA10" s="151"/>
      <c r="AB10" s="151"/>
      <c r="AC10" s="151"/>
      <c r="AD10" s="151"/>
      <c r="AE10" s="151"/>
      <c r="AF10" s="151"/>
      <c r="AG10" s="151" t="s">
        <v>212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x14ac:dyDescent="0.25">
      <c r="A11" s="163" t="s">
        <v>201</v>
      </c>
      <c r="B11" s="164" t="s">
        <v>92</v>
      </c>
      <c r="C11" s="180" t="s">
        <v>93</v>
      </c>
      <c r="D11" s="181"/>
      <c r="E11" s="167"/>
      <c r="F11" s="167"/>
      <c r="G11" s="167">
        <f>SUMIF(AG12:AG33,"&lt;&gt;NOR",G12:G33)</f>
        <v>0</v>
      </c>
      <c r="H11" s="167"/>
      <c r="I11" s="167">
        <f>SUM(I12:I33)</f>
        <v>0</v>
      </c>
      <c r="J11" s="167"/>
      <c r="K11" s="167">
        <f>SUM(K12:K33)</f>
        <v>0</v>
      </c>
      <c r="L11" s="167"/>
      <c r="M11" s="167">
        <f>SUM(M12:M33)</f>
        <v>0</v>
      </c>
      <c r="N11" s="167"/>
      <c r="O11" s="167">
        <f>SUM(O12:O33)</f>
        <v>0</v>
      </c>
      <c r="P11" s="167"/>
      <c r="Q11" s="167">
        <f>SUM(Q12:Q33)</f>
        <v>0</v>
      </c>
      <c r="R11" s="167"/>
      <c r="S11" s="167"/>
      <c r="T11" s="168"/>
      <c r="U11" s="162"/>
      <c r="V11" s="162">
        <f>SUM(V12:V33)</f>
        <v>0</v>
      </c>
      <c r="W11" s="162"/>
      <c r="X11" s="162"/>
      <c r="AG11" t="s">
        <v>202</v>
      </c>
    </row>
    <row r="12" spans="1:60" outlineLevel="1" x14ac:dyDescent="0.25">
      <c r="A12" s="169">
        <v>2</v>
      </c>
      <c r="B12" s="170" t="s">
        <v>1275</v>
      </c>
      <c r="C12" s="182" t="s">
        <v>1276</v>
      </c>
      <c r="D12" s="183" t="s">
        <v>266</v>
      </c>
      <c r="E12" s="172">
        <v>2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2"/>
      <c r="S12" s="172" t="s">
        <v>299</v>
      </c>
      <c r="T12" s="173" t="s">
        <v>207</v>
      </c>
      <c r="U12" s="160">
        <v>0</v>
      </c>
      <c r="V12" s="160">
        <f>ROUND(E12*U12,2)</f>
        <v>0</v>
      </c>
      <c r="W12" s="160"/>
      <c r="X12" s="160" t="s">
        <v>241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242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5">
      <c r="A13" s="158"/>
      <c r="B13" s="159"/>
      <c r="C13" s="256"/>
      <c r="D13" s="257"/>
      <c r="E13" s="257"/>
      <c r="F13" s="257"/>
      <c r="G13" s="257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51"/>
      <c r="Z13" s="151"/>
      <c r="AA13" s="151"/>
      <c r="AB13" s="151"/>
      <c r="AC13" s="151"/>
      <c r="AD13" s="151"/>
      <c r="AE13" s="151"/>
      <c r="AF13" s="151"/>
      <c r="AG13" s="151" t="s">
        <v>212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5">
      <c r="A14" s="169">
        <v>3</v>
      </c>
      <c r="B14" s="170" t="s">
        <v>1277</v>
      </c>
      <c r="C14" s="182" t="s">
        <v>1147</v>
      </c>
      <c r="D14" s="183" t="s">
        <v>266</v>
      </c>
      <c r="E14" s="172">
        <v>5</v>
      </c>
      <c r="F14" s="171"/>
      <c r="G14" s="172">
        <f>ROUND(E14*F14,2)</f>
        <v>0</v>
      </c>
      <c r="H14" s="171"/>
      <c r="I14" s="172">
        <f>ROUND(E14*H14,2)</f>
        <v>0</v>
      </c>
      <c r="J14" s="171"/>
      <c r="K14" s="172">
        <f>ROUND(E14*J14,2)</f>
        <v>0</v>
      </c>
      <c r="L14" s="172">
        <v>21</v>
      </c>
      <c r="M14" s="172">
        <f>G14*(1+L14/100)</f>
        <v>0</v>
      </c>
      <c r="N14" s="172">
        <v>0</v>
      </c>
      <c r="O14" s="172">
        <f>ROUND(E14*N14,2)</f>
        <v>0</v>
      </c>
      <c r="P14" s="172">
        <v>0</v>
      </c>
      <c r="Q14" s="172">
        <f>ROUND(E14*P14,2)</f>
        <v>0</v>
      </c>
      <c r="R14" s="172"/>
      <c r="S14" s="172" t="s">
        <v>299</v>
      </c>
      <c r="T14" s="173" t="s">
        <v>207</v>
      </c>
      <c r="U14" s="160">
        <v>0</v>
      </c>
      <c r="V14" s="160">
        <f>ROUND(E14*U14,2)</f>
        <v>0</v>
      </c>
      <c r="W14" s="160"/>
      <c r="X14" s="160" t="s">
        <v>241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242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5">
      <c r="A15" s="158"/>
      <c r="B15" s="159"/>
      <c r="C15" s="256"/>
      <c r="D15" s="257"/>
      <c r="E15" s="257"/>
      <c r="F15" s="257"/>
      <c r="G15" s="257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51"/>
      <c r="Z15" s="151"/>
      <c r="AA15" s="151"/>
      <c r="AB15" s="151"/>
      <c r="AC15" s="151"/>
      <c r="AD15" s="151"/>
      <c r="AE15" s="151"/>
      <c r="AF15" s="151"/>
      <c r="AG15" s="151" t="s">
        <v>212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5">
      <c r="A16" s="169">
        <v>4</v>
      </c>
      <c r="B16" s="170" t="s">
        <v>1278</v>
      </c>
      <c r="C16" s="182" t="s">
        <v>1279</v>
      </c>
      <c r="D16" s="183" t="s">
        <v>1150</v>
      </c>
      <c r="E16" s="172">
        <v>18</v>
      </c>
      <c r="F16" s="171"/>
      <c r="G16" s="172">
        <f>ROUND(E16*F16,2)</f>
        <v>0</v>
      </c>
      <c r="H16" s="171"/>
      <c r="I16" s="172">
        <f>ROUND(E16*H16,2)</f>
        <v>0</v>
      </c>
      <c r="J16" s="171"/>
      <c r="K16" s="172">
        <f>ROUND(E16*J16,2)</f>
        <v>0</v>
      </c>
      <c r="L16" s="172">
        <v>21</v>
      </c>
      <c r="M16" s="172">
        <f>G16*(1+L16/100)</f>
        <v>0</v>
      </c>
      <c r="N16" s="172">
        <v>0</v>
      </c>
      <c r="O16" s="172">
        <f>ROUND(E16*N16,2)</f>
        <v>0</v>
      </c>
      <c r="P16" s="172">
        <v>0</v>
      </c>
      <c r="Q16" s="172">
        <f>ROUND(E16*P16,2)</f>
        <v>0</v>
      </c>
      <c r="R16" s="172"/>
      <c r="S16" s="172" t="s">
        <v>299</v>
      </c>
      <c r="T16" s="173" t="s">
        <v>207</v>
      </c>
      <c r="U16" s="160">
        <v>0</v>
      </c>
      <c r="V16" s="160">
        <f>ROUND(E16*U16,2)</f>
        <v>0</v>
      </c>
      <c r="W16" s="160"/>
      <c r="X16" s="160" t="s">
        <v>241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242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5">
      <c r="A17" s="158"/>
      <c r="B17" s="159"/>
      <c r="C17" s="256"/>
      <c r="D17" s="257"/>
      <c r="E17" s="257"/>
      <c r="F17" s="257"/>
      <c r="G17" s="257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51"/>
      <c r="Z17" s="151"/>
      <c r="AA17" s="151"/>
      <c r="AB17" s="151"/>
      <c r="AC17" s="151"/>
      <c r="AD17" s="151"/>
      <c r="AE17" s="151"/>
      <c r="AF17" s="151"/>
      <c r="AG17" s="151" t="s">
        <v>212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5">
      <c r="A18" s="169">
        <v>5</v>
      </c>
      <c r="B18" s="170" t="s">
        <v>1280</v>
      </c>
      <c r="C18" s="182" t="s">
        <v>1281</v>
      </c>
      <c r="D18" s="183" t="s">
        <v>266</v>
      </c>
      <c r="E18" s="172">
        <v>6</v>
      </c>
      <c r="F18" s="171"/>
      <c r="G18" s="172">
        <f>ROUND(E18*F18,2)</f>
        <v>0</v>
      </c>
      <c r="H18" s="171"/>
      <c r="I18" s="172">
        <f>ROUND(E18*H18,2)</f>
        <v>0</v>
      </c>
      <c r="J18" s="171"/>
      <c r="K18" s="172">
        <f>ROUND(E18*J18,2)</f>
        <v>0</v>
      </c>
      <c r="L18" s="172">
        <v>21</v>
      </c>
      <c r="M18" s="172">
        <f>G18*(1+L18/100)</f>
        <v>0</v>
      </c>
      <c r="N18" s="172">
        <v>0</v>
      </c>
      <c r="O18" s="172">
        <f>ROUND(E18*N18,2)</f>
        <v>0</v>
      </c>
      <c r="P18" s="172">
        <v>0</v>
      </c>
      <c r="Q18" s="172">
        <f>ROUND(E18*P18,2)</f>
        <v>0</v>
      </c>
      <c r="R18" s="172"/>
      <c r="S18" s="172" t="s">
        <v>299</v>
      </c>
      <c r="T18" s="173" t="s">
        <v>207</v>
      </c>
      <c r="U18" s="160">
        <v>0</v>
      </c>
      <c r="V18" s="160">
        <f>ROUND(E18*U18,2)</f>
        <v>0</v>
      </c>
      <c r="W18" s="160"/>
      <c r="X18" s="160" t="s">
        <v>241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242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5">
      <c r="A19" s="158"/>
      <c r="B19" s="159"/>
      <c r="C19" s="256"/>
      <c r="D19" s="257"/>
      <c r="E19" s="257"/>
      <c r="F19" s="257"/>
      <c r="G19" s="257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51"/>
      <c r="Z19" s="151"/>
      <c r="AA19" s="151"/>
      <c r="AB19" s="151"/>
      <c r="AC19" s="151"/>
      <c r="AD19" s="151"/>
      <c r="AE19" s="151"/>
      <c r="AF19" s="151"/>
      <c r="AG19" s="151" t="s">
        <v>212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5">
      <c r="A20" s="169">
        <v>6</v>
      </c>
      <c r="B20" s="170" t="s">
        <v>1148</v>
      </c>
      <c r="C20" s="182" t="s">
        <v>1149</v>
      </c>
      <c r="D20" s="183" t="s">
        <v>1150</v>
      </c>
      <c r="E20" s="172">
        <v>4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21</v>
      </c>
      <c r="M20" s="172">
        <f>G20*(1+L20/100)</f>
        <v>0</v>
      </c>
      <c r="N20" s="172">
        <v>0</v>
      </c>
      <c r="O20" s="172">
        <f>ROUND(E20*N20,2)</f>
        <v>0</v>
      </c>
      <c r="P20" s="172">
        <v>0</v>
      </c>
      <c r="Q20" s="172">
        <f>ROUND(E20*P20,2)</f>
        <v>0</v>
      </c>
      <c r="R20" s="172"/>
      <c r="S20" s="172" t="s">
        <v>299</v>
      </c>
      <c r="T20" s="173" t="s">
        <v>207</v>
      </c>
      <c r="U20" s="160">
        <v>0</v>
      </c>
      <c r="V20" s="160">
        <f>ROUND(E20*U20,2)</f>
        <v>0</v>
      </c>
      <c r="W20" s="160"/>
      <c r="X20" s="160" t="s">
        <v>241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242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5">
      <c r="A21" s="158"/>
      <c r="B21" s="159"/>
      <c r="C21" s="256"/>
      <c r="D21" s="257"/>
      <c r="E21" s="257"/>
      <c r="F21" s="257"/>
      <c r="G21" s="257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51"/>
      <c r="Z21" s="151"/>
      <c r="AA21" s="151"/>
      <c r="AB21" s="151"/>
      <c r="AC21" s="151"/>
      <c r="AD21" s="151"/>
      <c r="AE21" s="151"/>
      <c r="AF21" s="151"/>
      <c r="AG21" s="151" t="s">
        <v>212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5">
      <c r="A22" s="169">
        <v>7</v>
      </c>
      <c r="B22" s="170" t="s">
        <v>1282</v>
      </c>
      <c r="C22" s="182" t="s">
        <v>1281</v>
      </c>
      <c r="D22" s="183" t="s">
        <v>266</v>
      </c>
      <c r="E22" s="172">
        <v>6</v>
      </c>
      <c r="F22" s="171"/>
      <c r="G22" s="172">
        <f>ROUND(E22*F22,2)</f>
        <v>0</v>
      </c>
      <c r="H22" s="171"/>
      <c r="I22" s="172">
        <f>ROUND(E22*H22,2)</f>
        <v>0</v>
      </c>
      <c r="J22" s="171"/>
      <c r="K22" s="172">
        <f>ROUND(E22*J22,2)</f>
        <v>0</v>
      </c>
      <c r="L22" s="172">
        <v>21</v>
      </c>
      <c r="M22" s="172">
        <f>G22*(1+L22/100)</f>
        <v>0</v>
      </c>
      <c r="N22" s="172">
        <v>0</v>
      </c>
      <c r="O22" s="172">
        <f>ROUND(E22*N22,2)</f>
        <v>0</v>
      </c>
      <c r="P22" s="172">
        <v>0</v>
      </c>
      <c r="Q22" s="172">
        <f>ROUND(E22*P22,2)</f>
        <v>0</v>
      </c>
      <c r="R22" s="172"/>
      <c r="S22" s="172" t="s">
        <v>299</v>
      </c>
      <c r="T22" s="173" t="s">
        <v>207</v>
      </c>
      <c r="U22" s="160">
        <v>0</v>
      </c>
      <c r="V22" s="160">
        <f>ROUND(E22*U22,2)</f>
        <v>0</v>
      </c>
      <c r="W22" s="160"/>
      <c r="X22" s="160" t="s">
        <v>347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348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5">
      <c r="A23" s="158"/>
      <c r="B23" s="159"/>
      <c r="C23" s="256"/>
      <c r="D23" s="257"/>
      <c r="E23" s="257"/>
      <c r="F23" s="257"/>
      <c r="G23" s="257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51"/>
      <c r="Z23" s="151"/>
      <c r="AA23" s="151"/>
      <c r="AB23" s="151"/>
      <c r="AC23" s="151"/>
      <c r="AD23" s="151"/>
      <c r="AE23" s="151"/>
      <c r="AF23" s="151"/>
      <c r="AG23" s="151" t="s">
        <v>212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5">
      <c r="A24" s="169">
        <v>8</v>
      </c>
      <c r="B24" s="170" t="s">
        <v>1283</v>
      </c>
      <c r="C24" s="182" t="s">
        <v>1284</v>
      </c>
      <c r="D24" s="183" t="s">
        <v>266</v>
      </c>
      <c r="E24" s="172">
        <v>1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21</v>
      </c>
      <c r="M24" s="172">
        <f>G24*(1+L24/100)</f>
        <v>0</v>
      </c>
      <c r="N24" s="172">
        <v>0</v>
      </c>
      <c r="O24" s="172">
        <f>ROUND(E24*N24,2)</f>
        <v>0</v>
      </c>
      <c r="P24" s="172">
        <v>0</v>
      </c>
      <c r="Q24" s="172">
        <f>ROUND(E24*P24,2)</f>
        <v>0</v>
      </c>
      <c r="R24" s="172"/>
      <c r="S24" s="172" t="s">
        <v>299</v>
      </c>
      <c r="T24" s="173" t="s">
        <v>207</v>
      </c>
      <c r="U24" s="160">
        <v>0</v>
      </c>
      <c r="V24" s="160">
        <f>ROUND(E24*U24,2)</f>
        <v>0</v>
      </c>
      <c r="W24" s="160"/>
      <c r="X24" s="160" t="s">
        <v>347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348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5">
      <c r="A25" s="158"/>
      <c r="B25" s="159"/>
      <c r="C25" s="247"/>
      <c r="D25" s="248"/>
      <c r="E25" s="248"/>
      <c r="F25" s="248"/>
      <c r="G25" s="248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51"/>
      <c r="Z25" s="151"/>
      <c r="AA25" s="151"/>
      <c r="AB25" s="151"/>
      <c r="AC25" s="151"/>
      <c r="AD25" s="151"/>
      <c r="AE25" s="151"/>
      <c r="AF25" s="151"/>
      <c r="AG25" s="151" t="s">
        <v>212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5">
      <c r="A26" s="169">
        <v>9</v>
      </c>
      <c r="B26" s="170" t="s">
        <v>1285</v>
      </c>
      <c r="C26" s="182" t="s">
        <v>1286</v>
      </c>
      <c r="D26" s="183" t="s">
        <v>266</v>
      </c>
      <c r="E26" s="172">
        <v>1</v>
      </c>
      <c r="F26" s="171"/>
      <c r="G26" s="172">
        <f>ROUND(E26*F26,2)</f>
        <v>0</v>
      </c>
      <c r="H26" s="171"/>
      <c r="I26" s="172">
        <f>ROUND(E26*H26,2)</f>
        <v>0</v>
      </c>
      <c r="J26" s="171"/>
      <c r="K26" s="172">
        <f>ROUND(E26*J26,2)</f>
        <v>0</v>
      </c>
      <c r="L26" s="172">
        <v>21</v>
      </c>
      <c r="M26" s="172">
        <f>G26*(1+L26/100)</f>
        <v>0</v>
      </c>
      <c r="N26" s="172">
        <v>0</v>
      </c>
      <c r="O26" s="172">
        <f>ROUND(E26*N26,2)</f>
        <v>0</v>
      </c>
      <c r="P26" s="172">
        <v>0</v>
      </c>
      <c r="Q26" s="172">
        <f>ROUND(E26*P26,2)</f>
        <v>0</v>
      </c>
      <c r="R26" s="172"/>
      <c r="S26" s="172" t="s">
        <v>299</v>
      </c>
      <c r="T26" s="173" t="s">
        <v>207</v>
      </c>
      <c r="U26" s="160">
        <v>0</v>
      </c>
      <c r="V26" s="160">
        <f>ROUND(E26*U26,2)</f>
        <v>0</v>
      </c>
      <c r="W26" s="160"/>
      <c r="X26" s="160" t="s">
        <v>347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348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5">
      <c r="A27" s="158"/>
      <c r="B27" s="159"/>
      <c r="C27" s="247"/>
      <c r="D27" s="248"/>
      <c r="E27" s="248"/>
      <c r="F27" s="248"/>
      <c r="G27" s="248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51"/>
      <c r="Z27" s="151"/>
      <c r="AA27" s="151"/>
      <c r="AB27" s="151"/>
      <c r="AC27" s="151"/>
      <c r="AD27" s="151"/>
      <c r="AE27" s="151"/>
      <c r="AF27" s="151"/>
      <c r="AG27" s="151" t="s">
        <v>212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5">
      <c r="A28" s="169">
        <v>10</v>
      </c>
      <c r="B28" s="170" t="s">
        <v>1287</v>
      </c>
      <c r="C28" s="182" t="s">
        <v>1288</v>
      </c>
      <c r="D28" s="183" t="s">
        <v>266</v>
      </c>
      <c r="E28" s="172">
        <v>1</v>
      </c>
      <c r="F28" s="171"/>
      <c r="G28" s="172">
        <f>ROUND(E28*F28,2)</f>
        <v>0</v>
      </c>
      <c r="H28" s="171"/>
      <c r="I28" s="172">
        <f>ROUND(E28*H28,2)</f>
        <v>0</v>
      </c>
      <c r="J28" s="171"/>
      <c r="K28" s="172">
        <f>ROUND(E28*J28,2)</f>
        <v>0</v>
      </c>
      <c r="L28" s="172">
        <v>21</v>
      </c>
      <c r="M28" s="172">
        <f>G28*(1+L28/100)</f>
        <v>0</v>
      </c>
      <c r="N28" s="172">
        <v>0</v>
      </c>
      <c r="O28" s="172">
        <f>ROUND(E28*N28,2)</f>
        <v>0</v>
      </c>
      <c r="P28" s="172">
        <v>0</v>
      </c>
      <c r="Q28" s="172">
        <f>ROUND(E28*P28,2)</f>
        <v>0</v>
      </c>
      <c r="R28" s="172"/>
      <c r="S28" s="172" t="s">
        <v>299</v>
      </c>
      <c r="T28" s="173" t="s">
        <v>207</v>
      </c>
      <c r="U28" s="160">
        <v>0</v>
      </c>
      <c r="V28" s="160">
        <f>ROUND(E28*U28,2)</f>
        <v>0</v>
      </c>
      <c r="W28" s="160"/>
      <c r="X28" s="160" t="s">
        <v>347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348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5">
      <c r="A29" s="158"/>
      <c r="B29" s="159"/>
      <c r="C29" s="247"/>
      <c r="D29" s="248"/>
      <c r="E29" s="248"/>
      <c r="F29" s="248"/>
      <c r="G29" s="248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51"/>
      <c r="Z29" s="151"/>
      <c r="AA29" s="151"/>
      <c r="AB29" s="151"/>
      <c r="AC29" s="151"/>
      <c r="AD29" s="151"/>
      <c r="AE29" s="151"/>
      <c r="AF29" s="151"/>
      <c r="AG29" s="151" t="s">
        <v>212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5">
      <c r="A30" s="169">
        <v>11</v>
      </c>
      <c r="B30" s="170" t="s">
        <v>1289</v>
      </c>
      <c r="C30" s="182" t="s">
        <v>1290</v>
      </c>
      <c r="D30" s="183" t="s">
        <v>266</v>
      </c>
      <c r="E30" s="172">
        <v>1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72">
        <v>0</v>
      </c>
      <c r="O30" s="172">
        <f>ROUND(E30*N30,2)</f>
        <v>0</v>
      </c>
      <c r="P30" s="172">
        <v>0</v>
      </c>
      <c r="Q30" s="172">
        <f>ROUND(E30*P30,2)</f>
        <v>0</v>
      </c>
      <c r="R30" s="172"/>
      <c r="S30" s="172" t="s">
        <v>299</v>
      </c>
      <c r="T30" s="173" t="s">
        <v>207</v>
      </c>
      <c r="U30" s="160">
        <v>0</v>
      </c>
      <c r="V30" s="160">
        <f>ROUND(E30*U30,2)</f>
        <v>0</v>
      </c>
      <c r="W30" s="160"/>
      <c r="X30" s="160" t="s">
        <v>347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348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5">
      <c r="A31" s="158"/>
      <c r="B31" s="159"/>
      <c r="C31" s="247"/>
      <c r="D31" s="248"/>
      <c r="E31" s="248"/>
      <c r="F31" s="248"/>
      <c r="G31" s="248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51"/>
      <c r="Z31" s="151"/>
      <c r="AA31" s="151"/>
      <c r="AB31" s="151"/>
      <c r="AC31" s="151"/>
      <c r="AD31" s="151"/>
      <c r="AE31" s="151"/>
      <c r="AF31" s="151"/>
      <c r="AG31" s="151" t="s">
        <v>212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5">
      <c r="A32" s="169">
        <v>12</v>
      </c>
      <c r="B32" s="170" t="s">
        <v>1291</v>
      </c>
      <c r="C32" s="182" t="s">
        <v>1292</v>
      </c>
      <c r="D32" s="183" t="s">
        <v>266</v>
      </c>
      <c r="E32" s="172">
        <v>1</v>
      </c>
      <c r="F32" s="171"/>
      <c r="G32" s="172">
        <f>ROUND(E32*F32,2)</f>
        <v>0</v>
      </c>
      <c r="H32" s="171"/>
      <c r="I32" s="172">
        <f>ROUND(E32*H32,2)</f>
        <v>0</v>
      </c>
      <c r="J32" s="171"/>
      <c r="K32" s="172">
        <f>ROUND(E32*J32,2)</f>
        <v>0</v>
      </c>
      <c r="L32" s="172">
        <v>21</v>
      </c>
      <c r="M32" s="172">
        <f>G32*(1+L32/100)</f>
        <v>0</v>
      </c>
      <c r="N32" s="172">
        <v>0</v>
      </c>
      <c r="O32" s="172">
        <f>ROUND(E32*N32,2)</f>
        <v>0</v>
      </c>
      <c r="P32" s="172">
        <v>0</v>
      </c>
      <c r="Q32" s="172">
        <f>ROUND(E32*P32,2)</f>
        <v>0</v>
      </c>
      <c r="R32" s="172"/>
      <c r="S32" s="172" t="s">
        <v>299</v>
      </c>
      <c r="T32" s="173" t="s">
        <v>207</v>
      </c>
      <c r="U32" s="160">
        <v>0</v>
      </c>
      <c r="V32" s="160">
        <f>ROUND(E32*U32,2)</f>
        <v>0</v>
      </c>
      <c r="W32" s="160"/>
      <c r="X32" s="160" t="s">
        <v>347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348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5">
      <c r="A33" s="158"/>
      <c r="B33" s="159"/>
      <c r="C33" s="247"/>
      <c r="D33" s="248"/>
      <c r="E33" s="248"/>
      <c r="F33" s="248"/>
      <c r="G33" s="248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51"/>
      <c r="Z33" s="151"/>
      <c r="AA33" s="151"/>
      <c r="AB33" s="151"/>
      <c r="AC33" s="151"/>
      <c r="AD33" s="151"/>
      <c r="AE33" s="151"/>
      <c r="AF33" s="151"/>
      <c r="AG33" s="151" t="s">
        <v>212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x14ac:dyDescent="0.25">
      <c r="A34" s="163" t="s">
        <v>201</v>
      </c>
      <c r="B34" s="164" t="s">
        <v>94</v>
      </c>
      <c r="C34" s="180" t="s">
        <v>95</v>
      </c>
      <c r="D34" s="181"/>
      <c r="E34" s="167"/>
      <c r="F34" s="167"/>
      <c r="G34" s="167">
        <f>SUMIF(AG35:AG78,"&lt;&gt;NOR",G35:G78)</f>
        <v>0</v>
      </c>
      <c r="H34" s="167"/>
      <c r="I34" s="167">
        <f>SUM(I35:I78)</f>
        <v>0</v>
      </c>
      <c r="J34" s="167"/>
      <c r="K34" s="167">
        <f>SUM(K35:K78)</f>
        <v>0</v>
      </c>
      <c r="L34" s="167"/>
      <c r="M34" s="167">
        <f>SUM(M35:M78)</f>
        <v>0</v>
      </c>
      <c r="N34" s="167"/>
      <c r="O34" s="167">
        <f>SUM(O35:O78)</f>
        <v>7.0000000000000007E-2</v>
      </c>
      <c r="P34" s="167"/>
      <c r="Q34" s="167">
        <f>SUM(Q35:Q78)</f>
        <v>0</v>
      </c>
      <c r="R34" s="167"/>
      <c r="S34" s="167"/>
      <c r="T34" s="168"/>
      <c r="U34" s="162"/>
      <c r="V34" s="162">
        <f>SUM(V35:V78)</f>
        <v>0</v>
      </c>
      <c r="W34" s="162"/>
      <c r="X34" s="162"/>
      <c r="AG34" t="s">
        <v>202</v>
      </c>
    </row>
    <row r="35" spans="1:60" outlineLevel="1" x14ac:dyDescent="0.25">
      <c r="A35" s="169">
        <v>13</v>
      </c>
      <c r="B35" s="170" t="s">
        <v>1293</v>
      </c>
      <c r="C35" s="182" t="s">
        <v>1294</v>
      </c>
      <c r="D35" s="183" t="s">
        <v>253</v>
      </c>
      <c r="E35" s="172">
        <v>40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21</v>
      </c>
      <c r="M35" s="172">
        <f>G35*(1+L35/100)</f>
        <v>0</v>
      </c>
      <c r="N35" s="172">
        <v>0</v>
      </c>
      <c r="O35" s="172">
        <f>ROUND(E35*N35,2)</f>
        <v>0</v>
      </c>
      <c r="P35" s="172">
        <v>0</v>
      </c>
      <c r="Q35" s="172">
        <f>ROUND(E35*P35,2)</f>
        <v>0</v>
      </c>
      <c r="R35" s="172"/>
      <c r="S35" s="172" t="s">
        <v>299</v>
      </c>
      <c r="T35" s="173" t="s">
        <v>207</v>
      </c>
      <c r="U35" s="160">
        <v>0</v>
      </c>
      <c r="V35" s="160">
        <f>ROUND(E35*U35,2)</f>
        <v>0</v>
      </c>
      <c r="W35" s="160"/>
      <c r="X35" s="160" t="s">
        <v>241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242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5">
      <c r="A36" s="158"/>
      <c r="B36" s="159"/>
      <c r="C36" s="256"/>
      <c r="D36" s="257"/>
      <c r="E36" s="257"/>
      <c r="F36" s="257"/>
      <c r="G36" s="257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51"/>
      <c r="Z36" s="151"/>
      <c r="AA36" s="151"/>
      <c r="AB36" s="151"/>
      <c r="AC36" s="151"/>
      <c r="AD36" s="151"/>
      <c r="AE36" s="151"/>
      <c r="AF36" s="151"/>
      <c r="AG36" s="151" t="s">
        <v>212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5">
      <c r="A37" s="169">
        <v>14</v>
      </c>
      <c r="B37" s="170" t="s">
        <v>1295</v>
      </c>
      <c r="C37" s="182" t="s">
        <v>1296</v>
      </c>
      <c r="D37" s="183" t="s">
        <v>253</v>
      </c>
      <c r="E37" s="172">
        <v>120</v>
      </c>
      <c r="F37" s="171"/>
      <c r="G37" s="172">
        <f>ROUND(E37*F37,2)</f>
        <v>0</v>
      </c>
      <c r="H37" s="171"/>
      <c r="I37" s="172">
        <f>ROUND(E37*H37,2)</f>
        <v>0</v>
      </c>
      <c r="J37" s="171"/>
      <c r="K37" s="172">
        <f>ROUND(E37*J37,2)</f>
        <v>0</v>
      </c>
      <c r="L37" s="172">
        <v>21</v>
      </c>
      <c r="M37" s="172">
        <f>G37*(1+L37/100)</f>
        <v>0</v>
      </c>
      <c r="N37" s="172">
        <v>0</v>
      </c>
      <c r="O37" s="172">
        <f>ROUND(E37*N37,2)</f>
        <v>0</v>
      </c>
      <c r="P37" s="172">
        <v>0</v>
      </c>
      <c r="Q37" s="172">
        <f>ROUND(E37*P37,2)</f>
        <v>0</v>
      </c>
      <c r="R37" s="172"/>
      <c r="S37" s="172" t="s">
        <v>299</v>
      </c>
      <c r="T37" s="173" t="s">
        <v>207</v>
      </c>
      <c r="U37" s="160">
        <v>0</v>
      </c>
      <c r="V37" s="160">
        <f>ROUND(E37*U37,2)</f>
        <v>0</v>
      </c>
      <c r="W37" s="160"/>
      <c r="X37" s="160" t="s">
        <v>241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242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5">
      <c r="A38" s="158"/>
      <c r="B38" s="159"/>
      <c r="C38" s="256"/>
      <c r="D38" s="257"/>
      <c r="E38" s="257"/>
      <c r="F38" s="257"/>
      <c r="G38" s="257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51"/>
      <c r="Z38" s="151"/>
      <c r="AA38" s="151"/>
      <c r="AB38" s="151"/>
      <c r="AC38" s="151"/>
      <c r="AD38" s="151"/>
      <c r="AE38" s="151"/>
      <c r="AF38" s="151"/>
      <c r="AG38" s="151" t="s">
        <v>212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5">
      <c r="A39" s="169">
        <v>15</v>
      </c>
      <c r="B39" s="170" t="s">
        <v>1153</v>
      </c>
      <c r="C39" s="182" t="s">
        <v>1154</v>
      </c>
      <c r="D39" s="183" t="s">
        <v>253</v>
      </c>
      <c r="E39" s="172">
        <v>1090</v>
      </c>
      <c r="F39" s="171"/>
      <c r="G39" s="172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21</v>
      </c>
      <c r="M39" s="172">
        <f>G39*(1+L39/100)</f>
        <v>0</v>
      </c>
      <c r="N39" s="172">
        <v>0</v>
      </c>
      <c r="O39" s="172">
        <f>ROUND(E39*N39,2)</f>
        <v>0</v>
      </c>
      <c r="P39" s="172">
        <v>0</v>
      </c>
      <c r="Q39" s="172">
        <f>ROUND(E39*P39,2)</f>
        <v>0</v>
      </c>
      <c r="R39" s="172"/>
      <c r="S39" s="172" t="s">
        <v>268</v>
      </c>
      <c r="T39" s="173" t="s">
        <v>207</v>
      </c>
      <c r="U39" s="160">
        <v>0</v>
      </c>
      <c r="V39" s="160">
        <f>ROUND(E39*U39,2)</f>
        <v>0</v>
      </c>
      <c r="W39" s="160"/>
      <c r="X39" s="160" t="s">
        <v>241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242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5">
      <c r="A40" s="158"/>
      <c r="B40" s="159"/>
      <c r="C40" s="256"/>
      <c r="D40" s="257"/>
      <c r="E40" s="257"/>
      <c r="F40" s="257"/>
      <c r="G40" s="257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51"/>
      <c r="Z40" s="151"/>
      <c r="AA40" s="151"/>
      <c r="AB40" s="151"/>
      <c r="AC40" s="151"/>
      <c r="AD40" s="151"/>
      <c r="AE40" s="151"/>
      <c r="AF40" s="151"/>
      <c r="AG40" s="151" t="s">
        <v>212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5">
      <c r="A41" s="169">
        <v>16</v>
      </c>
      <c r="B41" s="170" t="s">
        <v>1155</v>
      </c>
      <c r="C41" s="182" t="s">
        <v>1156</v>
      </c>
      <c r="D41" s="183" t="s">
        <v>253</v>
      </c>
      <c r="E41" s="172">
        <v>560</v>
      </c>
      <c r="F41" s="171"/>
      <c r="G41" s="172">
        <f>ROUND(E41*F41,2)</f>
        <v>0</v>
      </c>
      <c r="H41" s="171"/>
      <c r="I41" s="172">
        <f>ROUND(E41*H41,2)</f>
        <v>0</v>
      </c>
      <c r="J41" s="171"/>
      <c r="K41" s="172">
        <f>ROUND(E41*J41,2)</f>
        <v>0</v>
      </c>
      <c r="L41" s="172">
        <v>21</v>
      </c>
      <c r="M41" s="172">
        <f>G41*(1+L41/100)</f>
        <v>0</v>
      </c>
      <c r="N41" s="172">
        <v>0</v>
      </c>
      <c r="O41" s="172">
        <f>ROUND(E41*N41,2)</f>
        <v>0</v>
      </c>
      <c r="P41" s="172">
        <v>0</v>
      </c>
      <c r="Q41" s="172">
        <f>ROUND(E41*P41,2)</f>
        <v>0</v>
      </c>
      <c r="R41" s="172"/>
      <c r="S41" s="172" t="s">
        <v>268</v>
      </c>
      <c r="T41" s="173" t="s">
        <v>207</v>
      </c>
      <c r="U41" s="160">
        <v>0</v>
      </c>
      <c r="V41" s="160">
        <f>ROUND(E41*U41,2)</f>
        <v>0</v>
      </c>
      <c r="W41" s="160"/>
      <c r="X41" s="160" t="s">
        <v>241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242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5">
      <c r="A42" s="158"/>
      <c r="B42" s="159"/>
      <c r="C42" s="256"/>
      <c r="D42" s="257"/>
      <c r="E42" s="257"/>
      <c r="F42" s="257"/>
      <c r="G42" s="257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51"/>
      <c r="Z42" s="151"/>
      <c r="AA42" s="151"/>
      <c r="AB42" s="151"/>
      <c r="AC42" s="151"/>
      <c r="AD42" s="151"/>
      <c r="AE42" s="151"/>
      <c r="AF42" s="151"/>
      <c r="AG42" s="151" t="s">
        <v>212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5">
      <c r="A43" s="169">
        <v>17</v>
      </c>
      <c r="B43" s="170" t="s">
        <v>1297</v>
      </c>
      <c r="C43" s="182" t="s">
        <v>1298</v>
      </c>
      <c r="D43" s="183" t="s">
        <v>253</v>
      </c>
      <c r="E43" s="172">
        <v>110</v>
      </c>
      <c r="F43" s="171"/>
      <c r="G43" s="172">
        <f>ROUND(E43*F43,2)</f>
        <v>0</v>
      </c>
      <c r="H43" s="171"/>
      <c r="I43" s="172">
        <f>ROUND(E43*H43,2)</f>
        <v>0</v>
      </c>
      <c r="J43" s="171"/>
      <c r="K43" s="172">
        <f>ROUND(E43*J43,2)</f>
        <v>0</v>
      </c>
      <c r="L43" s="172">
        <v>21</v>
      </c>
      <c r="M43" s="172">
        <f>G43*(1+L43/100)</f>
        <v>0</v>
      </c>
      <c r="N43" s="172">
        <v>0</v>
      </c>
      <c r="O43" s="172">
        <f>ROUND(E43*N43,2)</f>
        <v>0</v>
      </c>
      <c r="P43" s="172">
        <v>0</v>
      </c>
      <c r="Q43" s="172">
        <f>ROUND(E43*P43,2)</f>
        <v>0</v>
      </c>
      <c r="R43" s="172"/>
      <c r="S43" s="172" t="s">
        <v>299</v>
      </c>
      <c r="T43" s="173" t="s">
        <v>207</v>
      </c>
      <c r="U43" s="160">
        <v>0</v>
      </c>
      <c r="V43" s="160">
        <f>ROUND(E43*U43,2)</f>
        <v>0</v>
      </c>
      <c r="W43" s="160"/>
      <c r="X43" s="160" t="s">
        <v>241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242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5">
      <c r="A44" s="158"/>
      <c r="B44" s="159"/>
      <c r="C44" s="256"/>
      <c r="D44" s="257"/>
      <c r="E44" s="257"/>
      <c r="F44" s="257"/>
      <c r="G44" s="257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51"/>
      <c r="Z44" s="151"/>
      <c r="AA44" s="151"/>
      <c r="AB44" s="151"/>
      <c r="AC44" s="151"/>
      <c r="AD44" s="151"/>
      <c r="AE44" s="151"/>
      <c r="AF44" s="151"/>
      <c r="AG44" s="151" t="s">
        <v>212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5">
      <c r="A45" s="169">
        <v>18</v>
      </c>
      <c r="B45" s="170" t="s">
        <v>1299</v>
      </c>
      <c r="C45" s="182" t="s">
        <v>1158</v>
      </c>
      <c r="D45" s="183" t="s">
        <v>266</v>
      </c>
      <c r="E45" s="172">
        <v>776</v>
      </c>
      <c r="F45" s="171"/>
      <c r="G45" s="172">
        <f>ROUND(E45*F45,2)</f>
        <v>0</v>
      </c>
      <c r="H45" s="171"/>
      <c r="I45" s="172">
        <f>ROUND(E45*H45,2)</f>
        <v>0</v>
      </c>
      <c r="J45" s="171"/>
      <c r="K45" s="172">
        <f>ROUND(E45*J45,2)</f>
        <v>0</v>
      </c>
      <c r="L45" s="172">
        <v>21</v>
      </c>
      <c r="M45" s="172">
        <f>G45*(1+L45/100)</f>
        <v>0</v>
      </c>
      <c r="N45" s="172">
        <v>0</v>
      </c>
      <c r="O45" s="172">
        <f>ROUND(E45*N45,2)</f>
        <v>0</v>
      </c>
      <c r="P45" s="172">
        <v>0</v>
      </c>
      <c r="Q45" s="172">
        <f>ROUND(E45*P45,2)</f>
        <v>0</v>
      </c>
      <c r="R45" s="172"/>
      <c r="S45" s="172" t="s">
        <v>299</v>
      </c>
      <c r="T45" s="173" t="s">
        <v>207</v>
      </c>
      <c r="U45" s="160">
        <v>0</v>
      </c>
      <c r="V45" s="160">
        <f>ROUND(E45*U45,2)</f>
        <v>0</v>
      </c>
      <c r="W45" s="160"/>
      <c r="X45" s="160" t="s">
        <v>241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242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5">
      <c r="A46" s="158"/>
      <c r="B46" s="159"/>
      <c r="C46" s="256"/>
      <c r="D46" s="257"/>
      <c r="E46" s="257"/>
      <c r="F46" s="257"/>
      <c r="G46" s="257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51"/>
      <c r="Z46" s="151"/>
      <c r="AA46" s="151"/>
      <c r="AB46" s="151"/>
      <c r="AC46" s="151"/>
      <c r="AD46" s="151"/>
      <c r="AE46" s="151"/>
      <c r="AF46" s="151"/>
      <c r="AG46" s="151" t="s">
        <v>212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5">
      <c r="A47" s="169">
        <v>19</v>
      </c>
      <c r="B47" s="170" t="s">
        <v>1300</v>
      </c>
      <c r="C47" s="182" t="s">
        <v>1160</v>
      </c>
      <c r="D47" s="183" t="s">
        <v>266</v>
      </c>
      <c r="E47" s="172">
        <v>12</v>
      </c>
      <c r="F47" s="171"/>
      <c r="G47" s="172">
        <f>ROUND(E47*F47,2)</f>
        <v>0</v>
      </c>
      <c r="H47" s="171"/>
      <c r="I47" s="172">
        <f>ROUND(E47*H47,2)</f>
        <v>0</v>
      </c>
      <c r="J47" s="171"/>
      <c r="K47" s="172">
        <f>ROUND(E47*J47,2)</f>
        <v>0</v>
      </c>
      <c r="L47" s="172">
        <v>21</v>
      </c>
      <c r="M47" s="172">
        <f>G47*(1+L47/100)</f>
        <v>0</v>
      </c>
      <c r="N47" s="172">
        <v>0</v>
      </c>
      <c r="O47" s="172">
        <f>ROUND(E47*N47,2)</f>
        <v>0</v>
      </c>
      <c r="P47" s="172">
        <v>0</v>
      </c>
      <c r="Q47" s="172">
        <f>ROUND(E47*P47,2)</f>
        <v>0</v>
      </c>
      <c r="R47" s="172"/>
      <c r="S47" s="172" t="s">
        <v>299</v>
      </c>
      <c r="T47" s="173" t="s">
        <v>207</v>
      </c>
      <c r="U47" s="160">
        <v>0</v>
      </c>
      <c r="V47" s="160">
        <f>ROUND(E47*U47,2)</f>
        <v>0</v>
      </c>
      <c r="W47" s="160"/>
      <c r="X47" s="160" t="s">
        <v>241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242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5">
      <c r="A48" s="158"/>
      <c r="B48" s="159"/>
      <c r="C48" s="256"/>
      <c r="D48" s="257"/>
      <c r="E48" s="257"/>
      <c r="F48" s="257"/>
      <c r="G48" s="257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51"/>
      <c r="Z48" s="151"/>
      <c r="AA48" s="151"/>
      <c r="AB48" s="151"/>
      <c r="AC48" s="151"/>
      <c r="AD48" s="151"/>
      <c r="AE48" s="151"/>
      <c r="AF48" s="151"/>
      <c r="AG48" s="151" t="s">
        <v>212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5">
      <c r="A49" s="169">
        <v>20</v>
      </c>
      <c r="B49" s="170" t="s">
        <v>1301</v>
      </c>
      <c r="C49" s="182" t="s">
        <v>1302</v>
      </c>
      <c r="D49" s="183" t="s">
        <v>253</v>
      </c>
      <c r="E49" s="172">
        <v>30</v>
      </c>
      <c r="F49" s="171"/>
      <c r="G49" s="172">
        <f>ROUND(E49*F49,2)</f>
        <v>0</v>
      </c>
      <c r="H49" s="171"/>
      <c r="I49" s="172">
        <f>ROUND(E49*H49,2)</f>
        <v>0</v>
      </c>
      <c r="J49" s="171"/>
      <c r="K49" s="172">
        <f>ROUND(E49*J49,2)</f>
        <v>0</v>
      </c>
      <c r="L49" s="172">
        <v>21</v>
      </c>
      <c r="M49" s="172">
        <f>G49*(1+L49/100)</f>
        <v>0</v>
      </c>
      <c r="N49" s="172">
        <v>0</v>
      </c>
      <c r="O49" s="172">
        <f>ROUND(E49*N49,2)</f>
        <v>0</v>
      </c>
      <c r="P49" s="172">
        <v>0</v>
      </c>
      <c r="Q49" s="172">
        <f>ROUND(E49*P49,2)</f>
        <v>0</v>
      </c>
      <c r="R49" s="172"/>
      <c r="S49" s="172" t="s">
        <v>299</v>
      </c>
      <c r="T49" s="173" t="s">
        <v>207</v>
      </c>
      <c r="U49" s="160">
        <v>0</v>
      </c>
      <c r="V49" s="160">
        <f>ROUND(E49*U49,2)</f>
        <v>0</v>
      </c>
      <c r="W49" s="160"/>
      <c r="X49" s="160" t="s">
        <v>241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242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5">
      <c r="A50" s="158"/>
      <c r="B50" s="159"/>
      <c r="C50" s="256"/>
      <c r="D50" s="257"/>
      <c r="E50" s="257"/>
      <c r="F50" s="257"/>
      <c r="G50" s="257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51"/>
      <c r="Z50" s="151"/>
      <c r="AA50" s="151"/>
      <c r="AB50" s="151"/>
      <c r="AC50" s="151"/>
      <c r="AD50" s="151"/>
      <c r="AE50" s="151"/>
      <c r="AF50" s="151"/>
      <c r="AG50" s="151" t="s">
        <v>212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5">
      <c r="A51" s="169">
        <v>21</v>
      </c>
      <c r="B51" s="170" t="s">
        <v>1303</v>
      </c>
      <c r="C51" s="182" t="s">
        <v>1304</v>
      </c>
      <c r="D51" s="183" t="s">
        <v>266</v>
      </c>
      <c r="E51" s="172">
        <v>4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21</v>
      </c>
      <c r="M51" s="172">
        <f>G51*(1+L51/100)</f>
        <v>0</v>
      </c>
      <c r="N51" s="172">
        <v>0</v>
      </c>
      <c r="O51" s="172">
        <f>ROUND(E51*N51,2)</f>
        <v>0</v>
      </c>
      <c r="P51" s="172">
        <v>0</v>
      </c>
      <c r="Q51" s="172">
        <f>ROUND(E51*P51,2)</f>
        <v>0</v>
      </c>
      <c r="R51" s="172"/>
      <c r="S51" s="172" t="s">
        <v>299</v>
      </c>
      <c r="T51" s="173" t="s">
        <v>207</v>
      </c>
      <c r="U51" s="160">
        <v>0</v>
      </c>
      <c r="V51" s="160">
        <f>ROUND(E51*U51,2)</f>
        <v>0</v>
      </c>
      <c r="W51" s="160"/>
      <c r="X51" s="160" t="s">
        <v>241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242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5">
      <c r="A52" s="158"/>
      <c r="B52" s="159"/>
      <c r="C52" s="256"/>
      <c r="D52" s="257"/>
      <c r="E52" s="257"/>
      <c r="F52" s="257"/>
      <c r="G52" s="257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51"/>
      <c r="Z52" s="151"/>
      <c r="AA52" s="151"/>
      <c r="AB52" s="151"/>
      <c r="AC52" s="151"/>
      <c r="AD52" s="151"/>
      <c r="AE52" s="151"/>
      <c r="AF52" s="151"/>
      <c r="AG52" s="151" t="s">
        <v>212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5">
      <c r="A53" s="169">
        <v>22</v>
      </c>
      <c r="B53" s="170" t="s">
        <v>1161</v>
      </c>
      <c r="C53" s="182" t="s">
        <v>1162</v>
      </c>
      <c r="D53" s="183" t="s">
        <v>1150</v>
      </c>
      <c r="E53" s="172">
        <v>120</v>
      </c>
      <c r="F53" s="171"/>
      <c r="G53" s="172">
        <f>ROUND(E53*F53,2)</f>
        <v>0</v>
      </c>
      <c r="H53" s="171"/>
      <c r="I53" s="172">
        <f>ROUND(E53*H53,2)</f>
        <v>0</v>
      </c>
      <c r="J53" s="171"/>
      <c r="K53" s="172">
        <f>ROUND(E53*J53,2)</f>
        <v>0</v>
      </c>
      <c r="L53" s="172">
        <v>21</v>
      </c>
      <c r="M53" s="172">
        <f>G53*(1+L53/100)</f>
        <v>0</v>
      </c>
      <c r="N53" s="172">
        <v>0</v>
      </c>
      <c r="O53" s="172">
        <f>ROUND(E53*N53,2)</f>
        <v>0</v>
      </c>
      <c r="P53" s="172">
        <v>0</v>
      </c>
      <c r="Q53" s="172">
        <f>ROUND(E53*P53,2)</f>
        <v>0</v>
      </c>
      <c r="R53" s="172"/>
      <c r="S53" s="172" t="s">
        <v>299</v>
      </c>
      <c r="T53" s="173" t="s">
        <v>207</v>
      </c>
      <c r="U53" s="160">
        <v>0</v>
      </c>
      <c r="V53" s="160">
        <f>ROUND(E53*U53,2)</f>
        <v>0</v>
      </c>
      <c r="W53" s="160"/>
      <c r="X53" s="160" t="s">
        <v>241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242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5">
      <c r="A54" s="158"/>
      <c r="B54" s="159"/>
      <c r="C54" s="256"/>
      <c r="D54" s="257"/>
      <c r="E54" s="257"/>
      <c r="F54" s="257"/>
      <c r="G54" s="257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51"/>
      <c r="Z54" s="151"/>
      <c r="AA54" s="151"/>
      <c r="AB54" s="151"/>
      <c r="AC54" s="151"/>
      <c r="AD54" s="151"/>
      <c r="AE54" s="151"/>
      <c r="AF54" s="151"/>
      <c r="AG54" s="151" t="s">
        <v>212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5">
      <c r="A55" s="169">
        <v>23</v>
      </c>
      <c r="B55" s="170" t="s">
        <v>1163</v>
      </c>
      <c r="C55" s="182" t="s">
        <v>1305</v>
      </c>
      <c r="D55" s="183" t="s">
        <v>266</v>
      </c>
      <c r="E55" s="172">
        <v>12</v>
      </c>
      <c r="F55" s="171"/>
      <c r="G55" s="172">
        <f>ROUND(E55*F55,2)</f>
        <v>0</v>
      </c>
      <c r="H55" s="171"/>
      <c r="I55" s="172">
        <f>ROUND(E55*H55,2)</f>
        <v>0</v>
      </c>
      <c r="J55" s="171"/>
      <c r="K55" s="172">
        <f>ROUND(E55*J55,2)</f>
        <v>0</v>
      </c>
      <c r="L55" s="172">
        <v>21</v>
      </c>
      <c r="M55" s="172">
        <f>G55*(1+L55/100)</f>
        <v>0</v>
      </c>
      <c r="N55" s="172">
        <v>0</v>
      </c>
      <c r="O55" s="172">
        <f>ROUND(E55*N55,2)</f>
        <v>0</v>
      </c>
      <c r="P55" s="172">
        <v>0</v>
      </c>
      <c r="Q55" s="172">
        <f>ROUND(E55*P55,2)</f>
        <v>0</v>
      </c>
      <c r="R55" s="172"/>
      <c r="S55" s="172" t="s">
        <v>299</v>
      </c>
      <c r="T55" s="173" t="s">
        <v>207</v>
      </c>
      <c r="U55" s="160">
        <v>0</v>
      </c>
      <c r="V55" s="160">
        <f>ROUND(E55*U55,2)</f>
        <v>0</v>
      </c>
      <c r="W55" s="160"/>
      <c r="X55" s="160" t="s">
        <v>347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348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5">
      <c r="A56" s="158"/>
      <c r="B56" s="159"/>
      <c r="C56" s="256"/>
      <c r="D56" s="257"/>
      <c r="E56" s="257"/>
      <c r="F56" s="257"/>
      <c r="G56" s="257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51"/>
      <c r="Z56" s="151"/>
      <c r="AA56" s="151"/>
      <c r="AB56" s="151"/>
      <c r="AC56" s="151"/>
      <c r="AD56" s="151"/>
      <c r="AE56" s="151"/>
      <c r="AF56" s="151"/>
      <c r="AG56" s="151" t="s">
        <v>212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5">
      <c r="A57" s="169">
        <v>24</v>
      </c>
      <c r="B57" s="170" t="s">
        <v>1306</v>
      </c>
      <c r="C57" s="182" t="s">
        <v>1294</v>
      </c>
      <c r="D57" s="183" t="s">
        <v>253</v>
      </c>
      <c r="E57" s="172">
        <v>40</v>
      </c>
      <c r="F57" s="171"/>
      <c r="G57" s="172">
        <f>ROUND(E57*F57,2)</f>
        <v>0</v>
      </c>
      <c r="H57" s="171"/>
      <c r="I57" s="172">
        <f>ROUND(E57*H57,2)</f>
        <v>0</v>
      </c>
      <c r="J57" s="171"/>
      <c r="K57" s="172">
        <f>ROUND(E57*J57,2)</f>
        <v>0</v>
      </c>
      <c r="L57" s="172">
        <v>21</v>
      </c>
      <c r="M57" s="172">
        <f>G57*(1+L57/100)</f>
        <v>0</v>
      </c>
      <c r="N57" s="172">
        <v>0</v>
      </c>
      <c r="O57" s="172">
        <f>ROUND(E57*N57,2)</f>
        <v>0</v>
      </c>
      <c r="P57" s="172">
        <v>0</v>
      </c>
      <c r="Q57" s="172">
        <f>ROUND(E57*P57,2)</f>
        <v>0</v>
      </c>
      <c r="R57" s="172"/>
      <c r="S57" s="172" t="s">
        <v>299</v>
      </c>
      <c r="T57" s="173" t="s">
        <v>207</v>
      </c>
      <c r="U57" s="160">
        <v>0</v>
      </c>
      <c r="V57" s="160">
        <f>ROUND(E57*U57,2)</f>
        <v>0</v>
      </c>
      <c r="W57" s="160"/>
      <c r="X57" s="160" t="s">
        <v>347</v>
      </c>
      <c r="Y57" s="151"/>
      <c r="Z57" s="151"/>
      <c r="AA57" s="151"/>
      <c r="AB57" s="151"/>
      <c r="AC57" s="151"/>
      <c r="AD57" s="151"/>
      <c r="AE57" s="151"/>
      <c r="AF57" s="151"/>
      <c r="AG57" s="151" t="s">
        <v>348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5">
      <c r="A58" s="158"/>
      <c r="B58" s="159"/>
      <c r="C58" s="256"/>
      <c r="D58" s="257"/>
      <c r="E58" s="257"/>
      <c r="F58" s="257"/>
      <c r="G58" s="257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51"/>
      <c r="Z58" s="151"/>
      <c r="AA58" s="151"/>
      <c r="AB58" s="151"/>
      <c r="AC58" s="151"/>
      <c r="AD58" s="151"/>
      <c r="AE58" s="151"/>
      <c r="AF58" s="151"/>
      <c r="AG58" s="151" t="s">
        <v>212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5">
      <c r="A59" s="169">
        <v>25</v>
      </c>
      <c r="B59" s="170" t="s">
        <v>1307</v>
      </c>
      <c r="C59" s="182" t="s">
        <v>1296</v>
      </c>
      <c r="D59" s="183" t="s">
        <v>253</v>
      </c>
      <c r="E59" s="172">
        <v>120</v>
      </c>
      <c r="F59" s="171"/>
      <c r="G59" s="172">
        <f>ROUND(E59*F59,2)</f>
        <v>0</v>
      </c>
      <c r="H59" s="171"/>
      <c r="I59" s="172">
        <f>ROUND(E59*H59,2)</f>
        <v>0</v>
      </c>
      <c r="J59" s="171"/>
      <c r="K59" s="172">
        <f>ROUND(E59*J59,2)</f>
        <v>0</v>
      </c>
      <c r="L59" s="172">
        <v>21</v>
      </c>
      <c r="M59" s="172">
        <f>G59*(1+L59/100)</f>
        <v>0</v>
      </c>
      <c r="N59" s="172">
        <v>0</v>
      </c>
      <c r="O59" s="172">
        <f>ROUND(E59*N59,2)</f>
        <v>0</v>
      </c>
      <c r="P59" s="172">
        <v>0</v>
      </c>
      <c r="Q59" s="172">
        <f>ROUND(E59*P59,2)</f>
        <v>0</v>
      </c>
      <c r="R59" s="172"/>
      <c r="S59" s="172" t="s">
        <v>299</v>
      </c>
      <c r="T59" s="173" t="s">
        <v>207</v>
      </c>
      <c r="U59" s="160">
        <v>0</v>
      </c>
      <c r="V59" s="160">
        <f>ROUND(E59*U59,2)</f>
        <v>0</v>
      </c>
      <c r="W59" s="160"/>
      <c r="X59" s="160" t="s">
        <v>347</v>
      </c>
      <c r="Y59" s="151"/>
      <c r="Z59" s="151"/>
      <c r="AA59" s="151"/>
      <c r="AB59" s="151"/>
      <c r="AC59" s="151"/>
      <c r="AD59" s="151"/>
      <c r="AE59" s="151"/>
      <c r="AF59" s="151"/>
      <c r="AG59" s="151" t="s">
        <v>348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5">
      <c r="A60" s="158"/>
      <c r="B60" s="159"/>
      <c r="C60" s="256"/>
      <c r="D60" s="257"/>
      <c r="E60" s="257"/>
      <c r="F60" s="257"/>
      <c r="G60" s="257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51"/>
      <c r="Z60" s="151"/>
      <c r="AA60" s="151"/>
      <c r="AB60" s="151"/>
      <c r="AC60" s="151"/>
      <c r="AD60" s="151"/>
      <c r="AE60" s="151"/>
      <c r="AF60" s="151"/>
      <c r="AG60" s="151" t="s">
        <v>212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5">
      <c r="A61" s="169">
        <v>26</v>
      </c>
      <c r="B61" s="170" t="s">
        <v>1308</v>
      </c>
      <c r="C61" s="182" t="s">
        <v>1298</v>
      </c>
      <c r="D61" s="183" t="s">
        <v>253</v>
      </c>
      <c r="E61" s="172">
        <v>110</v>
      </c>
      <c r="F61" s="171"/>
      <c r="G61" s="172">
        <f>ROUND(E61*F61,2)</f>
        <v>0</v>
      </c>
      <c r="H61" s="171"/>
      <c r="I61" s="172">
        <f>ROUND(E61*H61,2)</f>
        <v>0</v>
      </c>
      <c r="J61" s="171"/>
      <c r="K61" s="172">
        <f>ROUND(E61*J61,2)</f>
        <v>0</v>
      </c>
      <c r="L61" s="172">
        <v>21</v>
      </c>
      <c r="M61" s="172">
        <f>G61*(1+L61/100)</f>
        <v>0</v>
      </c>
      <c r="N61" s="172">
        <v>0</v>
      </c>
      <c r="O61" s="172">
        <f>ROUND(E61*N61,2)</f>
        <v>0</v>
      </c>
      <c r="P61" s="172">
        <v>0</v>
      </c>
      <c r="Q61" s="172">
        <f>ROUND(E61*P61,2)</f>
        <v>0</v>
      </c>
      <c r="R61" s="172"/>
      <c r="S61" s="172" t="s">
        <v>299</v>
      </c>
      <c r="T61" s="173" t="s">
        <v>207</v>
      </c>
      <c r="U61" s="160">
        <v>0</v>
      </c>
      <c r="V61" s="160">
        <f>ROUND(E61*U61,2)</f>
        <v>0</v>
      </c>
      <c r="W61" s="160"/>
      <c r="X61" s="160" t="s">
        <v>347</v>
      </c>
      <c r="Y61" s="151"/>
      <c r="Z61" s="151"/>
      <c r="AA61" s="151"/>
      <c r="AB61" s="151"/>
      <c r="AC61" s="151"/>
      <c r="AD61" s="151"/>
      <c r="AE61" s="151"/>
      <c r="AF61" s="151"/>
      <c r="AG61" s="151" t="s">
        <v>348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5">
      <c r="A62" s="158"/>
      <c r="B62" s="159"/>
      <c r="C62" s="256"/>
      <c r="D62" s="257"/>
      <c r="E62" s="257"/>
      <c r="F62" s="257"/>
      <c r="G62" s="257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51"/>
      <c r="Z62" s="151"/>
      <c r="AA62" s="151"/>
      <c r="AB62" s="151"/>
      <c r="AC62" s="151"/>
      <c r="AD62" s="151"/>
      <c r="AE62" s="151"/>
      <c r="AF62" s="151"/>
      <c r="AG62" s="151" t="s">
        <v>212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5">
      <c r="A63" s="169">
        <v>27</v>
      </c>
      <c r="B63" s="170" t="s">
        <v>1165</v>
      </c>
      <c r="C63" s="182" t="s">
        <v>1166</v>
      </c>
      <c r="D63" s="183" t="s">
        <v>253</v>
      </c>
      <c r="E63" s="172">
        <v>1090</v>
      </c>
      <c r="F63" s="171"/>
      <c r="G63" s="172">
        <f>ROUND(E63*F63,2)</f>
        <v>0</v>
      </c>
      <c r="H63" s="171"/>
      <c r="I63" s="172">
        <f>ROUND(E63*H63,2)</f>
        <v>0</v>
      </c>
      <c r="J63" s="171"/>
      <c r="K63" s="172">
        <f>ROUND(E63*J63,2)</f>
        <v>0</v>
      </c>
      <c r="L63" s="172">
        <v>21</v>
      </c>
      <c r="M63" s="172">
        <f>G63*(1+L63/100)</f>
        <v>0</v>
      </c>
      <c r="N63" s="172">
        <v>0</v>
      </c>
      <c r="O63" s="172">
        <f>ROUND(E63*N63,2)</f>
        <v>0</v>
      </c>
      <c r="P63" s="172">
        <v>0</v>
      </c>
      <c r="Q63" s="172">
        <f>ROUND(E63*P63,2)</f>
        <v>0</v>
      </c>
      <c r="R63" s="172"/>
      <c r="S63" s="172" t="s">
        <v>299</v>
      </c>
      <c r="T63" s="173" t="s">
        <v>207</v>
      </c>
      <c r="U63" s="160">
        <v>0</v>
      </c>
      <c r="V63" s="160">
        <f>ROUND(E63*U63,2)</f>
        <v>0</v>
      </c>
      <c r="W63" s="160"/>
      <c r="X63" s="160" t="s">
        <v>347</v>
      </c>
      <c r="Y63" s="151"/>
      <c r="Z63" s="151"/>
      <c r="AA63" s="151"/>
      <c r="AB63" s="151"/>
      <c r="AC63" s="151"/>
      <c r="AD63" s="151"/>
      <c r="AE63" s="151"/>
      <c r="AF63" s="151"/>
      <c r="AG63" s="151" t="s">
        <v>348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5">
      <c r="A64" s="158"/>
      <c r="B64" s="159"/>
      <c r="C64" s="256"/>
      <c r="D64" s="257"/>
      <c r="E64" s="257"/>
      <c r="F64" s="257"/>
      <c r="G64" s="257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51"/>
      <c r="Z64" s="151"/>
      <c r="AA64" s="151"/>
      <c r="AB64" s="151"/>
      <c r="AC64" s="151"/>
      <c r="AD64" s="151"/>
      <c r="AE64" s="151"/>
      <c r="AF64" s="151"/>
      <c r="AG64" s="151" t="s">
        <v>212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5">
      <c r="A65" s="169">
        <v>28</v>
      </c>
      <c r="B65" s="170" t="s">
        <v>1167</v>
      </c>
      <c r="C65" s="182" t="s">
        <v>1168</v>
      </c>
      <c r="D65" s="183" t="s">
        <v>253</v>
      </c>
      <c r="E65" s="172">
        <v>560</v>
      </c>
      <c r="F65" s="171"/>
      <c r="G65" s="172">
        <f>ROUND(E65*F65,2)</f>
        <v>0</v>
      </c>
      <c r="H65" s="171"/>
      <c r="I65" s="172">
        <f>ROUND(E65*H65,2)</f>
        <v>0</v>
      </c>
      <c r="J65" s="171"/>
      <c r="K65" s="172">
        <f>ROUND(E65*J65,2)</f>
        <v>0</v>
      </c>
      <c r="L65" s="172">
        <v>21</v>
      </c>
      <c r="M65" s="172">
        <f>G65*(1+L65/100)</f>
        <v>0</v>
      </c>
      <c r="N65" s="172">
        <v>0</v>
      </c>
      <c r="O65" s="172">
        <f>ROUND(E65*N65,2)</f>
        <v>0</v>
      </c>
      <c r="P65" s="172">
        <v>0</v>
      </c>
      <c r="Q65" s="172">
        <f>ROUND(E65*P65,2)</f>
        <v>0</v>
      </c>
      <c r="R65" s="172"/>
      <c r="S65" s="172" t="s">
        <v>299</v>
      </c>
      <c r="T65" s="173" t="s">
        <v>207</v>
      </c>
      <c r="U65" s="160">
        <v>0</v>
      </c>
      <c r="V65" s="160">
        <f>ROUND(E65*U65,2)</f>
        <v>0</v>
      </c>
      <c r="W65" s="160"/>
      <c r="X65" s="160" t="s">
        <v>347</v>
      </c>
      <c r="Y65" s="151"/>
      <c r="Z65" s="151"/>
      <c r="AA65" s="151"/>
      <c r="AB65" s="151"/>
      <c r="AC65" s="151"/>
      <c r="AD65" s="151"/>
      <c r="AE65" s="151"/>
      <c r="AF65" s="151"/>
      <c r="AG65" s="151" t="s">
        <v>348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5">
      <c r="A66" s="158"/>
      <c r="B66" s="159"/>
      <c r="C66" s="256"/>
      <c r="D66" s="257"/>
      <c r="E66" s="257"/>
      <c r="F66" s="257"/>
      <c r="G66" s="257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51"/>
      <c r="Z66" s="151"/>
      <c r="AA66" s="151"/>
      <c r="AB66" s="151"/>
      <c r="AC66" s="151"/>
      <c r="AD66" s="151"/>
      <c r="AE66" s="151"/>
      <c r="AF66" s="151"/>
      <c r="AG66" s="151" t="s">
        <v>212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5">
      <c r="A67" s="169">
        <v>29</v>
      </c>
      <c r="B67" s="170" t="s">
        <v>1309</v>
      </c>
      <c r="C67" s="182" t="s">
        <v>1170</v>
      </c>
      <c r="D67" s="183" t="s">
        <v>266</v>
      </c>
      <c r="E67" s="172">
        <v>612</v>
      </c>
      <c r="F67" s="171"/>
      <c r="G67" s="172">
        <f>ROUND(E67*F67,2)</f>
        <v>0</v>
      </c>
      <c r="H67" s="171"/>
      <c r="I67" s="172">
        <f>ROUND(E67*H67,2)</f>
        <v>0</v>
      </c>
      <c r="J67" s="171"/>
      <c r="K67" s="172">
        <f>ROUND(E67*J67,2)</f>
        <v>0</v>
      </c>
      <c r="L67" s="172">
        <v>21</v>
      </c>
      <c r="M67" s="172">
        <f>G67*(1+L67/100)</f>
        <v>0</v>
      </c>
      <c r="N67" s="172">
        <v>1.2E-4</v>
      </c>
      <c r="O67" s="172">
        <f>ROUND(E67*N67,2)</f>
        <v>7.0000000000000007E-2</v>
      </c>
      <c r="P67" s="172">
        <v>0</v>
      </c>
      <c r="Q67" s="172">
        <f>ROUND(E67*P67,2)</f>
        <v>0</v>
      </c>
      <c r="R67" s="172"/>
      <c r="S67" s="172" t="s">
        <v>299</v>
      </c>
      <c r="T67" s="173" t="s">
        <v>207</v>
      </c>
      <c r="U67" s="160">
        <v>0</v>
      </c>
      <c r="V67" s="160">
        <f>ROUND(E67*U67,2)</f>
        <v>0</v>
      </c>
      <c r="W67" s="160"/>
      <c r="X67" s="160" t="s">
        <v>347</v>
      </c>
      <c r="Y67" s="151"/>
      <c r="Z67" s="151"/>
      <c r="AA67" s="151"/>
      <c r="AB67" s="151"/>
      <c r="AC67" s="151"/>
      <c r="AD67" s="151"/>
      <c r="AE67" s="151"/>
      <c r="AF67" s="151"/>
      <c r="AG67" s="151" t="s">
        <v>348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5">
      <c r="A68" s="158"/>
      <c r="B68" s="159"/>
      <c r="C68" s="256"/>
      <c r="D68" s="257"/>
      <c r="E68" s="257"/>
      <c r="F68" s="257"/>
      <c r="G68" s="257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51"/>
      <c r="Z68" s="151"/>
      <c r="AA68" s="151"/>
      <c r="AB68" s="151"/>
      <c r="AC68" s="151"/>
      <c r="AD68" s="151"/>
      <c r="AE68" s="151"/>
      <c r="AF68" s="151"/>
      <c r="AG68" s="151" t="s">
        <v>212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5">
      <c r="A69" s="169">
        <v>30</v>
      </c>
      <c r="B69" s="170" t="s">
        <v>1171</v>
      </c>
      <c r="C69" s="182" t="s">
        <v>1172</v>
      </c>
      <c r="D69" s="183" t="s">
        <v>266</v>
      </c>
      <c r="E69" s="172">
        <v>98</v>
      </c>
      <c r="F69" s="171"/>
      <c r="G69" s="172">
        <f>ROUND(E69*F69,2)</f>
        <v>0</v>
      </c>
      <c r="H69" s="171"/>
      <c r="I69" s="172">
        <f>ROUND(E69*H69,2)</f>
        <v>0</v>
      </c>
      <c r="J69" s="171"/>
      <c r="K69" s="172">
        <f>ROUND(E69*J69,2)</f>
        <v>0</v>
      </c>
      <c r="L69" s="172">
        <v>21</v>
      </c>
      <c r="M69" s="172">
        <f>G69*(1+L69/100)</f>
        <v>0</v>
      </c>
      <c r="N69" s="172">
        <v>0</v>
      </c>
      <c r="O69" s="172">
        <f>ROUND(E69*N69,2)</f>
        <v>0</v>
      </c>
      <c r="P69" s="172">
        <v>0</v>
      </c>
      <c r="Q69" s="172">
        <f>ROUND(E69*P69,2)</f>
        <v>0</v>
      </c>
      <c r="R69" s="172"/>
      <c r="S69" s="172" t="s">
        <v>299</v>
      </c>
      <c r="T69" s="173" t="s">
        <v>207</v>
      </c>
      <c r="U69" s="160">
        <v>0</v>
      </c>
      <c r="V69" s="160">
        <f>ROUND(E69*U69,2)</f>
        <v>0</v>
      </c>
      <c r="W69" s="160"/>
      <c r="X69" s="160" t="s">
        <v>347</v>
      </c>
      <c r="Y69" s="151"/>
      <c r="Z69" s="151"/>
      <c r="AA69" s="151"/>
      <c r="AB69" s="151"/>
      <c r="AC69" s="151"/>
      <c r="AD69" s="151"/>
      <c r="AE69" s="151"/>
      <c r="AF69" s="151"/>
      <c r="AG69" s="151" t="s">
        <v>348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5">
      <c r="A70" s="158"/>
      <c r="B70" s="159"/>
      <c r="C70" s="256"/>
      <c r="D70" s="257"/>
      <c r="E70" s="257"/>
      <c r="F70" s="257"/>
      <c r="G70" s="257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51"/>
      <c r="Z70" s="151"/>
      <c r="AA70" s="151"/>
      <c r="AB70" s="151"/>
      <c r="AC70" s="151"/>
      <c r="AD70" s="151"/>
      <c r="AE70" s="151"/>
      <c r="AF70" s="151"/>
      <c r="AG70" s="151" t="s">
        <v>212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5">
      <c r="A71" s="169">
        <v>31</v>
      </c>
      <c r="B71" s="170" t="s">
        <v>1173</v>
      </c>
      <c r="C71" s="182" t="s">
        <v>1174</v>
      </c>
      <c r="D71" s="183" t="s">
        <v>266</v>
      </c>
      <c r="E71" s="172">
        <v>54</v>
      </c>
      <c r="F71" s="171"/>
      <c r="G71" s="172">
        <f>ROUND(E71*F71,2)</f>
        <v>0</v>
      </c>
      <c r="H71" s="171"/>
      <c r="I71" s="172">
        <f>ROUND(E71*H71,2)</f>
        <v>0</v>
      </c>
      <c r="J71" s="171"/>
      <c r="K71" s="172">
        <f>ROUND(E71*J71,2)</f>
        <v>0</v>
      </c>
      <c r="L71" s="172">
        <v>21</v>
      </c>
      <c r="M71" s="172">
        <f>G71*(1+L71/100)</f>
        <v>0</v>
      </c>
      <c r="N71" s="172">
        <v>0</v>
      </c>
      <c r="O71" s="172">
        <f>ROUND(E71*N71,2)</f>
        <v>0</v>
      </c>
      <c r="P71" s="172">
        <v>0</v>
      </c>
      <c r="Q71" s="172">
        <f>ROUND(E71*P71,2)</f>
        <v>0</v>
      </c>
      <c r="R71" s="172"/>
      <c r="S71" s="172" t="s">
        <v>299</v>
      </c>
      <c r="T71" s="173" t="s">
        <v>207</v>
      </c>
      <c r="U71" s="160">
        <v>0</v>
      </c>
      <c r="V71" s="160">
        <f>ROUND(E71*U71,2)</f>
        <v>0</v>
      </c>
      <c r="W71" s="160"/>
      <c r="X71" s="160" t="s">
        <v>347</v>
      </c>
      <c r="Y71" s="151"/>
      <c r="Z71" s="151"/>
      <c r="AA71" s="151"/>
      <c r="AB71" s="151"/>
      <c r="AC71" s="151"/>
      <c r="AD71" s="151"/>
      <c r="AE71" s="151"/>
      <c r="AF71" s="151"/>
      <c r="AG71" s="151" t="s">
        <v>348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5">
      <c r="A72" s="158"/>
      <c r="B72" s="159"/>
      <c r="C72" s="256"/>
      <c r="D72" s="257"/>
      <c r="E72" s="257"/>
      <c r="F72" s="257"/>
      <c r="G72" s="257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51"/>
      <c r="Z72" s="151"/>
      <c r="AA72" s="151"/>
      <c r="AB72" s="151"/>
      <c r="AC72" s="151"/>
      <c r="AD72" s="151"/>
      <c r="AE72" s="151"/>
      <c r="AF72" s="151"/>
      <c r="AG72" s="151" t="s">
        <v>212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5">
      <c r="A73" s="169">
        <v>32</v>
      </c>
      <c r="B73" s="170" t="s">
        <v>1175</v>
      </c>
      <c r="C73" s="182" t="s">
        <v>1176</v>
      </c>
      <c r="D73" s="183" t="s">
        <v>266</v>
      </c>
      <c r="E73" s="172">
        <v>12</v>
      </c>
      <c r="F73" s="171"/>
      <c r="G73" s="172">
        <f>ROUND(E73*F73,2)</f>
        <v>0</v>
      </c>
      <c r="H73" s="171"/>
      <c r="I73" s="172">
        <f>ROUND(E73*H73,2)</f>
        <v>0</v>
      </c>
      <c r="J73" s="171"/>
      <c r="K73" s="172">
        <f>ROUND(E73*J73,2)</f>
        <v>0</v>
      </c>
      <c r="L73" s="172">
        <v>21</v>
      </c>
      <c r="M73" s="172">
        <f>G73*(1+L73/100)</f>
        <v>0</v>
      </c>
      <c r="N73" s="172">
        <v>0</v>
      </c>
      <c r="O73" s="172">
        <f>ROUND(E73*N73,2)</f>
        <v>0</v>
      </c>
      <c r="P73" s="172">
        <v>0</v>
      </c>
      <c r="Q73" s="172">
        <f>ROUND(E73*P73,2)</f>
        <v>0</v>
      </c>
      <c r="R73" s="172"/>
      <c r="S73" s="172" t="s">
        <v>299</v>
      </c>
      <c r="T73" s="173" t="s">
        <v>207</v>
      </c>
      <c r="U73" s="160">
        <v>0</v>
      </c>
      <c r="V73" s="160">
        <f>ROUND(E73*U73,2)</f>
        <v>0</v>
      </c>
      <c r="W73" s="160"/>
      <c r="X73" s="160" t="s">
        <v>347</v>
      </c>
      <c r="Y73" s="151"/>
      <c r="Z73" s="151"/>
      <c r="AA73" s="151"/>
      <c r="AB73" s="151"/>
      <c r="AC73" s="151"/>
      <c r="AD73" s="151"/>
      <c r="AE73" s="151"/>
      <c r="AF73" s="151"/>
      <c r="AG73" s="151" t="s">
        <v>348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5">
      <c r="A74" s="158"/>
      <c r="B74" s="159"/>
      <c r="C74" s="256"/>
      <c r="D74" s="257"/>
      <c r="E74" s="257"/>
      <c r="F74" s="257"/>
      <c r="G74" s="257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51"/>
      <c r="Z74" s="151"/>
      <c r="AA74" s="151"/>
      <c r="AB74" s="151"/>
      <c r="AC74" s="151"/>
      <c r="AD74" s="151"/>
      <c r="AE74" s="151"/>
      <c r="AF74" s="151"/>
      <c r="AG74" s="151" t="s">
        <v>212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5">
      <c r="A75" s="169">
        <v>33</v>
      </c>
      <c r="B75" s="170" t="s">
        <v>1310</v>
      </c>
      <c r="C75" s="182" t="s">
        <v>1311</v>
      </c>
      <c r="D75" s="183" t="s">
        <v>253</v>
      </c>
      <c r="E75" s="172">
        <v>30</v>
      </c>
      <c r="F75" s="171"/>
      <c r="G75" s="172">
        <f>ROUND(E75*F75,2)</f>
        <v>0</v>
      </c>
      <c r="H75" s="171"/>
      <c r="I75" s="172">
        <f>ROUND(E75*H75,2)</f>
        <v>0</v>
      </c>
      <c r="J75" s="171"/>
      <c r="K75" s="172">
        <f>ROUND(E75*J75,2)</f>
        <v>0</v>
      </c>
      <c r="L75" s="172">
        <v>21</v>
      </c>
      <c r="M75" s="172">
        <f>G75*(1+L75/100)</f>
        <v>0</v>
      </c>
      <c r="N75" s="172">
        <v>0</v>
      </c>
      <c r="O75" s="172">
        <f>ROUND(E75*N75,2)</f>
        <v>0</v>
      </c>
      <c r="P75" s="172">
        <v>0</v>
      </c>
      <c r="Q75" s="172">
        <f>ROUND(E75*P75,2)</f>
        <v>0</v>
      </c>
      <c r="R75" s="172"/>
      <c r="S75" s="172" t="s">
        <v>299</v>
      </c>
      <c r="T75" s="173" t="s">
        <v>207</v>
      </c>
      <c r="U75" s="160">
        <v>0</v>
      </c>
      <c r="V75" s="160">
        <f>ROUND(E75*U75,2)</f>
        <v>0</v>
      </c>
      <c r="W75" s="160"/>
      <c r="X75" s="160" t="s">
        <v>347</v>
      </c>
      <c r="Y75" s="151"/>
      <c r="Z75" s="151"/>
      <c r="AA75" s="151"/>
      <c r="AB75" s="151"/>
      <c r="AC75" s="151"/>
      <c r="AD75" s="151"/>
      <c r="AE75" s="151"/>
      <c r="AF75" s="151"/>
      <c r="AG75" s="151" t="s">
        <v>348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5">
      <c r="A76" s="158"/>
      <c r="B76" s="159"/>
      <c r="C76" s="256"/>
      <c r="D76" s="257"/>
      <c r="E76" s="257"/>
      <c r="F76" s="257"/>
      <c r="G76" s="257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51"/>
      <c r="Z76" s="151"/>
      <c r="AA76" s="151"/>
      <c r="AB76" s="151"/>
      <c r="AC76" s="151"/>
      <c r="AD76" s="151"/>
      <c r="AE76" s="151"/>
      <c r="AF76" s="151"/>
      <c r="AG76" s="151" t="s">
        <v>212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5">
      <c r="A77" s="169">
        <v>34</v>
      </c>
      <c r="B77" s="170" t="s">
        <v>1312</v>
      </c>
      <c r="C77" s="182" t="s">
        <v>1313</v>
      </c>
      <c r="D77" s="183" t="s">
        <v>266</v>
      </c>
      <c r="E77" s="172">
        <v>4</v>
      </c>
      <c r="F77" s="171"/>
      <c r="G77" s="172">
        <f>ROUND(E77*F77,2)</f>
        <v>0</v>
      </c>
      <c r="H77" s="171"/>
      <c r="I77" s="172">
        <f>ROUND(E77*H77,2)</f>
        <v>0</v>
      </c>
      <c r="J77" s="171"/>
      <c r="K77" s="172">
        <f>ROUND(E77*J77,2)</f>
        <v>0</v>
      </c>
      <c r="L77" s="172">
        <v>21</v>
      </c>
      <c r="M77" s="172">
        <f>G77*(1+L77/100)</f>
        <v>0</v>
      </c>
      <c r="N77" s="172">
        <v>0</v>
      </c>
      <c r="O77" s="172">
        <f>ROUND(E77*N77,2)</f>
        <v>0</v>
      </c>
      <c r="P77" s="172">
        <v>0</v>
      </c>
      <c r="Q77" s="172">
        <f>ROUND(E77*P77,2)</f>
        <v>0</v>
      </c>
      <c r="R77" s="172"/>
      <c r="S77" s="172" t="s">
        <v>299</v>
      </c>
      <c r="T77" s="173" t="s">
        <v>207</v>
      </c>
      <c r="U77" s="160">
        <v>0</v>
      </c>
      <c r="V77" s="160">
        <f>ROUND(E77*U77,2)</f>
        <v>0</v>
      </c>
      <c r="W77" s="160"/>
      <c r="X77" s="160" t="s">
        <v>347</v>
      </c>
      <c r="Y77" s="151"/>
      <c r="Z77" s="151"/>
      <c r="AA77" s="151"/>
      <c r="AB77" s="151"/>
      <c r="AC77" s="151"/>
      <c r="AD77" s="151"/>
      <c r="AE77" s="151"/>
      <c r="AF77" s="151"/>
      <c r="AG77" s="151" t="s">
        <v>348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5">
      <c r="A78" s="158"/>
      <c r="B78" s="159"/>
      <c r="C78" s="256"/>
      <c r="D78" s="257"/>
      <c r="E78" s="257"/>
      <c r="F78" s="257"/>
      <c r="G78" s="257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1"/>
      <c r="Z78" s="151"/>
      <c r="AA78" s="151"/>
      <c r="AB78" s="151"/>
      <c r="AC78" s="151"/>
      <c r="AD78" s="151"/>
      <c r="AE78" s="151"/>
      <c r="AF78" s="151"/>
      <c r="AG78" s="151" t="s">
        <v>212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x14ac:dyDescent="0.25">
      <c r="A79" s="163" t="s">
        <v>201</v>
      </c>
      <c r="B79" s="164" t="s">
        <v>96</v>
      </c>
      <c r="C79" s="180" t="s">
        <v>97</v>
      </c>
      <c r="D79" s="181"/>
      <c r="E79" s="167"/>
      <c r="F79" s="167"/>
      <c r="G79" s="167">
        <f>SUMIF(AG80:AG117,"&lt;&gt;NOR",G80:G117)</f>
        <v>0</v>
      </c>
      <c r="H79" s="167"/>
      <c r="I79" s="167">
        <f>SUM(I80:I117)</f>
        <v>0</v>
      </c>
      <c r="J79" s="167"/>
      <c r="K79" s="167">
        <f>SUM(K80:K117)</f>
        <v>0</v>
      </c>
      <c r="L79" s="167"/>
      <c r="M79" s="167">
        <f>SUM(M80:M117)</f>
        <v>0</v>
      </c>
      <c r="N79" s="167"/>
      <c r="O79" s="167">
        <f>SUM(O80:O117)</f>
        <v>0</v>
      </c>
      <c r="P79" s="167"/>
      <c r="Q79" s="167">
        <f>SUM(Q80:Q117)</f>
        <v>0</v>
      </c>
      <c r="R79" s="167"/>
      <c r="S79" s="167"/>
      <c r="T79" s="168"/>
      <c r="U79" s="162"/>
      <c r="V79" s="162">
        <f>SUM(V80:V117)</f>
        <v>0</v>
      </c>
      <c r="W79" s="162"/>
      <c r="X79" s="162"/>
      <c r="AG79" t="s">
        <v>202</v>
      </c>
    </row>
    <row r="80" spans="1:60" outlineLevel="1" x14ac:dyDescent="0.25">
      <c r="A80" s="169">
        <v>35</v>
      </c>
      <c r="B80" s="170" t="s">
        <v>1314</v>
      </c>
      <c r="C80" s="182" t="s">
        <v>1178</v>
      </c>
      <c r="D80" s="183" t="s">
        <v>253</v>
      </c>
      <c r="E80" s="172">
        <v>620</v>
      </c>
      <c r="F80" s="171"/>
      <c r="G80" s="172">
        <f>ROUND(E80*F80,2)</f>
        <v>0</v>
      </c>
      <c r="H80" s="171"/>
      <c r="I80" s="172">
        <f>ROUND(E80*H80,2)</f>
        <v>0</v>
      </c>
      <c r="J80" s="171"/>
      <c r="K80" s="172">
        <f>ROUND(E80*J80,2)</f>
        <v>0</v>
      </c>
      <c r="L80" s="172">
        <v>21</v>
      </c>
      <c r="M80" s="172">
        <f>G80*(1+L80/100)</f>
        <v>0</v>
      </c>
      <c r="N80" s="172">
        <v>0</v>
      </c>
      <c r="O80" s="172">
        <f>ROUND(E80*N80,2)</f>
        <v>0</v>
      </c>
      <c r="P80" s="172">
        <v>0</v>
      </c>
      <c r="Q80" s="172">
        <f>ROUND(E80*P80,2)</f>
        <v>0</v>
      </c>
      <c r="R80" s="172"/>
      <c r="S80" s="172" t="s">
        <v>299</v>
      </c>
      <c r="T80" s="173" t="s">
        <v>207</v>
      </c>
      <c r="U80" s="160">
        <v>0</v>
      </c>
      <c r="V80" s="160">
        <f>ROUND(E80*U80,2)</f>
        <v>0</v>
      </c>
      <c r="W80" s="160"/>
      <c r="X80" s="160" t="s">
        <v>241</v>
      </c>
      <c r="Y80" s="151"/>
      <c r="Z80" s="151"/>
      <c r="AA80" s="151"/>
      <c r="AB80" s="151"/>
      <c r="AC80" s="151"/>
      <c r="AD80" s="151"/>
      <c r="AE80" s="151"/>
      <c r="AF80" s="151"/>
      <c r="AG80" s="151" t="s">
        <v>242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5">
      <c r="A81" s="158"/>
      <c r="B81" s="159"/>
      <c r="C81" s="256"/>
      <c r="D81" s="257"/>
      <c r="E81" s="257"/>
      <c r="F81" s="257"/>
      <c r="G81" s="257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51"/>
      <c r="Z81" s="151"/>
      <c r="AA81" s="151"/>
      <c r="AB81" s="151"/>
      <c r="AC81" s="151"/>
      <c r="AD81" s="151"/>
      <c r="AE81" s="151"/>
      <c r="AF81" s="151"/>
      <c r="AG81" s="151" t="s">
        <v>212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5">
      <c r="A82" s="169">
        <v>36</v>
      </c>
      <c r="B82" s="170" t="s">
        <v>1315</v>
      </c>
      <c r="C82" s="182" t="s">
        <v>1316</v>
      </c>
      <c r="D82" s="183" t="s">
        <v>253</v>
      </c>
      <c r="E82" s="172">
        <v>330</v>
      </c>
      <c r="F82" s="171"/>
      <c r="G82" s="172">
        <f>ROUND(E82*F82,2)</f>
        <v>0</v>
      </c>
      <c r="H82" s="171"/>
      <c r="I82" s="172">
        <f>ROUND(E82*H82,2)</f>
        <v>0</v>
      </c>
      <c r="J82" s="171"/>
      <c r="K82" s="172">
        <f>ROUND(E82*J82,2)</f>
        <v>0</v>
      </c>
      <c r="L82" s="172">
        <v>21</v>
      </c>
      <c r="M82" s="172">
        <f>G82*(1+L82/100)</f>
        <v>0</v>
      </c>
      <c r="N82" s="172">
        <v>0</v>
      </c>
      <c r="O82" s="172">
        <f>ROUND(E82*N82,2)</f>
        <v>0</v>
      </c>
      <c r="P82" s="172">
        <v>0</v>
      </c>
      <c r="Q82" s="172">
        <f>ROUND(E82*P82,2)</f>
        <v>0</v>
      </c>
      <c r="R82" s="172"/>
      <c r="S82" s="172" t="s">
        <v>299</v>
      </c>
      <c r="T82" s="173" t="s">
        <v>207</v>
      </c>
      <c r="U82" s="160">
        <v>0</v>
      </c>
      <c r="V82" s="160">
        <f>ROUND(E82*U82,2)</f>
        <v>0</v>
      </c>
      <c r="W82" s="160"/>
      <c r="X82" s="160" t="s">
        <v>241</v>
      </c>
      <c r="Y82" s="151"/>
      <c r="Z82" s="151"/>
      <c r="AA82" s="151"/>
      <c r="AB82" s="151"/>
      <c r="AC82" s="151"/>
      <c r="AD82" s="151"/>
      <c r="AE82" s="151"/>
      <c r="AF82" s="151"/>
      <c r="AG82" s="151" t="s">
        <v>242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5">
      <c r="A83" s="158"/>
      <c r="B83" s="159"/>
      <c r="C83" s="256"/>
      <c r="D83" s="257"/>
      <c r="E83" s="257"/>
      <c r="F83" s="257"/>
      <c r="G83" s="257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51"/>
      <c r="Z83" s="151"/>
      <c r="AA83" s="151"/>
      <c r="AB83" s="151"/>
      <c r="AC83" s="151"/>
      <c r="AD83" s="151"/>
      <c r="AE83" s="151"/>
      <c r="AF83" s="151"/>
      <c r="AG83" s="151" t="s">
        <v>212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5">
      <c r="A84" s="169">
        <v>37</v>
      </c>
      <c r="B84" s="170" t="s">
        <v>1179</v>
      </c>
      <c r="C84" s="182" t="s">
        <v>1180</v>
      </c>
      <c r="D84" s="183" t="s">
        <v>253</v>
      </c>
      <c r="E84" s="172">
        <v>4360</v>
      </c>
      <c r="F84" s="171"/>
      <c r="G84" s="172">
        <f>ROUND(E84*F84,2)</f>
        <v>0</v>
      </c>
      <c r="H84" s="171"/>
      <c r="I84" s="172">
        <f>ROUND(E84*H84,2)</f>
        <v>0</v>
      </c>
      <c r="J84" s="171"/>
      <c r="K84" s="172">
        <f>ROUND(E84*J84,2)</f>
        <v>0</v>
      </c>
      <c r="L84" s="172">
        <v>21</v>
      </c>
      <c r="M84" s="172">
        <f>G84*(1+L84/100)</f>
        <v>0</v>
      </c>
      <c r="N84" s="172">
        <v>0</v>
      </c>
      <c r="O84" s="172">
        <f>ROUND(E84*N84,2)</f>
        <v>0</v>
      </c>
      <c r="P84" s="172">
        <v>0</v>
      </c>
      <c r="Q84" s="172">
        <f>ROUND(E84*P84,2)</f>
        <v>0</v>
      </c>
      <c r="R84" s="172"/>
      <c r="S84" s="172" t="s">
        <v>299</v>
      </c>
      <c r="T84" s="173" t="s">
        <v>207</v>
      </c>
      <c r="U84" s="160">
        <v>0</v>
      </c>
      <c r="V84" s="160">
        <f>ROUND(E84*U84,2)</f>
        <v>0</v>
      </c>
      <c r="W84" s="160"/>
      <c r="X84" s="160" t="s">
        <v>241</v>
      </c>
      <c r="Y84" s="151"/>
      <c r="Z84" s="151"/>
      <c r="AA84" s="151"/>
      <c r="AB84" s="151"/>
      <c r="AC84" s="151"/>
      <c r="AD84" s="151"/>
      <c r="AE84" s="151"/>
      <c r="AF84" s="151"/>
      <c r="AG84" s="151" t="s">
        <v>242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5">
      <c r="A85" s="158"/>
      <c r="B85" s="159"/>
      <c r="C85" s="256"/>
      <c r="D85" s="257"/>
      <c r="E85" s="257"/>
      <c r="F85" s="257"/>
      <c r="G85" s="257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51"/>
      <c r="Z85" s="151"/>
      <c r="AA85" s="151"/>
      <c r="AB85" s="151"/>
      <c r="AC85" s="151"/>
      <c r="AD85" s="151"/>
      <c r="AE85" s="151"/>
      <c r="AF85" s="151"/>
      <c r="AG85" s="151" t="s">
        <v>212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5">
      <c r="A86" s="169">
        <v>38</v>
      </c>
      <c r="B86" s="170" t="s">
        <v>1317</v>
      </c>
      <c r="C86" s="182" t="s">
        <v>1318</v>
      </c>
      <c r="D86" s="183" t="s">
        <v>253</v>
      </c>
      <c r="E86" s="172">
        <v>4020</v>
      </c>
      <c r="F86" s="171"/>
      <c r="G86" s="172">
        <f>ROUND(E86*F86,2)</f>
        <v>0</v>
      </c>
      <c r="H86" s="171"/>
      <c r="I86" s="172">
        <f>ROUND(E86*H86,2)</f>
        <v>0</v>
      </c>
      <c r="J86" s="171"/>
      <c r="K86" s="172">
        <f>ROUND(E86*J86,2)</f>
        <v>0</v>
      </c>
      <c r="L86" s="172">
        <v>21</v>
      </c>
      <c r="M86" s="172">
        <f>G86*(1+L86/100)</f>
        <v>0</v>
      </c>
      <c r="N86" s="172">
        <v>0</v>
      </c>
      <c r="O86" s="172">
        <f>ROUND(E86*N86,2)</f>
        <v>0</v>
      </c>
      <c r="P86" s="172">
        <v>0</v>
      </c>
      <c r="Q86" s="172">
        <f>ROUND(E86*P86,2)</f>
        <v>0</v>
      </c>
      <c r="R86" s="172"/>
      <c r="S86" s="172" t="s">
        <v>299</v>
      </c>
      <c r="T86" s="173" t="s">
        <v>207</v>
      </c>
      <c r="U86" s="160">
        <v>0</v>
      </c>
      <c r="V86" s="160">
        <f>ROUND(E86*U86,2)</f>
        <v>0</v>
      </c>
      <c r="W86" s="160"/>
      <c r="X86" s="160" t="s">
        <v>241</v>
      </c>
      <c r="Y86" s="151"/>
      <c r="Z86" s="151"/>
      <c r="AA86" s="151"/>
      <c r="AB86" s="151"/>
      <c r="AC86" s="151"/>
      <c r="AD86" s="151"/>
      <c r="AE86" s="151"/>
      <c r="AF86" s="151"/>
      <c r="AG86" s="151" t="s">
        <v>242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5">
      <c r="A87" s="158"/>
      <c r="B87" s="159"/>
      <c r="C87" s="256"/>
      <c r="D87" s="257"/>
      <c r="E87" s="257"/>
      <c r="F87" s="257"/>
      <c r="G87" s="257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51"/>
      <c r="Z87" s="151"/>
      <c r="AA87" s="151"/>
      <c r="AB87" s="151"/>
      <c r="AC87" s="151"/>
      <c r="AD87" s="151"/>
      <c r="AE87" s="151"/>
      <c r="AF87" s="151"/>
      <c r="AG87" s="151" t="s">
        <v>212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5">
      <c r="A88" s="169">
        <v>39</v>
      </c>
      <c r="B88" s="170" t="s">
        <v>1319</v>
      </c>
      <c r="C88" s="182" t="s">
        <v>1320</v>
      </c>
      <c r="D88" s="183" t="s">
        <v>253</v>
      </c>
      <c r="E88" s="172">
        <v>270</v>
      </c>
      <c r="F88" s="171"/>
      <c r="G88" s="172">
        <f>ROUND(E88*F88,2)</f>
        <v>0</v>
      </c>
      <c r="H88" s="171"/>
      <c r="I88" s="172">
        <f>ROUND(E88*H88,2)</f>
        <v>0</v>
      </c>
      <c r="J88" s="171"/>
      <c r="K88" s="172">
        <f>ROUND(E88*J88,2)</f>
        <v>0</v>
      </c>
      <c r="L88" s="172">
        <v>21</v>
      </c>
      <c r="M88" s="172">
        <f>G88*(1+L88/100)</f>
        <v>0</v>
      </c>
      <c r="N88" s="172">
        <v>0</v>
      </c>
      <c r="O88" s="172">
        <f>ROUND(E88*N88,2)</f>
        <v>0</v>
      </c>
      <c r="P88" s="172">
        <v>0</v>
      </c>
      <c r="Q88" s="172">
        <f>ROUND(E88*P88,2)</f>
        <v>0</v>
      </c>
      <c r="R88" s="172"/>
      <c r="S88" s="172" t="s">
        <v>299</v>
      </c>
      <c r="T88" s="173" t="s">
        <v>207</v>
      </c>
      <c r="U88" s="160">
        <v>0</v>
      </c>
      <c r="V88" s="160">
        <f>ROUND(E88*U88,2)</f>
        <v>0</v>
      </c>
      <c r="W88" s="160"/>
      <c r="X88" s="160" t="s">
        <v>241</v>
      </c>
      <c r="Y88" s="151"/>
      <c r="Z88" s="151"/>
      <c r="AA88" s="151"/>
      <c r="AB88" s="151"/>
      <c r="AC88" s="151"/>
      <c r="AD88" s="151"/>
      <c r="AE88" s="151"/>
      <c r="AF88" s="151"/>
      <c r="AG88" s="151" t="s">
        <v>242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5">
      <c r="A89" s="158"/>
      <c r="B89" s="159"/>
      <c r="C89" s="256"/>
      <c r="D89" s="257"/>
      <c r="E89" s="257"/>
      <c r="F89" s="257"/>
      <c r="G89" s="257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51"/>
      <c r="Z89" s="151"/>
      <c r="AA89" s="151"/>
      <c r="AB89" s="151"/>
      <c r="AC89" s="151"/>
      <c r="AD89" s="151"/>
      <c r="AE89" s="151"/>
      <c r="AF89" s="151"/>
      <c r="AG89" s="151" t="s">
        <v>212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5">
      <c r="A90" s="169">
        <v>40</v>
      </c>
      <c r="B90" s="170" t="s">
        <v>1321</v>
      </c>
      <c r="C90" s="182" t="s">
        <v>1322</v>
      </c>
      <c r="D90" s="183" t="s">
        <v>253</v>
      </c>
      <c r="E90" s="172">
        <v>160</v>
      </c>
      <c r="F90" s="171"/>
      <c r="G90" s="172">
        <f>ROUND(E90*F90,2)</f>
        <v>0</v>
      </c>
      <c r="H90" s="171"/>
      <c r="I90" s="172">
        <f>ROUND(E90*H90,2)</f>
        <v>0</v>
      </c>
      <c r="J90" s="171"/>
      <c r="K90" s="172">
        <f>ROUND(E90*J90,2)</f>
        <v>0</v>
      </c>
      <c r="L90" s="172">
        <v>21</v>
      </c>
      <c r="M90" s="172">
        <f>G90*(1+L90/100)</f>
        <v>0</v>
      </c>
      <c r="N90" s="172">
        <v>0</v>
      </c>
      <c r="O90" s="172">
        <f>ROUND(E90*N90,2)</f>
        <v>0</v>
      </c>
      <c r="P90" s="172">
        <v>0</v>
      </c>
      <c r="Q90" s="172">
        <f>ROUND(E90*P90,2)</f>
        <v>0</v>
      </c>
      <c r="R90" s="172"/>
      <c r="S90" s="172" t="s">
        <v>299</v>
      </c>
      <c r="T90" s="173" t="s">
        <v>207</v>
      </c>
      <c r="U90" s="160">
        <v>0</v>
      </c>
      <c r="V90" s="160">
        <f>ROUND(E90*U90,2)</f>
        <v>0</v>
      </c>
      <c r="W90" s="160"/>
      <c r="X90" s="160" t="s">
        <v>347</v>
      </c>
      <c r="Y90" s="151"/>
      <c r="Z90" s="151"/>
      <c r="AA90" s="151"/>
      <c r="AB90" s="151"/>
      <c r="AC90" s="151"/>
      <c r="AD90" s="151"/>
      <c r="AE90" s="151"/>
      <c r="AF90" s="151"/>
      <c r="AG90" s="151" t="s">
        <v>348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5">
      <c r="A91" s="158"/>
      <c r="B91" s="159"/>
      <c r="C91" s="256"/>
      <c r="D91" s="257"/>
      <c r="E91" s="257"/>
      <c r="F91" s="257"/>
      <c r="G91" s="257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51"/>
      <c r="Z91" s="151"/>
      <c r="AA91" s="151"/>
      <c r="AB91" s="151"/>
      <c r="AC91" s="151"/>
      <c r="AD91" s="151"/>
      <c r="AE91" s="151"/>
      <c r="AF91" s="151"/>
      <c r="AG91" s="151" t="s">
        <v>212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5">
      <c r="A92" s="169">
        <v>41</v>
      </c>
      <c r="B92" s="170" t="s">
        <v>1323</v>
      </c>
      <c r="C92" s="182" t="s">
        <v>1324</v>
      </c>
      <c r="D92" s="183" t="s">
        <v>253</v>
      </c>
      <c r="E92" s="172">
        <v>60</v>
      </c>
      <c r="F92" s="171"/>
      <c r="G92" s="172">
        <f>ROUND(E92*F92,2)</f>
        <v>0</v>
      </c>
      <c r="H92" s="171"/>
      <c r="I92" s="172">
        <f>ROUND(E92*H92,2)</f>
        <v>0</v>
      </c>
      <c r="J92" s="171"/>
      <c r="K92" s="172">
        <f>ROUND(E92*J92,2)</f>
        <v>0</v>
      </c>
      <c r="L92" s="172">
        <v>21</v>
      </c>
      <c r="M92" s="172">
        <f>G92*(1+L92/100)</f>
        <v>0</v>
      </c>
      <c r="N92" s="172">
        <v>0</v>
      </c>
      <c r="O92" s="172">
        <f>ROUND(E92*N92,2)</f>
        <v>0</v>
      </c>
      <c r="P92" s="172">
        <v>0</v>
      </c>
      <c r="Q92" s="172">
        <f>ROUND(E92*P92,2)</f>
        <v>0</v>
      </c>
      <c r="R92" s="172"/>
      <c r="S92" s="172" t="s">
        <v>299</v>
      </c>
      <c r="T92" s="173" t="s">
        <v>207</v>
      </c>
      <c r="U92" s="160">
        <v>0</v>
      </c>
      <c r="V92" s="160">
        <f>ROUND(E92*U92,2)</f>
        <v>0</v>
      </c>
      <c r="W92" s="160"/>
      <c r="X92" s="160" t="s">
        <v>347</v>
      </c>
      <c r="Y92" s="151"/>
      <c r="Z92" s="151"/>
      <c r="AA92" s="151"/>
      <c r="AB92" s="151"/>
      <c r="AC92" s="151"/>
      <c r="AD92" s="151"/>
      <c r="AE92" s="151"/>
      <c r="AF92" s="151"/>
      <c r="AG92" s="151" t="s">
        <v>348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5">
      <c r="A93" s="158"/>
      <c r="B93" s="159"/>
      <c r="C93" s="256"/>
      <c r="D93" s="257"/>
      <c r="E93" s="257"/>
      <c r="F93" s="257"/>
      <c r="G93" s="257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51"/>
      <c r="Z93" s="151"/>
      <c r="AA93" s="151"/>
      <c r="AB93" s="151"/>
      <c r="AC93" s="151"/>
      <c r="AD93" s="151"/>
      <c r="AE93" s="151"/>
      <c r="AF93" s="151"/>
      <c r="AG93" s="151" t="s">
        <v>212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5">
      <c r="A94" s="169">
        <v>42</v>
      </c>
      <c r="B94" s="170" t="s">
        <v>1325</v>
      </c>
      <c r="C94" s="182" t="s">
        <v>1326</v>
      </c>
      <c r="D94" s="183" t="s">
        <v>253</v>
      </c>
      <c r="E94" s="172">
        <v>50</v>
      </c>
      <c r="F94" s="171"/>
      <c r="G94" s="172">
        <f>ROUND(E94*F94,2)</f>
        <v>0</v>
      </c>
      <c r="H94" s="171"/>
      <c r="I94" s="172">
        <f>ROUND(E94*H94,2)</f>
        <v>0</v>
      </c>
      <c r="J94" s="171"/>
      <c r="K94" s="172">
        <f>ROUND(E94*J94,2)</f>
        <v>0</v>
      </c>
      <c r="L94" s="172">
        <v>21</v>
      </c>
      <c r="M94" s="172">
        <f>G94*(1+L94/100)</f>
        <v>0</v>
      </c>
      <c r="N94" s="172">
        <v>0</v>
      </c>
      <c r="O94" s="172">
        <f>ROUND(E94*N94,2)</f>
        <v>0</v>
      </c>
      <c r="P94" s="172">
        <v>0</v>
      </c>
      <c r="Q94" s="172">
        <f>ROUND(E94*P94,2)</f>
        <v>0</v>
      </c>
      <c r="R94" s="172"/>
      <c r="S94" s="172" t="s">
        <v>299</v>
      </c>
      <c r="T94" s="173" t="s">
        <v>207</v>
      </c>
      <c r="U94" s="160">
        <v>0</v>
      </c>
      <c r="V94" s="160">
        <f>ROUND(E94*U94,2)</f>
        <v>0</v>
      </c>
      <c r="W94" s="160"/>
      <c r="X94" s="160" t="s">
        <v>347</v>
      </c>
      <c r="Y94" s="151"/>
      <c r="Z94" s="151"/>
      <c r="AA94" s="151"/>
      <c r="AB94" s="151"/>
      <c r="AC94" s="151"/>
      <c r="AD94" s="151"/>
      <c r="AE94" s="151"/>
      <c r="AF94" s="151"/>
      <c r="AG94" s="151" t="s">
        <v>348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5">
      <c r="A95" s="158"/>
      <c r="B95" s="159"/>
      <c r="C95" s="256"/>
      <c r="D95" s="257"/>
      <c r="E95" s="257"/>
      <c r="F95" s="257"/>
      <c r="G95" s="257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51"/>
      <c r="Z95" s="151"/>
      <c r="AA95" s="151"/>
      <c r="AB95" s="151"/>
      <c r="AC95" s="151"/>
      <c r="AD95" s="151"/>
      <c r="AE95" s="151"/>
      <c r="AF95" s="151"/>
      <c r="AG95" s="151" t="s">
        <v>212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5">
      <c r="A96" s="169">
        <v>43</v>
      </c>
      <c r="B96" s="170" t="s">
        <v>1327</v>
      </c>
      <c r="C96" s="182" t="s">
        <v>1328</v>
      </c>
      <c r="D96" s="183" t="s">
        <v>253</v>
      </c>
      <c r="E96" s="172">
        <v>1250</v>
      </c>
      <c r="F96" s="171"/>
      <c r="G96" s="172">
        <f>ROUND(E96*F96,2)</f>
        <v>0</v>
      </c>
      <c r="H96" s="171"/>
      <c r="I96" s="172">
        <f>ROUND(E96*H96,2)</f>
        <v>0</v>
      </c>
      <c r="J96" s="171"/>
      <c r="K96" s="172">
        <f>ROUND(E96*J96,2)</f>
        <v>0</v>
      </c>
      <c r="L96" s="172">
        <v>21</v>
      </c>
      <c r="M96" s="172">
        <f>G96*(1+L96/100)</f>
        <v>0</v>
      </c>
      <c r="N96" s="172">
        <v>0</v>
      </c>
      <c r="O96" s="172">
        <f>ROUND(E96*N96,2)</f>
        <v>0</v>
      </c>
      <c r="P96" s="172">
        <v>0</v>
      </c>
      <c r="Q96" s="172">
        <f>ROUND(E96*P96,2)</f>
        <v>0</v>
      </c>
      <c r="R96" s="172"/>
      <c r="S96" s="172" t="s">
        <v>299</v>
      </c>
      <c r="T96" s="173" t="s">
        <v>207</v>
      </c>
      <c r="U96" s="160">
        <v>0</v>
      </c>
      <c r="V96" s="160">
        <f>ROUND(E96*U96,2)</f>
        <v>0</v>
      </c>
      <c r="W96" s="160"/>
      <c r="X96" s="160" t="s">
        <v>347</v>
      </c>
      <c r="Y96" s="151"/>
      <c r="Z96" s="151"/>
      <c r="AA96" s="151"/>
      <c r="AB96" s="151"/>
      <c r="AC96" s="151"/>
      <c r="AD96" s="151"/>
      <c r="AE96" s="151"/>
      <c r="AF96" s="151"/>
      <c r="AG96" s="151" t="s">
        <v>348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5">
      <c r="A97" s="158"/>
      <c r="B97" s="159"/>
      <c r="C97" s="256"/>
      <c r="D97" s="257"/>
      <c r="E97" s="257"/>
      <c r="F97" s="257"/>
      <c r="G97" s="257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51"/>
      <c r="Z97" s="151"/>
      <c r="AA97" s="151"/>
      <c r="AB97" s="151"/>
      <c r="AC97" s="151"/>
      <c r="AD97" s="151"/>
      <c r="AE97" s="151"/>
      <c r="AF97" s="151"/>
      <c r="AG97" s="151" t="s">
        <v>212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5">
      <c r="A98" s="169">
        <v>44</v>
      </c>
      <c r="B98" s="170" t="s">
        <v>1191</v>
      </c>
      <c r="C98" s="182" t="s">
        <v>1329</v>
      </c>
      <c r="D98" s="183" t="s">
        <v>253</v>
      </c>
      <c r="E98" s="172">
        <v>3110</v>
      </c>
      <c r="F98" s="171"/>
      <c r="G98" s="172">
        <f>ROUND(E98*F98,2)</f>
        <v>0</v>
      </c>
      <c r="H98" s="171"/>
      <c r="I98" s="172">
        <f>ROUND(E98*H98,2)</f>
        <v>0</v>
      </c>
      <c r="J98" s="171"/>
      <c r="K98" s="172">
        <f>ROUND(E98*J98,2)</f>
        <v>0</v>
      </c>
      <c r="L98" s="172">
        <v>21</v>
      </c>
      <c r="M98" s="172">
        <f>G98*(1+L98/100)</f>
        <v>0</v>
      </c>
      <c r="N98" s="172">
        <v>0</v>
      </c>
      <c r="O98" s="172">
        <f>ROUND(E98*N98,2)</f>
        <v>0</v>
      </c>
      <c r="P98" s="172">
        <v>0</v>
      </c>
      <c r="Q98" s="172">
        <f>ROUND(E98*P98,2)</f>
        <v>0</v>
      </c>
      <c r="R98" s="172"/>
      <c r="S98" s="172" t="s">
        <v>299</v>
      </c>
      <c r="T98" s="173" t="s">
        <v>207</v>
      </c>
      <c r="U98" s="160">
        <v>0</v>
      </c>
      <c r="V98" s="160">
        <f>ROUND(E98*U98,2)</f>
        <v>0</v>
      </c>
      <c r="W98" s="160"/>
      <c r="X98" s="160" t="s">
        <v>347</v>
      </c>
      <c r="Y98" s="151"/>
      <c r="Z98" s="151"/>
      <c r="AA98" s="151"/>
      <c r="AB98" s="151"/>
      <c r="AC98" s="151"/>
      <c r="AD98" s="151"/>
      <c r="AE98" s="151"/>
      <c r="AF98" s="151"/>
      <c r="AG98" s="151" t="s">
        <v>348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5">
      <c r="A99" s="158"/>
      <c r="B99" s="159"/>
      <c r="C99" s="256"/>
      <c r="D99" s="257"/>
      <c r="E99" s="257"/>
      <c r="F99" s="257"/>
      <c r="G99" s="257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51"/>
      <c r="Z99" s="151"/>
      <c r="AA99" s="151"/>
      <c r="AB99" s="151"/>
      <c r="AC99" s="151"/>
      <c r="AD99" s="151"/>
      <c r="AE99" s="151"/>
      <c r="AF99" s="151"/>
      <c r="AG99" s="151" t="s">
        <v>212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5">
      <c r="A100" s="169">
        <v>45</v>
      </c>
      <c r="B100" s="170" t="s">
        <v>1330</v>
      </c>
      <c r="C100" s="182" t="s">
        <v>1331</v>
      </c>
      <c r="D100" s="183" t="s">
        <v>253</v>
      </c>
      <c r="E100" s="172">
        <v>3140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21</v>
      </c>
      <c r="M100" s="172">
        <f>G100*(1+L100/100)</f>
        <v>0</v>
      </c>
      <c r="N100" s="172">
        <v>0</v>
      </c>
      <c r="O100" s="172">
        <f>ROUND(E100*N100,2)</f>
        <v>0</v>
      </c>
      <c r="P100" s="172">
        <v>0</v>
      </c>
      <c r="Q100" s="172">
        <f>ROUND(E100*P100,2)</f>
        <v>0</v>
      </c>
      <c r="R100" s="172"/>
      <c r="S100" s="172" t="s">
        <v>299</v>
      </c>
      <c r="T100" s="173" t="s">
        <v>207</v>
      </c>
      <c r="U100" s="160">
        <v>0</v>
      </c>
      <c r="V100" s="160">
        <f>ROUND(E100*U100,2)</f>
        <v>0</v>
      </c>
      <c r="W100" s="160"/>
      <c r="X100" s="160" t="s">
        <v>347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348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5">
      <c r="A101" s="158"/>
      <c r="B101" s="159"/>
      <c r="C101" s="256"/>
      <c r="D101" s="257"/>
      <c r="E101" s="257"/>
      <c r="F101" s="257"/>
      <c r="G101" s="257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51"/>
      <c r="Z101" s="151"/>
      <c r="AA101" s="151"/>
      <c r="AB101" s="151"/>
      <c r="AC101" s="151"/>
      <c r="AD101" s="151"/>
      <c r="AE101" s="151"/>
      <c r="AF101" s="151"/>
      <c r="AG101" s="151" t="s">
        <v>212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5">
      <c r="A102" s="169">
        <v>46</v>
      </c>
      <c r="B102" s="170" t="s">
        <v>1332</v>
      </c>
      <c r="C102" s="182" t="s">
        <v>1333</v>
      </c>
      <c r="D102" s="183" t="s">
        <v>253</v>
      </c>
      <c r="E102" s="172">
        <v>690</v>
      </c>
      <c r="F102" s="171"/>
      <c r="G102" s="172">
        <f>ROUND(E102*F102,2)</f>
        <v>0</v>
      </c>
      <c r="H102" s="171"/>
      <c r="I102" s="172">
        <f>ROUND(E102*H102,2)</f>
        <v>0</v>
      </c>
      <c r="J102" s="171"/>
      <c r="K102" s="172">
        <f>ROUND(E102*J102,2)</f>
        <v>0</v>
      </c>
      <c r="L102" s="172">
        <v>21</v>
      </c>
      <c r="M102" s="172">
        <f>G102*(1+L102/100)</f>
        <v>0</v>
      </c>
      <c r="N102" s="172">
        <v>0</v>
      </c>
      <c r="O102" s="172">
        <f>ROUND(E102*N102,2)</f>
        <v>0</v>
      </c>
      <c r="P102" s="172">
        <v>0</v>
      </c>
      <c r="Q102" s="172">
        <f>ROUND(E102*P102,2)</f>
        <v>0</v>
      </c>
      <c r="R102" s="172"/>
      <c r="S102" s="172" t="s">
        <v>299</v>
      </c>
      <c r="T102" s="173" t="s">
        <v>207</v>
      </c>
      <c r="U102" s="160">
        <v>0</v>
      </c>
      <c r="V102" s="160">
        <f>ROUND(E102*U102,2)</f>
        <v>0</v>
      </c>
      <c r="W102" s="160"/>
      <c r="X102" s="160" t="s">
        <v>347</v>
      </c>
      <c r="Y102" s="151"/>
      <c r="Z102" s="151"/>
      <c r="AA102" s="151"/>
      <c r="AB102" s="151"/>
      <c r="AC102" s="151"/>
      <c r="AD102" s="151"/>
      <c r="AE102" s="151"/>
      <c r="AF102" s="151"/>
      <c r="AG102" s="151" t="s">
        <v>348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5">
      <c r="A103" s="158"/>
      <c r="B103" s="159"/>
      <c r="C103" s="256"/>
      <c r="D103" s="257"/>
      <c r="E103" s="257"/>
      <c r="F103" s="257"/>
      <c r="G103" s="257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51"/>
      <c r="Z103" s="151"/>
      <c r="AA103" s="151"/>
      <c r="AB103" s="151"/>
      <c r="AC103" s="151"/>
      <c r="AD103" s="151"/>
      <c r="AE103" s="151"/>
      <c r="AF103" s="151"/>
      <c r="AG103" s="151" t="s">
        <v>212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5">
      <c r="A104" s="169">
        <v>47</v>
      </c>
      <c r="B104" s="170" t="s">
        <v>1334</v>
      </c>
      <c r="C104" s="182" t="s">
        <v>1335</v>
      </c>
      <c r="D104" s="183" t="s">
        <v>253</v>
      </c>
      <c r="E104" s="172">
        <v>80</v>
      </c>
      <c r="F104" s="171"/>
      <c r="G104" s="172">
        <f>ROUND(E104*F104,2)</f>
        <v>0</v>
      </c>
      <c r="H104" s="171"/>
      <c r="I104" s="172">
        <f>ROUND(E104*H104,2)</f>
        <v>0</v>
      </c>
      <c r="J104" s="171"/>
      <c r="K104" s="172">
        <f>ROUND(E104*J104,2)</f>
        <v>0</v>
      </c>
      <c r="L104" s="172">
        <v>21</v>
      </c>
      <c r="M104" s="172">
        <f>G104*(1+L104/100)</f>
        <v>0</v>
      </c>
      <c r="N104" s="172">
        <v>0</v>
      </c>
      <c r="O104" s="172">
        <f>ROUND(E104*N104,2)</f>
        <v>0</v>
      </c>
      <c r="P104" s="172">
        <v>0</v>
      </c>
      <c r="Q104" s="172">
        <f>ROUND(E104*P104,2)</f>
        <v>0</v>
      </c>
      <c r="R104" s="172"/>
      <c r="S104" s="172" t="s">
        <v>299</v>
      </c>
      <c r="T104" s="173" t="s">
        <v>207</v>
      </c>
      <c r="U104" s="160">
        <v>0</v>
      </c>
      <c r="V104" s="160">
        <f>ROUND(E104*U104,2)</f>
        <v>0</v>
      </c>
      <c r="W104" s="160"/>
      <c r="X104" s="160" t="s">
        <v>347</v>
      </c>
      <c r="Y104" s="151"/>
      <c r="Z104" s="151"/>
      <c r="AA104" s="151"/>
      <c r="AB104" s="151"/>
      <c r="AC104" s="151"/>
      <c r="AD104" s="151"/>
      <c r="AE104" s="151"/>
      <c r="AF104" s="151"/>
      <c r="AG104" s="151" t="s">
        <v>348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5">
      <c r="A105" s="158"/>
      <c r="B105" s="159"/>
      <c r="C105" s="256"/>
      <c r="D105" s="257"/>
      <c r="E105" s="257"/>
      <c r="F105" s="257"/>
      <c r="G105" s="257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51"/>
      <c r="Z105" s="151"/>
      <c r="AA105" s="151"/>
      <c r="AB105" s="151"/>
      <c r="AC105" s="151"/>
      <c r="AD105" s="151"/>
      <c r="AE105" s="151"/>
      <c r="AF105" s="151"/>
      <c r="AG105" s="151" t="s">
        <v>212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5">
      <c r="A106" s="169">
        <v>48</v>
      </c>
      <c r="B106" s="170" t="s">
        <v>1336</v>
      </c>
      <c r="C106" s="182" t="s">
        <v>1337</v>
      </c>
      <c r="D106" s="183" t="s">
        <v>253</v>
      </c>
      <c r="E106" s="172">
        <v>110</v>
      </c>
      <c r="F106" s="171"/>
      <c r="G106" s="172">
        <f>ROUND(E106*F106,2)</f>
        <v>0</v>
      </c>
      <c r="H106" s="171"/>
      <c r="I106" s="172">
        <f>ROUND(E106*H106,2)</f>
        <v>0</v>
      </c>
      <c r="J106" s="171"/>
      <c r="K106" s="172">
        <f>ROUND(E106*J106,2)</f>
        <v>0</v>
      </c>
      <c r="L106" s="172">
        <v>21</v>
      </c>
      <c r="M106" s="172">
        <f>G106*(1+L106/100)</f>
        <v>0</v>
      </c>
      <c r="N106" s="172">
        <v>0</v>
      </c>
      <c r="O106" s="172">
        <f>ROUND(E106*N106,2)</f>
        <v>0</v>
      </c>
      <c r="P106" s="172">
        <v>0</v>
      </c>
      <c r="Q106" s="172">
        <f>ROUND(E106*P106,2)</f>
        <v>0</v>
      </c>
      <c r="R106" s="172"/>
      <c r="S106" s="172" t="s">
        <v>299</v>
      </c>
      <c r="T106" s="173" t="s">
        <v>207</v>
      </c>
      <c r="U106" s="160">
        <v>0</v>
      </c>
      <c r="V106" s="160">
        <f>ROUND(E106*U106,2)</f>
        <v>0</v>
      </c>
      <c r="W106" s="160"/>
      <c r="X106" s="160" t="s">
        <v>347</v>
      </c>
      <c r="Y106" s="151"/>
      <c r="Z106" s="151"/>
      <c r="AA106" s="151"/>
      <c r="AB106" s="151"/>
      <c r="AC106" s="151"/>
      <c r="AD106" s="151"/>
      <c r="AE106" s="151"/>
      <c r="AF106" s="151"/>
      <c r="AG106" s="151" t="s">
        <v>348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5">
      <c r="A107" s="158"/>
      <c r="B107" s="159"/>
      <c r="C107" s="256"/>
      <c r="D107" s="257"/>
      <c r="E107" s="257"/>
      <c r="F107" s="257"/>
      <c r="G107" s="257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51"/>
      <c r="Z107" s="151"/>
      <c r="AA107" s="151"/>
      <c r="AB107" s="151"/>
      <c r="AC107" s="151"/>
      <c r="AD107" s="151"/>
      <c r="AE107" s="151"/>
      <c r="AF107" s="151"/>
      <c r="AG107" s="151" t="s">
        <v>212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5">
      <c r="A108" s="169">
        <v>49</v>
      </c>
      <c r="B108" s="170" t="s">
        <v>1193</v>
      </c>
      <c r="C108" s="182" t="s">
        <v>1194</v>
      </c>
      <c r="D108" s="183" t="s">
        <v>253</v>
      </c>
      <c r="E108" s="172">
        <v>320</v>
      </c>
      <c r="F108" s="171"/>
      <c r="G108" s="172">
        <f>ROUND(E108*F108,2)</f>
        <v>0</v>
      </c>
      <c r="H108" s="171"/>
      <c r="I108" s="172">
        <f>ROUND(E108*H108,2)</f>
        <v>0</v>
      </c>
      <c r="J108" s="171"/>
      <c r="K108" s="172">
        <f>ROUND(E108*J108,2)</f>
        <v>0</v>
      </c>
      <c r="L108" s="172">
        <v>21</v>
      </c>
      <c r="M108" s="172">
        <f>G108*(1+L108/100)</f>
        <v>0</v>
      </c>
      <c r="N108" s="172">
        <v>0</v>
      </c>
      <c r="O108" s="172">
        <f>ROUND(E108*N108,2)</f>
        <v>0</v>
      </c>
      <c r="P108" s="172">
        <v>0</v>
      </c>
      <c r="Q108" s="172">
        <f>ROUND(E108*P108,2)</f>
        <v>0</v>
      </c>
      <c r="R108" s="172"/>
      <c r="S108" s="172" t="s">
        <v>299</v>
      </c>
      <c r="T108" s="173" t="s">
        <v>207</v>
      </c>
      <c r="U108" s="160">
        <v>0</v>
      </c>
      <c r="V108" s="160">
        <f>ROUND(E108*U108,2)</f>
        <v>0</v>
      </c>
      <c r="W108" s="160"/>
      <c r="X108" s="160" t="s">
        <v>347</v>
      </c>
      <c r="Y108" s="151"/>
      <c r="Z108" s="151"/>
      <c r="AA108" s="151"/>
      <c r="AB108" s="151"/>
      <c r="AC108" s="151"/>
      <c r="AD108" s="151"/>
      <c r="AE108" s="151"/>
      <c r="AF108" s="151"/>
      <c r="AG108" s="151" t="s">
        <v>348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5">
      <c r="A109" s="158"/>
      <c r="B109" s="159"/>
      <c r="C109" s="256"/>
      <c r="D109" s="257"/>
      <c r="E109" s="257"/>
      <c r="F109" s="257"/>
      <c r="G109" s="257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51"/>
      <c r="Z109" s="151"/>
      <c r="AA109" s="151"/>
      <c r="AB109" s="151"/>
      <c r="AC109" s="151"/>
      <c r="AD109" s="151"/>
      <c r="AE109" s="151"/>
      <c r="AF109" s="151"/>
      <c r="AG109" s="151" t="s">
        <v>212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5">
      <c r="A110" s="169">
        <v>50</v>
      </c>
      <c r="B110" s="170" t="s">
        <v>1195</v>
      </c>
      <c r="C110" s="182" t="s">
        <v>1196</v>
      </c>
      <c r="D110" s="183" t="s">
        <v>253</v>
      </c>
      <c r="E110" s="172">
        <v>100</v>
      </c>
      <c r="F110" s="171"/>
      <c r="G110" s="172">
        <f>ROUND(E110*F110,2)</f>
        <v>0</v>
      </c>
      <c r="H110" s="171"/>
      <c r="I110" s="172">
        <f>ROUND(E110*H110,2)</f>
        <v>0</v>
      </c>
      <c r="J110" s="171"/>
      <c r="K110" s="172">
        <f>ROUND(E110*J110,2)</f>
        <v>0</v>
      </c>
      <c r="L110" s="172">
        <v>21</v>
      </c>
      <c r="M110" s="172">
        <f>G110*(1+L110/100)</f>
        <v>0</v>
      </c>
      <c r="N110" s="172">
        <v>0</v>
      </c>
      <c r="O110" s="172">
        <f>ROUND(E110*N110,2)</f>
        <v>0</v>
      </c>
      <c r="P110" s="172">
        <v>0</v>
      </c>
      <c r="Q110" s="172">
        <f>ROUND(E110*P110,2)</f>
        <v>0</v>
      </c>
      <c r="R110" s="172"/>
      <c r="S110" s="172" t="s">
        <v>299</v>
      </c>
      <c r="T110" s="173" t="s">
        <v>207</v>
      </c>
      <c r="U110" s="160">
        <v>0</v>
      </c>
      <c r="V110" s="160">
        <f>ROUND(E110*U110,2)</f>
        <v>0</v>
      </c>
      <c r="W110" s="160"/>
      <c r="X110" s="160" t="s">
        <v>347</v>
      </c>
      <c r="Y110" s="151"/>
      <c r="Z110" s="151"/>
      <c r="AA110" s="151"/>
      <c r="AB110" s="151"/>
      <c r="AC110" s="151"/>
      <c r="AD110" s="151"/>
      <c r="AE110" s="151"/>
      <c r="AF110" s="151"/>
      <c r="AG110" s="151" t="s">
        <v>348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5">
      <c r="A111" s="158"/>
      <c r="B111" s="159"/>
      <c r="C111" s="256"/>
      <c r="D111" s="257"/>
      <c r="E111" s="257"/>
      <c r="F111" s="257"/>
      <c r="G111" s="257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51"/>
      <c r="Z111" s="151"/>
      <c r="AA111" s="151"/>
      <c r="AB111" s="151"/>
      <c r="AC111" s="151"/>
      <c r="AD111" s="151"/>
      <c r="AE111" s="151"/>
      <c r="AF111" s="151"/>
      <c r="AG111" s="151" t="s">
        <v>212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5">
      <c r="A112" s="169">
        <v>51</v>
      </c>
      <c r="B112" s="170" t="s">
        <v>1338</v>
      </c>
      <c r="C112" s="182" t="s">
        <v>1339</v>
      </c>
      <c r="D112" s="183" t="s">
        <v>253</v>
      </c>
      <c r="E112" s="172">
        <v>200</v>
      </c>
      <c r="F112" s="171"/>
      <c r="G112" s="172">
        <f>ROUND(E112*F112,2)</f>
        <v>0</v>
      </c>
      <c r="H112" s="171"/>
      <c r="I112" s="172">
        <f>ROUND(E112*H112,2)</f>
        <v>0</v>
      </c>
      <c r="J112" s="171"/>
      <c r="K112" s="172">
        <f>ROUND(E112*J112,2)</f>
        <v>0</v>
      </c>
      <c r="L112" s="172">
        <v>21</v>
      </c>
      <c r="M112" s="172">
        <f>G112*(1+L112/100)</f>
        <v>0</v>
      </c>
      <c r="N112" s="172">
        <v>0</v>
      </c>
      <c r="O112" s="172">
        <f>ROUND(E112*N112,2)</f>
        <v>0</v>
      </c>
      <c r="P112" s="172">
        <v>0</v>
      </c>
      <c r="Q112" s="172">
        <f>ROUND(E112*P112,2)</f>
        <v>0</v>
      </c>
      <c r="R112" s="172"/>
      <c r="S112" s="172" t="s">
        <v>299</v>
      </c>
      <c r="T112" s="173" t="s">
        <v>207</v>
      </c>
      <c r="U112" s="160">
        <v>0</v>
      </c>
      <c r="V112" s="160">
        <f>ROUND(E112*U112,2)</f>
        <v>0</v>
      </c>
      <c r="W112" s="160"/>
      <c r="X112" s="160" t="s">
        <v>347</v>
      </c>
      <c r="Y112" s="151"/>
      <c r="Z112" s="151"/>
      <c r="AA112" s="151"/>
      <c r="AB112" s="151"/>
      <c r="AC112" s="151"/>
      <c r="AD112" s="151"/>
      <c r="AE112" s="151"/>
      <c r="AF112" s="151"/>
      <c r="AG112" s="151" t="s">
        <v>348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5">
      <c r="A113" s="158"/>
      <c r="B113" s="159"/>
      <c r="C113" s="256"/>
      <c r="D113" s="257"/>
      <c r="E113" s="257"/>
      <c r="F113" s="257"/>
      <c r="G113" s="257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51"/>
      <c r="Z113" s="151"/>
      <c r="AA113" s="151"/>
      <c r="AB113" s="151"/>
      <c r="AC113" s="151"/>
      <c r="AD113" s="151"/>
      <c r="AE113" s="151"/>
      <c r="AF113" s="151"/>
      <c r="AG113" s="151" t="s">
        <v>212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5">
      <c r="A114" s="169">
        <v>52</v>
      </c>
      <c r="B114" s="170" t="s">
        <v>1340</v>
      </c>
      <c r="C114" s="182" t="s">
        <v>1341</v>
      </c>
      <c r="D114" s="183" t="s">
        <v>253</v>
      </c>
      <c r="E114" s="172">
        <v>240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21</v>
      </c>
      <c r="M114" s="172">
        <f>G114*(1+L114/100)</f>
        <v>0</v>
      </c>
      <c r="N114" s="172">
        <v>0</v>
      </c>
      <c r="O114" s="172">
        <f>ROUND(E114*N114,2)</f>
        <v>0</v>
      </c>
      <c r="P114" s="172">
        <v>0</v>
      </c>
      <c r="Q114" s="172">
        <f>ROUND(E114*P114,2)</f>
        <v>0</v>
      </c>
      <c r="R114" s="172"/>
      <c r="S114" s="172" t="s">
        <v>299</v>
      </c>
      <c r="T114" s="173" t="s">
        <v>207</v>
      </c>
      <c r="U114" s="160">
        <v>0</v>
      </c>
      <c r="V114" s="160">
        <f>ROUND(E114*U114,2)</f>
        <v>0</v>
      </c>
      <c r="W114" s="160"/>
      <c r="X114" s="160" t="s">
        <v>347</v>
      </c>
      <c r="Y114" s="151"/>
      <c r="Z114" s="151"/>
      <c r="AA114" s="151"/>
      <c r="AB114" s="151"/>
      <c r="AC114" s="151"/>
      <c r="AD114" s="151"/>
      <c r="AE114" s="151"/>
      <c r="AF114" s="151"/>
      <c r="AG114" s="151" t="s">
        <v>348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5">
      <c r="A115" s="158"/>
      <c r="B115" s="159"/>
      <c r="C115" s="256"/>
      <c r="D115" s="257"/>
      <c r="E115" s="257"/>
      <c r="F115" s="257"/>
      <c r="G115" s="257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51"/>
      <c r="Z115" s="151"/>
      <c r="AA115" s="151"/>
      <c r="AB115" s="151"/>
      <c r="AC115" s="151"/>
      <c r="AD115" s="151"/>
      <c r="AE115" s="151"/>
      <c r="AF115" s="151"/>
      <c r="AG115" s="151" t="s">
        <v>212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5">
      <c r="A116" s="169">
        <v>53</v>
      </c>
      <c r="B116" s="170" t="s">
        <v>1342</v>
      </c>
      <c r="C116" s="182" t="s">
        <v>1343</v>
      </c>
      <c r="D116" s="183" t="s">
        <v>253</v>
      </c>
      <c r="E116" s="172">
        <v>90</v>
      </c>
      <c r="F116" s="171"/>
      <c r="G116" s="172">
        <f>ROUND(E116*F116,2)</f>
        <v>0</v>
      </c>
      <c r="H116" s="171"/>
      <c r="I116" s="172">
        <f>ROUND(E116*H116,2)</f>
        <v>0</v>
      </c>
      <c r="J116" s="171"/>
      <c r="K116" s="172">
        <f>ROUND(E116*J116,2)</f>
        <v>0</v>
      </c>
      <c r="L116" s="172">
        <v>21</v>
      </c>
      <c r="M116" s="172">
        <f>G116*(1+L116/100)</f>
        <v>0</v>
      </c>
      <c r="N116" s="172">
        <v>0</v>
      </c>
      <c r="O116" s="172">
        <f>ROUND(E116*N116,2)</f>
        <v>0</v>
      </c>
      <c r="P116" s="172">
        <v>0</v>
      </c>
      <c r="Q116" s="172">
        <f>ROUND(E116*P116,2)</f>
        <v>0</v>
      </c>
      <c r="R116" s="172"/>
      <c r="S116" s="172" t="s">
        <v>299</v>
      </c>
      <c r="T116" s="173" t="s">
        <v>207</v>
      </c>
      <c r="U116" s="160">
        <v>0</v>
      </c>
      <c r="V116" s="160">
        <f>ROUND(E116*U116,2)</f>
        <v>0</v>
      </c>
      <c r="W116" s="160"/>
      <c r="X116" s="160" t="s">
        <v>347</v>
      </c>
      <c r="Y116" s="151"/>
      <c r="Z116" s="151"/>
      <c r="AA116" s="151"/>
      <c r="AB116" s="151"/>
      <c r="AC116" s="151"/>
      <c r="AD116" s="151"/>
      <c r="AE116" s="151"/>
      <c r="AF116" s="151"/>
      <c r="AG116" s="151" t="s">
        <v>348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5">
      <c r="A117" s="158"/>
      <c r="B117" s="159"/>
      <c r="C117" s="256"/>
      <c r="D117" s="257"/>
      <c r="E117" s="257"/>
      <c r="F117" s="257"/>
      <c r="G117" s="257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51"/>
      <c r="Z117" s="151"/>
      <c r="AA117" s="151"/>
      <c r="AB117" s="151"/>
      <c r="AC117" s="151"/>
      <c r="AD117" s="151"/>
      <c r="AE117" s="151"/>
      <c r="AF117" s="151"/>
      <c r="AG117" s="151" t="s">
        <v>212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x14ac:dyDescent="0.25">
      <c r="A118" s="163" t="s">
        <v>201</v>
      </c>
      <c r="B118" s="164" t="s">
        <v>99</v>
      </c>
      <c r="C118" s="180" t="s">
        <v>100</v>
      </c>
      <c r="D118" s="181"/>
      <c r="E118" s="167"/>
      <c r="F118" s="167"/>
      <c r="G118" s="167">
        <f>SUMIF(AG119:AG134,"&lt;&gt;NOR",G119:G134)</f>
        <v>0</v>
      </c>
      <c r="H118" s="167"/>
      <c r="I118" s="167">
        <f>SUM(I119:I134)</f>
        <v>0</v>
      </c>
      <c r="J118" s="167"/>
      <c r="K118" s="167">
        <f>SUM(K119:K134)</f>
        <v>0</v>
      </c>
      <c r="L118" s="167"/>
      <c r="M118" s="167">
        <f>SUM(M119:M134)</f>
        <v>0</v>
      </c>
      <c r="N118" s="167"/>
      <c r="O118" s="167">
        <f>SUM(O119:O134)</f>
        <v>0</v>
      </c>
      <c r="P118" s="167"/>
      <c r="Q118" s="167">
        <f>SUM(Q119:Q134)</f>
        <v>0</v>
      </c>
      <c r="R118" s="167"/>
      <c r="S118" s="167"/>
      <c r="T118" s="168"/>
      <c r="U118" s="162"/>
      <c r="V118" s="162">
        <f>SUM(V119:V134)</f>
        <v>0</v>
      </c>
      <c r="W118" s="162"/>
      <c r="X118" s="162"/>
      <c r="AG118" t="s">
        <v>202</v>
      </c>
    </row>
    <row r="119" spans="1:60" outlineLevel="1" x14ac:dyDescent="0.25">
      <c r="A119" s="169">
        <v>54</v>
      </c>
      <c r="B119" s="170" t="s">
        <v>1197</v>
      </c>
      <c r="C119" s="182" t="s">
        <v>1198</v>
      </c>
      <c r="D119" s="183" t="s">
        <v>266</v>
      </c>
      <c r="E119" s="172">
        <v>1680</v>
      </c>
      <c r="F119" s="171"/>
      <c r="G119" s="172">
        <f>ROUND(E119*F119,2)</f>
        <v>0</v>
      </c>
      <c r="H119" s="171"/>
      <c r="I119" s="172">
        <f>ROUND(E119*H119,2)</f>
        <v>0</v>
      </c>
      <c r="J119" s="171"/>
      <c r="K119" s="172">
        <f>ROUND(E119*J119,2)</f>
        <v>0</v>
      </c>
      <c r="L119" s="172">
        <v>21</v>
      </c>
      <c r="M119" s="172">
        <f>G119*(1+L119/100)</f>
        <v>0</v>
      </c>
      <c r="N119" s="172">
        <v>0</v>
      </c>
      <c r="O119" s="172">
        <f>ROUND(E119*N119,2)</f>
        <v>0</v>
      </c>
      <c r="P119" s="172">
        <v>0</v>
      </c>
      <c r="Q119" s="172">
        <f>ROUND(E119*P119,2)</f>
        <v>0</v>
      </c>
      <c r="R119" s="172"/>
      <c r="S119" s="172" t="s">
        <v>299</v>
      </c>
      <c r="T119" s="173" t="s">
        <v>207</v>
      </c>
      <c r="U119" s="160">
        <v>0</v>
      </c>
      <c r="V119" s="160">
        <f>ROUND(E119*U119,2)</f>
        <v>0</v>
      </c>
      <c r="W119" s="160"/>
      <c r="X119" s="160" t="s">
        <v>241</v>
      </c>
      <c r="Y119" s="151"/>
      <c r="Z119" s="151"/>
      <c r="AA119" s="151"/>
      <c r="AB119" s="151"/>
      <c r="AC119" s="151"/>
      <c r="AD119" s="151"/>
      <c r="AE119" s="151"/>
      <c r="AF119" s="151"/>
      <c r="AG119" s="151" t="s">
        <v>242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5">
      <c r="A120" s="158"/>
      <c r="B120" s="159"/>
      <c r="C120" s="256"/>
      <c r="D120" s="257"/>
      <c r="E120" s="257"/>
      <c r="F120" s="257"/>
      <c r="G120" s="257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51"/>
      <c r="Z120" s="151"/>
      <c r="AA120" s="151"/>
      <c r="AB120" s="151"/>
      <c r="AC120" s="151"/>
      <c r="AD120" s="151"/>
      <c r="AE120" s="151"/>
      <c r="AF120" s="151"/>
      <c r="AG120" s="151" t="s">
        <v>212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5">
      <c r="A121" s="169">
        <v>55</v>
      </c>
      <c r="B121" s="170" t="s">
        <v>1344</v>
      </c>
      <c r="C121" s="182" t="s">
        <v>1345</v>
      </c>
      <c r="D121" s="183" t="s">
        <v>266</v>
      </c>
      <c r="E121" s="172">
        <v>66</v>
      </c>
      <c r="F121" s="171"/>
      <c r="G121" s="172">
        <f>ROUND(E121*F121,2)</f>
        <v>0</v>
      </c>
      <c r="H121" s="171"/>
      <c r="I121" s="172">
        <f>ROUND(E121*H121,2)</f>
        <v>0</v>
      </c>
      <c r="J121" s="171"/>
      <c r="K121" s="172">
        <f>ROUND(E121*J121,2)</f>
        <v>0</v>
      </c>
      <c r="L121" s="172">
        <v>21</v>
      </c>
      <c r="M121" s="172">
        <f>G121*(1+L121/100)</f>
        <v>0</v>
      </c>
      <c r="N121" s="172">
        <v>0</v>
      </c>
      <c r="O121" s="172">
        <f>ROUND(E121*N121,2)</f>
        <v>0</v>
      </c>
      <c r="P121" s="172">
        <v>0</v>
      </c>
      <c r="Q121" s="172">
        <f>ROUND(E121*P121,2)</f>
        <v>0</v>
      </c>
      <c r="R121" s="172"/>
      <c r="S121" s="172" t="s">
        <v>299</v>
      </c>
      <c r="T121" s="173" t="s">
        <v>207</v>
      </c>
      <c r="U121" s="160">
        <v>0</v>
      </c>
      <c r="V121" s="160">
        <f>ROUND(E121*U121,2)</f>
        <v>0</v>
      </c>
      <c r="W121" s="160"/>
      <c r="X121" s="160" t="s">
        <v>241</v>
      </c>
      <c r="Y121" s="151"/>
      <c r="Z121" s="151"/>
      <c r="AA121" s="151"/>
      <c r="AB121" s="151"/>
      <c r="AC121" s="151"/>
      <c r="AD121" s="151"/>
      <c r="AE121" s="151"/>
      <c r="AF121" s="151"/>
      <c r="AG121" s="151" t="s">
        <v>242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5">
      <c r="A122" s="158"/>
      <c r="B122" s="159"/>
      <c r="C122" s="256"/>
      <c r="D122" s="257"/>
      <c r="E122" s="257"/>
      <c r="F122" s="257"/>
      <c r="G122" s="257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51"/>
      <c r="Z122" s="151"/>
      <c r="AA122" s="151"/>
      <c r="AB122" s="151"/>
      <c r="AC122" s="151"/>
      <c r="AD122" s="151"/>
      <c r="AE122" s="151"/>
      <c r="AF122" s="151"/>
      <c r="AG122" s="151" t="s">
        <v>212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5">
      <c r="A123" s="169">
        <v>56</v>
      </c>
      <c r="B123" s="170" t="s">
        <v>1346</v>
      </c>
      <c r="C123" s="182" t="s">
        <v>1347</v>
      </c>
      <c r="D123" s="183" t="s">
        <v>266</v>
      </c>
      <c r="E123" s="172">
        <v>1</v>
      </c>
      <c r="F123" s="171"/>
      <c r="G123" s="172">
        <f>ROUND(E123*F123,2)</f>
        <v>0</v>
      </c>
      <c r="H123" s="171"/>
      <c r="I123" s="172">
        <f>ROUND(E123*H123,2)</f>
        <v>0</v>
      </c>
      <c r="J123" s="171"/>
      <c r="K123" s="172">
        <f>ROUND(E123*J123,2)</f>
        <v>0</v>
      </c>
      <c r="L123" s="172">
        <v>21</v>
      </c>
      <c r="M123" s="172">
        <f>G123*(1+L123/100)</f>
        <v>0</v>
      </c>
      <c r="N123" s="172">
        <v>0</v>
      </c>
      <c r="O123" s="172">
        <f>ROUND(E123*N123,2)</f>
        <v>0</v>
      </c>
      <c r="P123" s="172">
        <v>0</v>
      </c>
      <c r="Q123" s="172">
        <f>ROUND(E123*P123,2)</f>
        <v>0</v>
      </c>
      <c r="R123" s="172"/>
      <c r="S123" s="172" t="s">
        <v>299</v>
      </c>
      <c r="T123" s="173" t="s">
        <v>207</v>
      </c>
      <c r="U123" s="160">
        <v>0</v>
      </c>
      <c r="V123" s="160">
        <f>ROUND(E123*U123,2)</f>
        <v>0</v>
      </c>
      <c r="W123" s="160"/>
      <c r="X123" s="160" t="s">
        <v>241</v>
      </c>
      <c r="Y123" s="151"/>
      <c r="Z123" s="151"/>
      <c r="AA123" s="151"/>
      <c r="AB123" s="151"/>
      <c r="AC123" s="151"/>
      <c r="AD123" s="151"/>
      <c r="AE123" s="151"/>
      <c r="AF123" s="151"/>
      <c r="AG123" s="151" t="s">
        <v>242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5">
      <c r="A124" s="158"/>
      <c r="B124" s="159"/>
      <c r="C124" s="256"/>
      <c r="D124" s="257"/>
      <c r="E124" s="257"/>
      <c r="F124" s="257"/>
      <c r="G124" s="257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51"/>
      <c r="Z124" s="151"/>
      <c r="AA124" s="151"/>
      <c r="AB124" s="151"/>
      <c r="AC124" s="151"/>
      <c r="AD124" s="151"/>
      <c r="AE124" s="151"/>
      <c r="AF124" s="151"/>
      <c r="AG124" s="151" t="s">
        <v>212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5">
      <c r="A125" s="169">
        <v>57</v>
      </c>
      <c r="B125" s="170" t="s">
        <v>1348</v>
      </c>
      <c r="C125" s="182" t="s">
        <v>1349</v>
      </c>
      <c r="D125" s="183" t="s">
        <v>512</v>
      </c>
      <c r="E125" s="172">
        <v>1</v>
      </c>
      <c r="F125" s="171"/>
      <c r="G125" s="172">
        <f>ROUND(E125*F125,2)</f>
        <v>0</v>
      </c>
      <c r="H125" s="171"/>
      <c r="I125" s="172">
        <f>ROUND(E125*H125,2)</f>
        <v>0</v>
      </c>
      <c r="J125" s="171"/>
      <c r="K125" s="172">
        <f>ROUND(E125*J125,2)</f>
        <v>0</v>
      </c>
      <c r="L125" s="172">
        <v>21</v>
      </c>
      <c r="M125" s="172">
        <f>G125*(1+L125/100)</f>
        <v>0</v>
      </c>
      <c r="N125" s="172">
        <v>0</v>
      </c>
      <c r="O125" s="172">
        <f>ROUND(E125*N125,2)</f>
        <v>0</v>
      </c>
      <c r="P125" s="172">
        <v>0</v>
      </c>
      <c r="Q125" s="172">
        <f>ROUND(E125*P125,2)</f>
        <v>0</v>
      </c>
      <c r="R125" s="172"/>
      <c r="S125" s="172" t="s">
        <v>299</v>
      </c>
      <c r="T125" s="173" t="s">
        <v>207</v>
      </c>
      <c r="U125" s="160">
        <v>0</v>
      </c>
      <c r="V125" s="160">
        <f>ROUND(E125*U125,2)</f>
        <v>0</v>
      </c>
      <c r="W125" s="160"/>
      <c r="X125" s="160" t="s">
        <v>347</v>
      </c>
      <c r="Y125" s="151"/>
      <c r="Z125" s="151"/>
      <c r="AA125" s="151"/>
      <c r="AB125" s="151"/>
      <c r="AC125" s="151"/>
      <c r="AD125" s="151"/>
      <c r="AE125" s="151"/>
      <c r="AF125" s="151"/>
      <c r="AG125" s="151" t="s">
        <v>348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5">
      <c r="A126" s="158"/>
      <c r="B126" s="159"/>
      <c r="C126" s="256"/>
      <c r="D126" s="257"/>
      <c r="E126" s="257"/>
      <c r="F126" s="257"/>
      <c r="G126" s="257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51"/>
      <c r="Z126" s="151"/>
      <c r="AA126" s="151"/>
      <c r="AB126" s="151"/>
      <c r="AC126" s="151"/>
      <c r="AD126" s="151"/>
      <c r="AE126" s="151"/>
      <c r="AF126" s="151"/>
      <c r="AG126" s="151" t="s">
        <v>212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5">
      <c r="A127" s="169">
        <v>58</v>
      </c>
      <c r="B127" s="170" t="s">
        <v>1350</v>
      </c>
      <c r="C127" s="182" t="s">
        <v>1351</v>
      </c>
      <c r="D127" s="183" t="s">
        <v>266</v>
      </c>
      <c r="E127" s="172">
        <v>640</v>
      </c>
      <c r="F127" s="171"/>
      <c r="G127" s="172">
        <f>ROUND(E127*F127,2)</f>
        <v>0</v>
      </c>
      <c r="H127" s="171"/>
      <c r="I127" s="172">
        <f>ROUND(E127*H127,2)</f>
        <v>0</v>
      </c>
      <c r="J127" s="171"/>
      <c r="K127" s="172">
        <f>ROUND(E127*J127,2)</f>
        <v>0</v>
      </c>
      <c r="L127" s="172">
        <v>21</v>
      </c>
      <c r="M127" s="172">
        <f>G127*(1+L127/100)</f>
        <v>0</v>
      </c>
      <c r="N127" s="172">
        <v>0</v>
      </c>
      <c r="O127" s="172">
        <f>ROUND(E127*N127,2)</f>
        <v>0</v>
      </c>
      <c r="P127" s="172">
        <v>0</v>
      </c>
      <c r="Q127" s="172">
        <f>ROUND(E127*P127,2)</f>
        <v>0</v>
      </c>
      <c r="R127" s="172"/>
      <c r="S127" s="172" t="s">
        <v>299</v>
      </c>
      <c r="T127" s="173" t="s">
        <v>207</v>
      </c>
      <c r="U127" s="160">
        <v>0</v>
      </c>
      <c r="V127" s="160">
        <f>ROUND(E127*U127,2)</f>
        <v>0</v>
      </c>
      <c r="W127" s="160"/>
      <c r="X127" s="160" t="s">
        <v>347</v>
      </c>
      <c r="Y127" s="151"/>
      <c r="Z127" s="151"/>
      <c r="AA127" s="151"/>
      <c r="AB127" s="151"/>
      <c r="AC127" s="151"/>
      <c r="AD127" s="151"/>
      <c r="AE127" s="151"/>
      <c r="AF127" s="151"/>
      <c r="AG127" s="151" t="s">
        <v>348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5">
      <c r="A128" s="158"/>
      <c r="B128" s="159"/>
      <c r="C128" s="256"/>
      <c r="D128" s="257"/>
      <c r="E128" s="257"/>
      <c r="F128" s="257"/>
      <c r="G128" s="257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51"/>
      <c r="Z128" s="151"/>
      <c r="AA128" s="151"/>
      <c r="AB128" s="151"/>
      <c r="AC128" s="151"/>
      <c r="AD128" s="151"/>
      <c r="AE128" s="151"/>
      <c r="AF128" s="151"/>
      <c r="AG128" s="151" t="s">
        <v>212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5">
      <c r="A129" s="169">
        <v>59</v>
      </c>
      <c r="B129" s="170" t="s">
        <v>1199</v>
      </c>
      <c r="C129" s="182" t="s">
        <v>1200</v>
      </c>
      <c r="D129" s="183" t="s">
        <v>1352</v>
      </c>
      <c r="E129" s="172">
        <v>100</v>
      </c>
      <c r="F129" s="171"/>
      <c r="G129" s="172">
        <f>ROUND(E129*F129,2)</f>
        <v>0</v>
      </c>
      <c r="H129" s="171"/>
      <c r="I129" s="172">
        <f>ROUND(E129*H129,2)</f>
        <v>0</v>
      </c>
      <c r="J129" s="171"/>
      <c r="K129" s="172">
        <f>ROUND(E129*J129,2)</f>
        <v>0</v>
      </c>
      <c r="L129" s="172">
        <v>21</v>
      </c>
      <c r="M129" s="172">
        <f>G129*(1+L129/100)</f>
        <v>0</v>
      </c>
      <c r="N129" s="172">
        <v>0</v>
      </c>
      <c r="O129" s="172">
        <f>ROUND(E129*N129,2)</f>
        <v>0</v>
      </c>
      <c r="P129" s="172">
        <v>0</v>
      </c>
      <c r="Q129" s="172">
        <f>ROUND(E129*P129,2)</f>
        <v>0</v>
      </c>
      <c r="R129" s="172"/>
      <c r="S129" s="172" t="s">
        <v>299</v>
      </c>
      <c r="T129" s="173" t="s">
        <v>207</v>
      </c>
      <c r="U129" s="160">
        <v>0</v>
      </c>
      <c r="V129" s="160">
        <f>ROUND(E129*U129,2)</f>
        <v>0</v>
      </c>
      <c r="W129" s="160"/>
      <c r="X129" s="160" t="s">
        <v>347</v>
      </c>
      <c r="Y129" s="151"/>
      <c r="Z129" s="151"/>
      <c r="AA129" s="151"/>
      <c r="AB129" s="151"/>
      <c r="AC129" s="151"/>
      <c r="AD129" s="151"/>
      <c r="AE129" s="151"/>
      <c r="AF129" s="151"/>
      <c r="AG129" s="151" t="s">
        <v>348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5">
      <c r="A130" s="158"/>
      <c r="B130" s="159"/>
      <c r="C130" s="256"/>
      <c r="D130" s="257"/>
      <c r="E130" s="257"/>
      <c r="F130" s="257"/>
      <c r="G130" s="257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51"/>
      <c r="Z130" s="151"/>
      <c r="AA130" s="151"/>
      <c r="AB130" s="151"/>
      <c r="AC130" s="151"/>
      <c r="AD130" s="151"/>
      <c r="AE130" s="151"/>
      <c r="AF130" s="151"/>
      <c r="AG130" s="151" t="s">
        <v>212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5">
      <c r="A131" s="169">
        <v>60</v>
      </c>
      <c r="B131" s="170" t="s">
        <v>1353</v>
      </c>
      <c r="C131" s="182" t="s">
        <v>1354</v>
      </c>
      <c r="D131" s="183" t="s">
        <v>266</v>
      </c>
      <c r="E131" s="172">
        <v>9</v>
      </c>
      <c r="F131" s="171"/>
      <c r="G131" s="172">
        <f>ROUND(E131*F131,2)</f>
        <v>0</v>
      </c>
      <c r="H131" s="171"/>
      <c r="I131" s="172">
        <f>ROUND(E131*H131,2)</f>
        <v>0</v>
      </c>
      <c r="J131" s="171"/>
      <c r="K131" s="172">
        <f>ROUND(E131*J131,2)</f>
        <v>0</v>
      </c>
      <c r="L131" s="172">
        <v>21</v>
      </c>
      <c r="M131" s="172">
        <f>G131*(1+L131/100)</f>
        <v>0</v>
      </c>
      <c r="N131" s="172">
        <v>0</v>
      </c>
      <c r="O131" s="172">
        <f>ROUND(E131*N131,2)</f>
        <v>0</v>
      </c>
      <c r="P131" s="172">
        <v>0</v>
      </c>
      <c r="Q131" s="172">
        <f>ROUND(E131*P131,2)</f>
        <v>0</v>
      </c>
      <c r="R131" s="172"/>
      <c r="S131" s="172" t="s">
        <v>299</v>
      </c>
      <c r="T131" s="173" t="s">
        <v>207</v>
      </c>
      <c r="U131" s="160">
        <v>0</v>
      </c>
      <c r="V131" s="160">
        <f>ROUND(E131*U131,2)</f>
        <v>0</v>
      </c>
      <c r="W131" s="160"/>
      <c r="X131" s="160" t="s">
        <v>347</v>
      </c>
      <c r="Y131" s="151"/>
      <c r="Z131" s="151"/>
      <c r="AA131" s="151"/>
      <c r="AB131" s="151"/>
      <c r="AC131" s="151"/>
      <c r="AD131" s="151"/>
      <c r="AE131" s="151"/>
      <c r="AF131" s="151"/>
      <c r="AG131" s="151" t="s">
        <v>348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5">
      <c r="A132" s="158"/>
      <c r="B132" s="159"/>
      <c r="C132" s="256"/>
      <c r="D132" s="257"/>
      <c r="E132" s="257"/>
      <c r="F132" s="257"/>
      <c r="G132" s="257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51"/>
      <c r="Z132" s="151"/>
      <c r="AA132" s="151"/>
      <c r="AB132" s="151"/>
      <c r="AC132" s="151"/>
      <c r="AD132" s="151"/>
      <c r="AE132" s="151"/>
      <c r="AF132" s="151"/>
      <c r="AG132" s="151" t="s">
        <v>212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5">
      <c r="A133" s="169">
        <v>61</v>
      </c>
      <c r="B133" s="170" t="s">
        <v>1202</v>
      </c>
      <c r="C133" s="182" t="s">
        <v>1203</v>
      </c>
      <c r="D133" s="183" t="s">
        <v>266</v>
      </c>
      <c r="E133" s="172">
        <v>850</v>
      </c>
      <c r="F133" s="171"/>
      <c r="G133" s="172">
        <f>ROUND(E133*F133,2)</f>
        <v>0</v>
      </c>
      <c r="H133" s="171"/>
      <c r="I133" s="172">
        <f>ROUND(E133*H133,2)</f>
        <v>0</v>
      </c>
      <c r="J133" s="171"/>
      <c r="K133" s="172">
        <f>ROUND(E133*J133,2)</f>
        <v>0</v>
      </c>
      <c r="L133" s="172">
        <v>21</v>
      </c>
      <c r="M133" s="172">
        <f>G133*(1+L133/100)</f>
        <v>0</v>
      </c>
      <c r="N133" s="172">
        <v>0</v>
      </c>
      <c r="O133" s="172">
        <f>ROUND(E133*N133,2)</f>
        <v>0</v>
      </c>
      <c r="P133" s="172">
        <v>0</v>
      </c>
      <c r="Q133" s="172">
        <f>ROUND(E133*P133,2)</f>
        <v>0</v>
      </c>
      <c r="R133" s="172"/>
      <c r="S133" s="172" t="s">
        <v>299</v>
      </c>
      <c r="T133" s="173" t="s">
        <v>207</v>
      </c>
      <c r="U133" s="160">
        <v>0</v>
      </c>
      <c r="V133" s="160">
        <f>ROUND(E133*U133,2)</f>
        <v>0</v>
      </c>
      <c r="W133" s="160"/>
      <c r="X133" s="160" t="s">
        <v>347</v>
      </c>
      <c r="Y133" s="151"/>
      <c r="Z133" s="151"/>
      <c r="AA133" s="151"/>
      <c r="AB133" s="151"/>
      <c r="AC133" s="151"/>
      <c r="AD133" s="151"/>
      <c r="AE133" s="151"/>
      <c r="AF133" s="151"/>
      <c r="AG133" s="151" t="s">
        <v>348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5">
      <c r="A134" s="158"/>
      <c r="B134" s="159"/>
      <c r="C134" s="256"/>
      <c r="D134" s="257"/>
      <c r="E134" s="257"/>
      <c r="F134" s="257"/>
      <c r="G134" s="257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51"/>
      <c r="Z134" s="151"/>
      <c r="AA134" s="151"/>
      <c r="AB134" s="151"/>
      <c r="AC134" s="151"/>
      <c r="AD134" s="151"/>
      <c r="AE134" s="151"/>
      <c r="AF134" s="151"/>
      <c r="AG134" s="151" t="s">
        <v>212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x14ac:dyDescent="0.25">
      <c r="A135" s="163" t="s">
        <v>201</v>
      </c>
      <c r="B135" s="164" t="s">
        <v>101</v>
      </c>
      <c r="C135" s="180" t="s">
        <v>1355</v>
      </c>
      <c r="D135" s="181"/>
      <c r="E135" s="167"/>
      <c r="F135" s="167"/>
      <c r="G135" s="167">
        <f>SUMIF(AG136:AG185,"&lt;&gt;NOR",G136:G185)</f>
        <v>0</v>
      </c>
      <c r="H135" s="167"/>
      <c r="I135" s="167">
        <f>SUM(I136:I185)</f>
        <v>0</v>
      </c>
      <c r="J135" s="167"/>
      <c r="K135" s="167">
        <f>SUM(K136:K185)</f>
        <v>0</v>
      </c>
      <c r="L135" s="167"/>
      <c r="M135" s="167">
        <f>SUM(M136:M185)</f>
        <v>0</v>
      </c>
      <c r="N135" s="167"/>
      <c r="O135" s="167">
        <f>SUM(O136:O185)</f>
        <v>0</v>
      </c>
      <c r="P135" s="167"/>
      <c r="Q135" s="167">
        <f>SUM(Q136:Q185)</f>
        <v>0</v>
      </c>
      <c r="R135" s="167"/>
      <c r="S135" s="167"/>
      <c r="T135" s="168"/>
      <c r="U135" s="162"/>
      <c r="V135" s="162">
        <f>SUM(V136:V185)</f>
        <v>0</v>
      </c>
      <c r="W135" s="162"/>
      <c r="X135" s="162"/>
      <c r="AG135" t="s">
        <v>202</v>
      </c>
    </row>
    <row r="136" spans="1:60" outlineLevel="1" x14ac:dyDescent="0.25">
      <c r="A136" s="169">
        <v>62</v>
      </c>
      <c r="B136" s="170" t="s">
        <v>1356</v>
      </c>
      <c r="C136" s="182" t="s">
        <v>1357</v>
      </c>
      <c r="D136" s="183" t="s">
        <v>266</v>
      </c>
      <c r="E136" s="172">
        <v>15</v>
      </c>
      <c r="F136" s="171"/>
      <c r="G136" s="172">
        <f>ROUND(E136*F136,2)</f>
        <v>0</v>
      </c>
      <c r="H136" s="171"/>
      <c r="I136" s="172">
        <f>ROUND(E136*H136,2)</f>
        <v>0</v>
      </c>
      <c r="J136" s="171"/>
      <c r="K136" s="172">
        <f>ROUND(E136*J136,2)</f>
        <v>0</v>
      </c>
      <c r="L136" s="172">
        <v>21</v>
      </c>
      <c r="M136" s="172">
        <f>G136*(1+L136/100)</f>
        <v>0</v>
      </c>
      <c r="N136" s="172">
        <v>0</v>
      </c>
      <c r="O136" s="172">
        <f>ROUND(E136*N136,2)</f>
        <v>0</v>
      </c>
      <c r="P136" s="172">
        <v>0</v>
      </c>
      <c r="Q136" s="172">
        <f>ROUND(E136*P136,2)</f>
        <v>0</v>
      </c>
      <c r="R136" s="172"/>
      <c r="S136" s="172" t="s">
        <v>299</v>
      </c>
      <c r="T136" s="173" t="s">
        <v>207</v>
      </c>
      <c r="U136" s="160">
        <v>0</v>
      </c>
      <c r="V136" s="160">
        <f>ROUND(E136*U136,2)</f>
        <v>0</v>
      </c>
      <c r="W136" s="160"/>
      <c r="X136" s="160" t="s">
        <v>241</v>
      </c>
      <c r="Y136" s="151"/>
      <c r="Z136" s="151"/>
      <c r="AA136" s="151"/>
      <c r="AB136" s="151"/>
      <c r="AC136" s="151"/>
      <c r="AD136" s="151"/>
      <c r="AE136" s="151"/>
      <c r="AF136" s="151"/>
      <c r="AG136" s="151" t="s">
        <v>242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5">
      <c r="A137" s="158"/>
      <c r="B137" s="159"/>
      <c r="C137" s="256"/>
      <c r="D137" s="257"/>
      <c r="E137" s="257"/>
      <c r="F137" s="257"/>
      <c r="G137" s="257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51"/>
      <c r="Z137" s="151"/>
      <c r="AA137" s="151"/>
      <c r="AB137" s="151"/>
      <c r="AC137" s="151"/>
      <c r="AD137" s="151"/>
      <c r="AE137" s="151"/>
      <c r="AF137" s="151"/>
      <c r="AG137" s="151" t="s">
        <v>212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5">
      <c r="A138" s="169">
        <v>63</v>
      </c>
      <c r="B138" s="170" t="s">
        <v>1214</v>
      </c>
      <c r="C138" s="182" t="s">
        <v>1358</v>
      </c>
      <c r="D138" s="183" t="s">
        <v>266</v>
      </c>
      <c r="E138" s="172">
        <v>35</v>
      </c>
      <c r="F138" s="171"/>
      <c r="G138" s="172">
        <f>ROUND(E138*F138,2)</f>
        <v>0</v>
      </c>
      <c r="H138" s="171"/>
      <c r="I138" s="172">
        <f>ROUND(E138*H138,2)</f>
        <v>0</v>
      </c>
      <c r="J138" s="171"/>
      <c r="K138" s="172">
        <f>ROUND(E138*J138,2)</f>
        <v>0</v>
      </c>
      <c r="L138" s="172">
        <v>21</v>
      </c>
      <c r="M138" s="172">
        <f>G138*(1+L138/100)</f>
        <v>0</v>
      </c>
      <c r="N138" s="172">
        <v>0</v>
      </c>
      <c r="O138" s="172">
        <f>ROUND(E138*N138,2)</f>
        <v>0</v>
      </c>
      <c r="P138" s="172">
        <v>0</v>
      </c>
      <c r="Q138" s="172">
        <f>ROUND(E138*P138,2)</f>
        <v>0</v>
      </c>
      <c r="R138" s="172"/>
      <c r="S138" s="172" t="s">
        <v>299</v>
      </c>
      <c r="T138" s="173" t="s">
        <v>207</v>
      </c>
      <c r="U138" s="160">
        <v>0</v>
      </c>
      <c r="V138" s="160">
        <f>ROUND(E138*U138,2)</f>
        <v>0</v>
      </c>
      <c r="W138" s="160"/>
      <c r="X138" s="160" t="s">
        <v>241</v>
      </c>
      <c r="Y138" s="151"/>
      <c r="Z138" s="151"/>
      <c r="AA138" s="151"/>
      <c r="AB138" s="151"/>
      <c r="AC138" s="151"/>
      <c r="AD138" s="151"/>
      <c r="AE138" s="151"/>
      <c r="AF138" s="151"/>
      <c r="AG138" s="151" t="s">
        <v>242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5">
      <c r="A139" s="158"/>
      <c r="B139" s="159"/>
      <c r="C139" s="256"/>
      <c r="D139" s="257"/>
      <c r="E139" s="257"/>
      <c r="F139" s="257"/>
      <c r="G139" s="257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51"/>
      <c r="Z139" s="151"/>
      <c r="AA139" s="151"/>
      <c r="AB139" s="151"/>
      <c r="AC139" s="151"/>
      <c r="AD139" s="151"/>
      <c r="AE139" s="151"/>
      <c r="AF139" s="151"/>
      <c r="AG139" s="151" t="s">
        <v>212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5">
      <c r="A140" s="169">
        <v>64</v>
      </c>
      <c r="B140" s="170" t="s">
        <v>1359</v>
      </c>
      <c r="C140" s="182" t="s">
        <v>1360</v>
      </c>
      <c r="D140" s="183" t="s">
        <v>266</v>
      </c>
      <c r="E140" s="172">
        <v>53</v>
      </c>
      <c r="F140" s="171"/>
      <c r="G140" s="172">
        <f>ROUND(E140*F140,2)</f>
        <v>0</v>
      </c>
      <c r="H140" s="171"/>
      <c r="I140" s="172">
        <f>ROUND(E140*H140,2)</f>
        <v>0</v>
      </c>
      <c r="J140" s="171"/>
      <c r="K140" s="172">
        <f>ROUND(E140*J140,2)</f>
        <v>0</v>
      </c>
      <c r="L140" s="172">
        <v>21</v>
      </c>
      <c r="M140" s="172">
        <f>G140*(1+L140/100)</f>
        <v>0</v>
      </c>
      <c r="N140" s="172">
        <v>0</v>
      </c>
      <c r="O140" s="172">
        <f>ROUND(E140*N140,2)</f>
        <v>0</v>
      </c>
      <c r="P140" s="172">
        <v>0</v>
      </c>
      <c r="Q140" s="172">
        <f>ROUND(E140*P140,2)</f>
        <v>0</v>
      </c>
      <c r="R140" s="172"/>
      <c r="S140" s="172" t="s">
        <v>299</v>
      </c>
      <c r="T140" s="173" t="s">
        <v>207</v>
      </c>
      <c r="U140" s="160">
        <v>0</v>
      </c>
      <c r="V140" s="160">
        <f>ROUND(E140*U140,2)</f>
        <v>0</v>
      </c>
      <c r="W140" s="160"/>
      <c r="X140" s="160" t="s">
        <v>241</v>
      </c>
      <c r="Y140" s="151"/>
      <c r="Z140" s="151"/>
      <c r="AA140" s="151"/>
      <c r="AB140" s="151"/>
      <c r="AC140" s="151"/>
      <c r="AD140" s="151"/>
      <c r="AE140" s="151"/>
      <c r="AF140" s="151"/>
      <c r="AG140" s="151" t="s">
        <v>242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5">
      <c r="A141" s="158"/>
      <c r="B141" s="159"/>
      <c r="C141" s="256"/>
      <c r="D141" s="257"/>
      <c r="E141" s="257"/>
      <c r="F141" s="257"/>
      <c r="G141" s="257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51"/>
      <c r="Z141" s="151"/>
      <c r="AA141" s="151"/>
      <c r="AB141" s="151"/>
      <c r="AC141" s="151"/>
      <c r="AD141" s="151"/>
      <c r="AE141" s="151"/>
      <c r="AF141" s="151"/>
      <c r="AG141" s="151" t="s">
        <v>212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5">
      <c r="A142" s="169">
        <v>65</v>
      </c>
      <c r="B142" s="170" t="s">
        <v>1361</v>
      </c>
      <c r="C142" s="182" t="s">
        <v>1362</v>
      </c>
      <c r="D142" s="183" t="s">
        <v>266</v>
      </c>
      <c r="E142" s="172">
        <v>28</v>
      </c>
      <c r="F142" s="171"/>
      <c r="G142" s="172">
        <f>ROUND(E142*F142,2)</f>
        <v>0</v>
      </c>
      <c r="H142" s="171"/>
      <c r="I142" s="172">
        <f>ROUND(E142*H142,2)</f>
        <v>0</v>
      </c>
      <c r="J142" s="171"/>
      <c r="K142" s="172">
        <f>ROUND(E142*J142,2)</f>
        <v>0</v>
      </c>
      <c r="L142" s="172">
        <v>21</v>
      </c>
      <c r="M142" s="172">
        <f>G142*(1+L142/100)</f>
        <v>0</v>
      </c>
      <c r="N142" s="172">
        <v>0</v>
      </c>
      <c r="O142" s="172">
        <f>ROUND(E142*N142,2)</f>
        <v>0</v>
      </c>
      <c r="P142" s="172">
        <v>0</v>
      </c>
      <c r="Q142" s="172">
        <f>ROUND(E142*P142,2)</f>
        <v>0</v>
      </c>
      <c r="R142" s="172"/>
      <c r="S142" s="172" t="s">
        <v>299</v>
      </c>
      <c r="T142" s="173" t="s">
        <v>207</v>
      </c>
      <c r="U142" s="160">
        <v>0</v>
      </c>
      <c r="V142" s="160">
        <f>ROUND(E142*U142,2)</f>
        <v>0</v>
      </c>
      <c r="W142" s="160"/>
      <c r="X142" s="160" t="s">
        <v>241</v>
      </c>
      <c r="Y142" s="151"/>
      <c r="Z142" s="151"/>
      <c r="AA142" s="151"/>
      <c r="AB142" s="151"/>
      <c r="AC142" s="151"/>
      <c r="AD142" s="151"/>
      <c r="AE142" s="151"/>
      <c r="AF142" s="151"/>
      <c r="AG142" s="151" t="s">
        <v>242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5">
      <c r="A143" s="158"/>
      <c r="B143" s="159"/>
      <c r="C143" s="256"/>
      <c r="D143" s="257"/>
      <c r="E143" s="257"/>
      <c r="F143" s="257"/>
      <c r="G143" s="257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51"/>
      <c r="Z143" s="151"/>
      <c r="AA143" s="151"/>
      <c r="AB143" s="151"/>
      <c r="AC143" s="151"/>
      <c r="AD143" s="151"/>
      <c r="AE143" s="151"/>
      <c r="AF143" s="151"/>
      <c r="AG143" s="151" t="s">
        <v>212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5">
      <c r="A144" s="169">
        <v>66</v>
      </c>
      <c r="B144" s="170" t="s">
        <v>1363</v>
      </c>
      <c r="C144" s="182" t="s">
        <v>1364</v>
      </c>
      <c r="D144" s="183" t="s">
        <v>266</v>
      </c>
      <c r="E144" s="172">
        <v>6</v>
      </c>
      <c r="F144" s="171"/>
      <c r="G144" s="172">
        <f>ROUND(E144*F144,2)</f>
        <v>0</v>
      </c>
      <c r="H144" s="171"/>
      <c r="I144" s="172">
        <f>ROUND(E144*H144,2)</f>
        <v>0</v>
      </c>
      <c r="J144" s="171"/>
      <c r="K144" s="172">
        <f>ROUND(E144*J144,2)</f>
        <v>0</v>
      </c>
      <c r="L144" s="172">
        <v>21</v>
      </c>
      <c r="M144" s="172">
        <f>G144*(1+L144/100)</f>
        <v>0</v>
      </c>
      <c r="N144" s="172">
        <v>0</v>
      </c>
      <c r="O144" s="172">
        <f>ROUND(E144*N144,2)</f>
        <v>0</v>
      </c>
      <c r="P144" s="172">
        <v>0</v>
      </c>
      <c r="Q144" s="172">
        <f>ROUND(E144*P144,2)</f>
        <v>0</v>
      </c>
      <c r="R144" s="172"/>
      <c r="S144" s="172" t="s">
        <v>299</v>
      </c>
      <c r="T144" s="173" t="s">
        <v>207</v>
      </c>
      <c r="U144" s="160">
        <v>0</v>
      </c>
      <c r="V144" s="160">
        <f>ROUND(E144*U144,2)</f>
        <v>0</v>
      </c>
      <c r="W144" s="160"/>
      <c r="X144" s="160" t="s">
        <v>241</v>
      </c>
      <c r="Y144" s="151"/>
      <c r="Z144" s="151"/>
      <c r="AA144" s="151"/>
      <c r="AB144" s="151"/>
      <c r="AC144" s="151"/>
      <c r="AD144" s="151"/>
      <c r="AE144" s="151"/>
      <c r="AF144" s="151"/>
      <c r="AG144" s="151" t="s">
        <v>242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5">
      <c r="A145" s="158"/>
      <c r="B145" s="159"/>
      <c r="C145" s="256"/>
      <c r="D145" s="257"/>
      <c r="E145" s="257"/>
      <c r="F145" s="257"/>
      <c r="G145" s="257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51"/>
      <c r="Z145" s="151"/>
      <c r="AA145" s="151"/>
      <c r="AB145" s="151"/>
      <c r="AC145" s="151"/>
      <c r="AD145" s="151"/>
      <c r="AE145" s="151"/>
      <c r="AF145" s="151"/>
      <c r="AG145" s="151" t="s">
        <v>212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ht="20.399999999999999" outlineLevel="1" x14ac:dyDescent="0.25">
      <c r="A146" s="169">
        <v>67</v>
      </c>
      <c r="B146" s="170" t="s">
        <v>1365</v>
      </c>
      <c r="C146" s="182" t="s">
        <v>1366</v>
      </c>
      <c r="D146" s="183" t="s">
        <v>266</v>
      </c>
      <c r="E146" s="172">
        <v>168</v>
      </c>
      <c r="F146" s="171"/>
      <c r="G146" s="172">
        <f>ROUND(E146*F146,2)</f>
        <v>0</v>
      </c>
      <c r="H146" s="171"/>
      <c r="I146" s="172">
        <f>ROUND(E146*H146,2)</f>
        <v>0</v>
      </c>
      <c r="J146" s="171"/>
      <c r="K146" s="172">
        <f>ROUND(E146*J146,2)</f>
        <v>0</v>
      </c>
      <c r="L146" s="172">
        <v>21</v>
      </c>
      <c r="M146" s="172">
        <f>G146*(1+L146/100)</f>
        <v>0</v>
      </c>
      <c r="N146" s="172">
        <v>0</v>
      </c>
      <c r="O146" s="172">
        <f>ROUND(E146*N146,2)</f>
        <v>0</v>
      </c>
      <c r="P146" s="172">
        <v>0</v>
      </c>
      <c r="Q146" s="172">
        <f>ROUND(E146*P146,2)</f>
        <v>0</v>
      </c>
      <c r="R146" s="172"/>
      <c r="S146" s="172" t="s">
        <v>299</v>
      </c>
      <c r="T146" s="173" t="s">
        <v>207</v>
      </c>
      <c r="U146" s="160">
        <v>0</v>
      </c>
      <c r="V146" s="160">
        <f>ROUND(E146*U146,2)</f>
        <v>0</v>
      </c>
      <c r="W146" s="160"/>
      <c r="X146" s="160" t="s">
        <v>241</v>
      </c>
      <c r="Y146" s="151"/>
      <c r="Z146" s="151"/>
      <c r="AA146" s="151"/>
      <c r="AB146" s="151"/>
      <c r="AC146" s="151"/>
      <c r="AD146" s="151"/>
      <c r="AE146" s="151"/>
      <c r="AF146" s="151"/>
      <c r="AG146" s="151" t="s">
        <v>242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5">
      <c r="A147" s="158"/>
      <c r="B147" s="159"/>
      <c r="C147" s="256"/>
      <c r="D147" s="257"/>
      <c r="E147" s="257"/>
      <c r="F147" s="257"/>
      <c r="G147" s="257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51"/>
      <c r="Z147" s="151"/>
      <c r="AA147" s="151"/>
      <c r="AB147" s="151"/>
      <c r="AC147" s="151"/>
      <c r="AD147" s="151"/>
      <c r="AE147" s="151"/>
      <c r="AF147" s="151"/>
      <c r="AG147" s="151" t="s">
        <v>212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5">
      <c r="A148" s="169">
        <v>68</v>
      </c>
      <c r="B148" s="170" t="s">
        <v>1367</v>
      </c>
      <c r="C148" s="182" t="s">
        <v>1368</v>
      </c>
      <c r="D148" s="183" t="s">
        <v>266</v>
      </c>
      <c r="E148" s="172">
        <v>3</v>
      </c>
      <c r="F148" s="171"/>
      <c r="G148" s="172">
        <f>ROUND(E148*F148,2)</f>
        <v>0</v>
      </c>
      <c r="H148" s="171"/>
      <c r="I148" s="172">
        <f>ROUND(E148*H148,2)</f>
        <v>0</v>
      </c>
      <c r="J148" s="171"/>
      <c r="K148" s="172">
        <f>ROUND(E148*J148,2)</f>
        <v>0</v>
      </c>
      <c r="L148" s="172">
        <v>21</v>
      </c>
      <c r="M148" s="172">
        <f>G148*(1+L148/100)</f>
        <v>0</v>
      </c>
      <c r="N148" s="172">
        <v>0</v>
      </c>
      <c r="O148" s="172">
        <f>ROUND(E148*N148,2)</f>
        <v>0</v>
      </c>
      <c r="P148" s="172">
        <v>0</v>
      </c>
      <c r="Q148" s="172">
        <f>ROUND(E148*P148,2)</f>
        <v>0</v>
      </c>
      <c r="R148" s="172"/>
      <c r="S148" s="172" t="s">
        <v>299</v>
      </c>
      <c r="T148" s="173" t="s">
        <v>207</v>
      </c>
      <c r="U148" s="160">
        <v>0</v>
      </c>
      <c r="V148" s="160">
        <f>ROUND(E148*U148,2)</f>
        <v>0</v>
      </c>
      <c r="W148" s="160"/>
      <c r="X148" s="160" t="s">
        <v>241</v>
      </c>
      <c r="Y148" s="151"/>
      <c r="Z148" s="151"/>
      <c r="AA148" s="151"/>
      <c r="AB148" s="151"/>
      <c r="AC148" s="151"/>
      <c r="AD148" s="151"/>
      <c r="AE148" s="151"/>
      <c r="AF148" s="151"/>
      <c r="AG148" s="151" t="s">
        <v>242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5">
      <c r="A149" s="158"/>
      <c r="B149" s="159"/>
      <c r="C149" s="247"/>
      <c r="D149" s="248"/>
      <c r="E149" s="248"/>
      <c r="F149" s="248"/>
      <c r="G149" s="248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51"/>
      <c r="Z149" s="151"/>
      <c r="AA149" s="151"/>
      <c r="AB149" s="151"/>
      <c r="AC149" s="151"/>
      <c r="AD149" s="151"/>
      <c r="AE149" s="151"/>
      <c r="AF149" s="151"/>
      <c r="AG149" s="151" t="s">
        <v>212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5">
      <c r="A150" s="169">
        <v>69</v>
      </c>
      <c r="B150" s="170" t="s">
        <v>1369</v>
      </c>
      <c r="C150" s="182" t="s">
        <v>1370</v>
      </c>
      <c r="D150" s="183" t="s">
        <v>266</v>
      </c>
      <c r="E150" s="172">
        <v>3</v>
      </c>
      <c r="F150" s="171"/>
      <c r="G150" s="172">
        <f>ROUND(E150*F150,2)</f>
        <v>0</v>
      </c>
      <c r="H150" s="171"/>
      <c r="I150" s="172">
        <f>ROUND(E150*H150,2)</f>
        <v>0</v>
      </c>
      <c r="J150" s="171"/>
      <c r="K150" s="172">
        <f>ROUND(E150*J150,2)</f>
        <v>0</v>
      </c>
      <c r="L150" s="172">
        <v>21</v>
      </c>
      <c r="M150" s="172">
        <f>G150*(1+L150/100)</f>
        <v>0</v>
      </c>
      <c r="N150" s="172">
        <v>0</v>
      </c>
      <c r="O150" s="172">
        <f>ROUND(E150*N150,2)</f>
        <v>0</v>
      </c>
      <c r="P150" s="172">
        <v>0</v>
      </c>
      <c r="Q150" s="172">
        <f>ROUND(E150*P150,2)</f>
        <v>0</v>
      </c>
      <c r="R150" s="172"/>
      <c r="S150" s="172" t="s">
        <v>299</v>
      </c>
      <c r="T150" s="173" t="s">
        <v>207</v>
      </c>
      <c r="U150" s="160">
        <v>0</v>
      </c>
      <c r="V150" s="160">
        <f>ROUND(E150*U150,2)</f>
        <v>0</v>
      </c>
      <c r="W150" s="160"/>
      <c r="X150" s="160" t="s">
        <v>241</v>
      </c>
      <c r="Y150" s="151"/>
      <c r="Z150" s="151"/>
      <c r="AA150" s="151"/>
      <c r="AB150" s="151"/>
      <c r="AC150" s="151"/>
      <c r="AD150" s="151"/>
      <c r="AE150" s="151"/>
      <c r="AF150" s="151"/>
      <c r="AG150" s="151" t="s">
        <v>242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5">
      <c r="A151" s="158"/>
      <c r="B151" s="159"/>
      <c r="C151" s="256"/>
      <c r="D151" s="257"/>
      <c r="E151" s="257"/>
      <c r="F151" s="257"/>
      <c r="G151" s="257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51"/>
      <c r="Z151" s="151"/>
      <c r="AA151" s="151"/>
      <c r="AB151" s="151"/>
      <c r="AC151" s="151"/>
      <c r="AD151" s="151"/>
      <c r="AE151" s="151"/>
      <c r="AF151" s="151"/>
      <c r="AG151" s="151" t="s">
        <v>212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5">
      <c r="A152" s="169">
        <v>70</v>
      </c>
      <c r="B152" s="170" t="s">
        <v>1371</v>
      </c>
      <c r="C152" s="182" t="s">
        <v>1372</v>
      </c>
      <c r="D152" s="183" t="s">
        <v>512</v>
      </c>
      <c r="E152" s="172">
        <v>1</v>
      </c>
      <c r="F152" s="171"/>
      <c r="G152" s="172">
        <f>ROUND(E152*F152,2)</f>
        <v>0</v>
      </c>
      <c r="H152" s="171"/>
      <c r="I152" s="172">
        <f>ROUND(E152*H152,2)</f>
        <v>0</v>
      </c>
      <c r="J152" s="171"/>
      <c r="K152" s="172">
        <f>ROUND(E152*J152,2)</f>
        <v>0</v>
      </c>
      <c r="L152" s="172">
        <v>21</v>
      </c>
      <c r="M152" s="172">
        <f>G152*(1+L152/100)</f>
        <v>0</v>
      </c>
      <c r="N152" s="172">
        <v>0</v>
      </c>
      <c r="O152" s="172">
        <f>ROUND(E152*N152,2)</f>
        <v>0</v>
      </c>
      <c r="P152" s="172">
        <v>0</v>
      </c>
      <c r="Q152" s="172">
        <f>ROUND(E152*P152,2)</f>
        <v>0</v>
      </c>
      <c r="R152" s="172"/>
      <c r="S152" s="172" t="s">
        <v>299</v>
      </c>
      <c r="T152" s="173" t="s">
        <v>207</v>
      </c>
      <c r="U152" s="160">
        <v>0</v>
      </c>
      <c r="V152" s="160">
        <f>ROUND(E152*U152,2)</f>
        <v>0</v>
      </c>
      <c r="W152" s="160"/>
      <c r="X152" s="160" t="s">
        <v>241</v>
      </c>
      <c r="Y152" s="151"/>
      <c r="Z152" s="151"/>
      <c r="AA152" s="151"/>
      <c r="AB152" s="151"/>
      <c r="AC152" s="151"/>
      <c r="AD152" s="151"/>
      <c r="AE152" s="151"/>
      <c r="AF152" s="151"/>
      <c r="AG152" s="151" t="s">
        <v>242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5">
      <c r="A153" s="158"/>
      <c r="B153" s="159"/>
      <c r="C153" s="256"/>
      <c r="D153" s="257"/>
      <c r="E153" s="257"/>
      <c r="F153" s="257"/>
      <c r="G153" s="257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51"/>
      <c r="Z153" s="151"/>
      <c r="AA153" s="151"/>
      <c r="AB153" s="151"/>
      <c r="AC153" s="151"/>
      <c r="AD153" s="151"/>
      <c r="AE153" s="151"/>
      <c r="AF153" s="151"/>
      <c r="AG153" s="151" t="s">
        <v>212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5">
      <c r="A154" s="169">
        <v>71</v>
      </c>
      <c r="B154" s="170" t="s">
        <v>1373</v>
      </c>
      <c r="C154" s="182" t="s">
        <v>1374</v>
      </c>
      <c r="D154" s="183" t="s">
        <v>266</v>
      </c>
      <c r="E154" s="172">
        <v>3</v>
      </c>
      <c r="F154" s="171"/>
      <c r="G154" s="172">
        <f>ROUND(E154*F154,2)</f>
        <v>0</v>
      </c>
      <c r="H154" s="171"/>
      <c r="I154" s="172">
        <f>ROUND(E154*H154,2)</f>
        <v>0</v>
      </c>
      <c r="J154" s="171"/>
      <c r="K154" s="172">
        <f>ROUND(E154*J154,2)</f>
        <v>0</v>
      </c>
      <c r="L154" s="172">
        <v>21</v>
      </c>
      <c r="M154" s="172">
        <f>G154*(1+L154/100)</f>
        <v>0</v>
      </c>
      <c r="N154" s="172">
        <v>0</v>
      </c>
      <c r="O154" s="172">
        <f>ROUND(E154*N154,2)</f>
        <v>0</v>
      </c>
      <c r="P154" s="172">
        <v>0</v>
      </c>
      <c r="Q154" s="172">
        <f>ROUND(E154*P154,2)</f>
        <v>0</v>
      </c>
      <c r="R154" s="172"/>
      <c r="S154" s="172" t="s">
        <v>299</v>
      </c>
      <c r="T154" s="173" t="s">
        <v>207</v>
      </c>
      <c r="U154" s="160">
        <v>0</v>
      </c>
      <c r="V154" s="160">
        <f>ROUND(E154*U154,2)</f>
        <v>0</v>
      </c>
      <c r="W154" s="160"/>
      <c r="X154" s="160" t="s">
        <v>347</v>
      </c>
      <c r="Y154" s="151"/>
      <c r="Z154" s="151"/>
      <c r="AA154" s="151"/>
      <c r="AB154" s="151"/>
      <c r="AC154" s="151"/>
      <c r="AD154" s="151"/>
      <c r="AE154" s="151"/>
      <c r="AF154" s="151"/>
      <c r="AG154" s="151" t="s">
        <v>348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5">
      <c r="A155" s="158"/>
      <c r="B155" s="159"/>
      <c r="C155" s="256"/>
      <c r="D155" s="257"/>
      <c r="E155" s="257"/>
      <c r="F155" s="257"/>
      <c r="G155" s="257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51"/>
      <c r="Z155" s="151"/>
      <c r="AA155" s="151"/>
      <c r="AB155" s="151"/>
      <c r="AC155" s="151"/>
      <c r="AD155" s="151"/>
      <c r="AE155" s="151"/>
      <c r="AF155" s="151"/>
      <c r="AG155" s="151" t="s">
        <v>212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5">
      <c r="A156" s="169">
        <v>72</v>
      </c>
      <c r="B156" s="170" t="s">
        <v>1375</v>
      </c>
      <c r="C156" s="182" t="s">
        <v>1376</v>
      </c>
      <c r="D156" s="183" t="s">
        <v>266</v>
      </c>
      <c r="E156" s="172">
        <v>3</v>
      </c>
      <c r="F156" s="171"/>
      <c r="G156" s="172">
        <f>ROUND(E156*F156,2)</f>
        <v>0</v>
      </c>
      <c r="H156" s="171"/>
      <c r="I156" s="172">
        <f>ROUND(E156*H156,2)</f>
        <v>0</v>
      </c>
      <c r="J156" s="171"/>
      <c r="K156" s="172">
        <f>ROUND(E156*J156,2)</f>
        <v>0</v>
      </c>
      <c r="L156" s="172">
        <v>21</v>
      </c>
      <c r="M156" s="172">
        <f>G156*(1+L156/100)</f>
        <v>0</v>
      </c>
      <c r="N156" s="172">
        <v>0</v>
      </c>
      <c r="O156" s="172">
        <f>ROUND(E156*N156,2)</f>
        <v>0</v>
      </c>
      <c r="P156" s="172">
        <v>0</v>
      </c>
      <c r="Q156" s="172">
        <f>ROUND(E156*P156,2)</f>
        <v>0</v>
      </c>
      <c r="R156" s="172"/>
      <c r="S156" s="172" t="s">
        <v>299</v>
      </c>
      <c r="T156" s="173" t="s">
        <v>207</v>
      </c>
      <c r="U156" s="160">
        <v>0</v>
      </c>
      <c r="V156" s="160">
        <f>ROUND(E156*U156,2)</f>
        <v>0</v>
      </c>
      <c r="W156" s="160"/>
      <c r="X156" s="160" t="s">
        <v>347</v>
      </c>
      <c r="Y156" s="151"/>
      <c r="Z156" s="151"/>
      <c r="AA156" s="151"/>
      <c r="AB156" s="151"/>
      <c r="AC156" s="151"/>
      <c r="AD156" s="151"/>
      <c r="AE156" s="151"/>
      <c r="AF156" s="151"/>
      <c r="AG156" s="151" t="s">
        <v>348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5">
      <c r="A157" s="158"/>
      <c r="B157" s="159"/>
      <c r="C157" s="256"/>
      <c r="D157" s="257"/>
      <c r="E157" s="257"/>
      <c r="F157" s="257"/>
      <c r="G157" s="257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51"/>
      <c r="Z157" s="151"/>
      <c r="AA157" s="151"/>
      <c r="AB157" s="151"/>
      <c r="AC157" s="151"/>
      <c r="AD157" s="151"/>
      <c r="AE157" s="151"/>
      <c r="AF157" s="151"/>
      <c r="AG157" s="151" t="s">
        <v>212</v>
      </c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5">
      <c r="A158" s="169">
        <v>73</v>
      </c>
      <c r="B158" s="170" t="s">
        <v>1377</v>
      </c>
      <c r="C158" s="182" t="s">
        <v>1378</v>
      </c>
      <c r="D158" s="183" t="s">
        <v>266</v>
      </c>
      <c r="E158" s="172">
        <v>10</v>
      </c>
      <c r="F158" s="171"/>
      <c r="G158" s="172">
        <f>ROUND(E158*F158,2)</f>
        <v>0</v>
      </c>
      <c r="H158" s="171"/>
      <c r="I158" s="172">
        <f>ROUND(E158*H158,2)</f>
        <v>0</v>
      </c>
      <c r="J158" s="171"/>
      <c r="K158" s="172">
        <f>ROUND(E158*J158,2)</f>
        <v>0</v>
      </c>
      <c r="L158" s="172">
        <v>21</v>
      </c>
      <c r="M158" s="172">
        <f>G158*(1+L158/100)</f>
        <v>0</v>
      </c>
      <c r="N158" s="172">
        <v>0</v>
      </c>
      <c r="O158" s="172">
        <f>ROUND(E158*N158,2)</f>
        <v>0</v>
      </c>
      <c r="P158" s="172">
        <v>0</v>
      </c>
      <c r="Q158" s="172">
        <f>ROUND(E158*P158,2)</f>
        <v>0</v>
      </c>
      <c r="R158" s="172"/>
      <c r="S158" s="172" t="s">
        <v>299</v>
      </c>
      <c r="T158" s="173" t="s">
        <v>207</v>
      </c>
      <c r="U158" s="160">
        <v>0</v>
      </c>
      <c r="V158" s="160">
        <f>ROUND(E158*U158,2)</f>
        <v>0</v>
      </c>
      <c r="W158" s="160"/>
      <c r="X158" s="160" t="s">
        <v>347</v>
      </c>
      <c r="Y158" s="151"/>
      <c r="Z158" s="151"/>
      <c r="AA158" s="151"/>
      <c r="AB158" s="151"/>
      <c r="AC158" s="151"/>
      <c r="AD158" s="151"/>
      <c r="AE158" s="151"/>
      <c r="AF158" s="151"/>
      <c r="AG158" s="151" t="s">
        <v>348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5">
      <c r="A159" s="158"/>
      <c r="B159" s="159"/>
      <c r="C159" s="256"/>
      <c r="D159" s="257"/>
      <c r="E159" s="257"/>
      <c r="F159" s="257"/>
      <c r="G159" s="257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51"/>
      <c r="Z159" s="151"/>
      <c r="AA159" s="151"/>
      <c r="AB159" s="151"/>
      <c r="AC159" s="151"/>
      <c r="AD159" s="151"/>
      <c r="AE159" s="151"/>
      <c r="AF159" s="151"/>
      <c r="AG159" s="151" t="s">
        <v>212</v>
      </c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 x14ac:dyDescent="0.25">
      <c r="A160" s="169">
        <v>74</v>
      </c>
      <c r="B160" s="170" t="s">
        <v>1379</v>
      </c>
      <c r="C160" s="182" t="s">
        <v>1380</v>
      </c>
      <c r="D160" s="183" t="s">
        <v>266</v>
      </c>
      <c r="E160" s="172">
        <v>12</v>
      </c>
      <c r="F160" s="171"/>
      <c r="G160" s="172">
        <f>ROUND(E160*F160,2)</f>
        <v>0</v>
      </c>
      <c r="H160" s="171"/>
      <c r="I160" s="172">
        <f>ROUND(E160*H160,2)</f>
        <v>0</v>
      </c>
      <c r="J160" s="171"/>
      <c r="K160" s="172">
        <f>ROUND(E160*J160,2)</f>
        <v>0</v>
      </c>
      <c r="L160" s="172">
        <v>21</v>
      </c>
      <c r="M160" s="172">
        <f>G160*(1+L160/100)</f>
        <v>0</v>
      </c>
      <c r="N160" s="172">
        <v>0</v>
      </c>
      <c r="O160" s="172">
        <f>ROUND(E160*N160,2)</f>
        <v>0</v>
      </c>
      <c r="P160" s="172">
        <v>0</v>
      </c>
      <c r="Q160" s="172">
        <f>ROUND(E160*P160,2)</f>
        <v>0</v>
      </c>
      <c r="R160" s="172"/>
      <c r="S160" s="172" t="s">
        <v>299</v>
      </c>
      <c r="T160" s="173" t="s">
        <v>207</v>
      </c>
      <c r="U160" s="160">
        <v>0</v>
      </c>
      <c r="V160" s="160">
        <f>ROUND(E160*U160,2)</f>
        <v>0</v>
      </c>
      <c r="W160" s="160"/>
      <c r="X160" s="160" t="s">
        <v>347</v>
      </c>
      <c r="Y160" s="151"/>
      <c r="Z160" s="151"/>
      <c r="AA160" s="151"/>
      <c r="AB160" s="151"/>
      <c r="AC160" s="151"/>
      <c r="AD160" s="151"/>
      <c r="AE160" s="151"/>
      <c r="AF160" s="151"/>
      <c r="AG160" s="151" t="s">
        <v>348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1" x14ac:dyDescent="0.25">
      <c r="A161" s="158"/>
      <c r="B161" s="159"/>
      <c r="C161" s="256"/>
      <c r="D161" s="257"/>
      <c r="E161" s="257"/>
      <c r="F161" s="257"/>
      <c r="G161" s="257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51"/>
      <c r="Z161" s="151"/>
      <c r="AA161" s="151"/>
      <c r="AB161" s="151"/>
      <c r="AC161" s="151"/>
      <c r="AD161" s="151"/>
      <c r="AE161" s="151"/>
      <c r="AF161" s="151"/>
      <c r="AG161" s="151" t="s">
        <v>212</v>
      </c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5">
      <c r="A162" s="169">
        <v>75</v>
      </c>
      <c r="B162" s="170" t="s">
        <v>1381</v>
      </c>
      <c r="C162" s="182" t="s">
        <v>1382</v>
      </c>
      <c r="D162" s="183" t="s">
        <v>266</v>
      </c>
      <c r="E162" s="172">
        <v>41</v>
      </c>
      <c r="F162" s="171"/>
      <c r="G162" s="172">
        <f>ROUND(E162*F162,2)</f>
        <v>0</v>
      </c>
      <c r="H162" s="171"/>
      <c r="I162" s="172">
        <f>ROUND(E162*H162,2)</f>
        <v>0</v>
      </c>
      <c r="J162" s="171"/>
      <c r="K162" s="172">
        <f>ROUND(E162*J162,2)</f>
        <v>0</v>
      </c>
      <c r="L162" s="172">
        <v>21</v>
      </c>
      <c r="M162" s="172">
        <f>G162*(1+L162/100)</f>
        <v>0</v>
      </c>
      <c r="N162" s="172">
        <v>0</v>
      </c>
      <c r="O162" s="172">
        <f>ROUND(E162*N162,2)</f>
        <v>0</v>
      </c>
      <c r="P162" s="172">
        <v>0</v>
      </c>
      <c r="Q162" s="172">
        <f>ROUND(E162*P162,2)</f>
        <v>0</v>
      </c>
      <c r="R162" s="172"/>
      <c r="S162" s="172" t="s">
        <v>299</v>
      </c>
      <c r="T162" s="173" t="s">
        <v>207</v>
      </c>
      <c r="U162" s="160">
        <v>0</v>
      </c>
      <c r="V162" s="160">
        <f>ROUND(E162*U162,2)</f>
        <v>0</v>
      </c>
      <c r="W162" s="160"/>
      <c r="X162" s="160" t="s">
        <v>347</v>
      </c>
      <c r="Y162" s="151"/>
      <c r="Z162" s="151"/>
      <c r="AA162" s="151"/>
      <c r="AB162" s="151"/>
      <c r="AC162" s="151"/>
      <c r="AD162" s="151"/>
      <c r="AE162" s="151"/>
      <c r="AF162" s="151"/>
      <c r="AG162" s="151" t="s">
        <v>348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5">
      <c r="A163" s="158"/>
      <c r="B163" s="159"/>
      <c r="C163" s="256"/>
      <c r="D163" s="257"/>
      <c r="E163" s="257"/>
      <c r="F163" s="257"/>
      <c r="G163" s="257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51"/>
      <c r="Z163" s="151"/>
      <c r="AA163" s="151"/>
      <c r="AB163" s="151"/>
      <c r="AC163" s="151"/>
      <c r="AD163" s="151"/>
      <c r="AE163" s="151"/>
      <c r="AF163" s="151"/>
      <c r="AG163" s="151" t="s">
        <v>212</v>
      </c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5">
      <c r="A164" s="169">
        <v>76</v>
      </c>
      <c r="B164" s="170" t="s">
        <v>1383</v>
      </c>
      <c r="C164" s="182" t="s">
        <v>1384</v>
      </c>
      <c r="D164" s="183" t="s">
        <v>266</v>
      </c>
      <c r="E164" s="172">
        <v>28</v>
      </c>
      <c r="F164" s="171"/>
      <c r="G164" s="172">
        <f>ROUND(E164*F164,2)</f>
        <v>0</v>
      </c>
      <c r="H164" s="171"/>
      <c r="I164" s="172">
        <f>ROUND(E164*H164,2)</f>
        <v>0</v>
      </c>
      <c r="J164" s="171"/>
      <c r="K164" s="172">
        <f>ROUND(E164*J164,2)</f>
        <v>0</v>
      </c>
      <c r="L164" s="172">
        <v>21</v>
      </c>
      <c r="M164" s="172">
        <f>G164*(1+L164/100)</f>
        <v>0</v>
      </c>
      <c r="N164" s="172">
        <v>0</v>
      </c>
      <c r="O164" s="172">
        <f>ROUND(E164*N164,2)</f>
        <v>0</v>
      </c>
      <c r="P164" s="172">
        <v>0</v>
      </c>
      <c r="Q164" s="172">
        <f>ROUND(E164*P164,2)</f>
        <v>0</v>
      </c>
      <c r="R164" s="172"/>
      <c r="S164" s="172" t="s">
        <v>299</v>
      </c>
      <c r="T164" s="173" t="s">
        <v>207</v>
      </c>
      <c r="U164" s="160">
        <v>0</v>
      </c>
      <c r="V164" s="160">
        <f>ROUND(E164*U164,2)</f>
        <v>0</v>
      </c>
      <c r="W164" s="160"/>
      <c r="X164" s="160" t="s">
        <v>347</v>
      </c>
      <c r="Y164" s="151"/>
      <c r="Z164" s="151"/>
      <c r="AA164" s="151"/>
      <c r="AB164" s="151"/>
      <c r="AC164" s="151"/>
      <c r="AD164" s="151"/>
      <c r="AE164" s="151"/>
      <c r="AF164" s="151"/>
      <c r="AG164" s="151" t="s">
        <v>348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5">
      <c r="A165" s="158"/>
      <c r="B165" s="159"/>
      <c r="C165" s="256"/>
      <c r="D165" s="257"/>
      <c r="E165" s="257"/>
      <c r="F165" s="257"/>
      <c r="G165" s="257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51"/>
      <c r="Z165" s="151"/>
      <c r="AA165" s="151"/>
      <c r="AB165" s="151"/>
      <c r="AC165" s="151"/>
      <c r="AD165" s="151"/>
      <c r="AE165" s="151"/>
      <c r="AF165" s="151"/>
      <c r="AG165" s="151" t="s">
        <v>212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 x14ac:dyDescent="0.25">
      <c r="A166" s="169">
        <v>77</v>
      </c>
      <c r="B166" s="170" t="s">
        <v>1385</v>
      </c>
      <c r="C166" s="182" t="s">
        <v>1364</v>
      </c>
      <c r="D166" s="183" t="s">
        <v>266</v>
      </c>
      <c r="E166" s="172">
        <v>3</v>
      </c>
      <c r="F166" s="171"/>
      <c r="G166" s="172">
        <f>ROUND(E166*F166,2)</f>
        <v>0</v>
      </c>
      <c r="H166" s="171"/>
      <c r="I166" s="172">
        <f>ROUND(E166*H166,2)</f>
        <v>0</v>
      </c>
      <c r="J166" s="171"/>
      <c r="K166" s="172">
        <f>ROUND(E166*J166,2)</f>
        <v>0</v>
      </c>
      <c r="L166" s="172">
        <v>21</v>
      </c>
      <c r="M166" s="172">
        <f>G166*(1+L166/100)</f>
        <v>0</v>
      </c>
      <c r="N166" s="172">
        <v>0</v>
      </c>
      <c r="O166" s="172">
        <f>ROUND(E166*N166,2)</f>
        <v>0</v>
      </c>
      <c r="P166" s="172">
        <v>0</v>
      </c>
      <c r="Q166" s="172">
        <f>ROUND(E166*P166,2)</f>
        <v>0</v>
      </c>
      <c r="R166" s="172"/>
      <c r="S166" s="172" t="s">
        <v>299</v>
      </c>
      <c r="T166" s="173" t="s">
        <v>207</v>
      </c>
      <c r="U166" s="160">
        <v>0</v>
      </c>
      <c r="V166" s="160">
        <f>ROUND(E166*U166,2)</f>
        <v>0</v>
      </c>
      <c r="W166" s="160"/>
      <c r="X166" s="160" t="s">
        <v>347</v>
      </c>
      <c r="Y166" s="151"/>
      <c r="Z166" s="151"/>
      <c r="AA166" s="151"/>
      <c r="AB166" s="151"/>
      <c r="AC166" s="151"/>
      <c r="AD166" s="151"/>
      <c r="AE166" s="151"/>
      <c r="AF166" s="151"/>
      <c r="AG166" s="151" t="s">
        <v>348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5">
      <c r="A167" s="158"/>
      <c r="B167" s="159"/>
      <c r="C167" s="256"/>
      <c r="D167" s="257"/>
      <c r="E167" s="257"/>
      <c r="F167" s="257"/>
      <c r="G167" s="257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51"/>
      <c r="Z167" s="151"/>
      <c r="AA167" s="151"/>
      <c r="AB167" s="151"/>
      <c r="AC167" s="151"/>
      <c r="AD167" s="151"/>
      <c r="AE167" s="151"/>
      <c r="AF167" s="151"/>
      <c r="AG167" s="151" t="s">
        <v>212</v>
      </c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5">
      <c r="A168" s="169">
        <v>78</v>
      </c>
      <c r="B168" s="170" t="s">
        <v>1386</v>
      </c>
      <c r="C168" s="182" t="s">
        <v>1387</v>
      </c>
      <c r="D168" s="183" t="s">
        <v>266</v>
      </c>
      <c r="E168" s="172">
        <v>25</v>
      </c>
      <c r="F168" s="171"/>
      <c r="G168" s="172">
        <f>ROUND(E168*F168,2)</f>
        <v>0</v>
      </c>
      <c r="H168" s="171"/>
      <c r="I168" s="172">
        <f>ROUND(E168*H168,2)</f>
        <v>0</v>
      </c>
      <c r="J168" s="171"/>
      <c r="K168" s="172">
        <f>ROUND(E168*J168,2)</f>
        <v>0</v>
      </c>
      <c r="L168" s="172">
        <v>21</v>
      </c>
      <c r="M168" s="172">
        <f>G168*(1+L168/100)</f>
        <v>0</v>
      </c>
      <c r="N168" s="172">
        <v>0</v>
      </c>
      <c r="O168" s="172">
        <f>ROUND(E168*N168,2)</f>
        <v>0</v>
      </c>
      <c r="P168" s="172">
        <v>0</v>
      </c>
      <c r="Q168" s="172">
        <f>ROUND(E168*P168,2)</f>
        <v>0</v>
      </c>
      <c r="R168" s="172"/>
      <c r="S168" s="172" t="s">
        <v>299</v>
      </c>
      <c r="T168" s="173" t="s">
        <v>207</v>
      </c>
      <c r="U168" s="160">
        <v>0</v>
      </c>
      <c r="V168" s="160">
        <f>ROUND(E168*U168,2)</f>
        <v>0</v>
      </c>
      <c r="W168" s="160"/>
      <c r="X168" s="160" t="s">
        <v>347</v>
      </c>
      <c r="Y168" s="151"/>
      <c r="Z168" s="151"/>
      <c r="AA168" s="151"/>
      <c r="AB168" s="151"/>
      <c r="AC168" s="151"/>
      <c r="AD168" s="151"/>
      <c r="AE168" s="151"/>
      <c r="AF168" s="151"/>
      <c r="AG168" s="151" t="s">
        <v>348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5">
      <c r="A169" s="158"/>
      <c r="B169" s="159"/>
      <c r="C169" s="256"/>
      <c r="D169" s="257"/>
      <c r="E169" s="257"/>
      <c r="F169" s="257"/>
      <c r="G169" s="257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51"/>
      <c r="Z169" s="151"/>
      <c r="AA169" s="151"/>
      <c r="AB169" s="151"/>
      <c r="AC169" s="151"/>
      <c r="AD169" s="151"/>
      <c r="AE169" s="151"/>
      <c r="AF169" s="151"/>
      <c r="AG169" s="151" t="s">
        <v>212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outlineLevel="1" x14ac:dyDescent="0.25">
      <c r="A170" s="169">
        <v>79</v>
      </c>
      <c r="B170" s="170" t="s">
        <v>1388</v>
      </c>
      <c r="C170" s="182" t="s">
        <v>1389</v>
      </c>
      <c r="D170" s="183" t="s">
        <v>266</v>
      </c>
      <c r="E170" s="172">
        <v>10</v>
      </c>
      <c r="F170" s="171"/>
      <c r="G170" s="172">
        <f>ROUND(E170*F170,2)</f>
        <v>0</v>
      </c>
      <c r="H170" s="171"/>
      <c r="I170" s="172">
        <f>ROUND(E170*H170,2)</f>
        <v>0</v>
      </c>
      <c r="J170" s="171"/>
      <c r="K170" s="172">
        <f>ROUND(E170*J170,2)</f>
        <v>0</v>
      </c>
      <c r="L170" s="172">
        <v>21</v>
      </c>
      <c r="M170" s="172">
        <f>G170*(1+L170/100)</f>
        <v>0</v>
      </c>
      <c r="N170" s="172">
        <v>0</v>
      </c>
      <c r="O170" s="172">
        <f>ROUND(E170*N170,2)</f>
        <v>0</v>
      </c>
      <c r="P170" s="172">
        <v>0</v>
      </c>
      <c r="Q170" s="172">
        <f>ROUND(E170*P170,2)</f>
        <v>0</v>
      </c>
      <c r="R170" s="172"/>
      <c r="S170" s="172" t="s">
        <v>299</v>
      </c>
      <c r="T170" s="173" t="s">
        <v>207</v>
      </c>
      <c r="U170" s="160">
        <v>0</v>
      </c>
      <c r="V170" s="160">
        <f>ROUND(E170*U170,2)</f>
        <v>0</v>
      </c>
      <c r="W170" s="160"/>
      <c r="X170" s="160" t="s">
        <v>347</v>
      </c>
      <c r="Y170" s="151"/>
      <c r="Z170" s="151"/>
      <c r="AA170" s="151"/>
      <c r="AB170" s="151"/>
      <c r="AC170" s="151"/>
      <c r="AD170" s="151"/>
      <c r="AE170" s="151"/>
      <c r="AF170" s="151"/>
      <c r="AG170" s="151" t="s">
        <v>348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5">
      <c r="A171" s="158"/>
      <c r="B171" s="159"/>
      <c r="C171" s="256"/>
      <c r="D171" s="257"/>
      <c r="E171" s="257"/>
      <c r="F171" s="257"/>
      <c r="G171" s="257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51"/>
      <c r="Z171" s="151"/>
      <c r="AA171" s="151"/>
      <c r="AB171" s="151"/>
      <c r="AC171" s="151"/>
      <c r="AD171" s="151"/>
      <c r="AE171" s="151"/>
      <c r="AF171" s="151"/>
      <c r="AG171" s="151" t="s">
        <v>212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 x14ac:dyDescent="0.25">
      <c r="A172" s="169">
        <v>80</v>
      </c>
      <c r="B172" s="170" t="s">
        <v>1390</v>
      </c>
      <c r="C172" s="182" t="s">
        <v>1391</v>
      </c>
      <c r="D172" s="183" t="s">
        <v>266</v>
      </c>
      <c r="E172" s="172">
        <v>35</v>
      </c>
      <c r="F172" s="171"/>
      <c r="G172" s="172">
        <f>ROUND(E172*F172,2)</f>
        <v>0</v>
      </c>
      <c r="H172" s="171"/>
      <c r="I172" s="172">
        <f>ROUND(E172*H172,2)</f>
        <v>0</v>
      </c>
      <c r="J172" s="171"/>
      <c r="K172" s="172">
        <f>ROUND(E172*J172,2)</f>
        <v>0</v>
      </c>
      <c r="L172" s="172">
        <v>21</v>
      </c>
      <c r="M172" s="172">
        <f>G172*(1+L172/100)</f>
        <v>0</v>
      </c>
      <c r="N172" s="172">
        <v>0</v>
      </c>
      <c r="O172" s="172">
        <f>ROUND(E172*N172,2)</f>
        <v>0</v>
      </c>
      <c r="P172" s="172">
        <v>0</v>
      </c>
      <c r="Q172" s="172">
        <f>ROUND(E172*P172,2)</f>
        <v>0</v>
      </c>
      <c r="R172" s="172"/>
      <c r="S172" s="172" t="s">
        <v>299</v>
      </c>
      <c r="T172" s="173" t="s">
        <v>207</v>
      </c>
      <c r="U172" s="160">
        <v>0</v>
      </c>
      <c r="V172" s="160">
        <f>ROUND(E172*U172,2)</f>
        <v>0</v>
      </c>
      <c r="W172" s="160"/>
      <c r="X172" s="160" t="s">
        <v>347</v>
      </c>
      <c r="Y172" s="151"/>
      <c r="Z172" s="151"/>
      <c r="AA172" s="151"/>
      <c r="AB172" s="151"/>
      <c r="AC172" s="151"/>
      <c r="AD172" s="151"/>
      <c r="AE172" s="151"/>
      <c r="AF172" s="151"/>
      <c r="AG172" s="151" t="s">
        <v>348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5">
      <c r="A173" s="158"/>
      <c r="B173" s="159"/>
      <c r="C173" s="256"/>
      <c r="D173" s="257"/>
      <c r="E173" s="257"/>
      <c r="F173" s="257"/>
      <c r="G173" s="257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51"/>
      <c r="Z173" s="151"/>
      <c r="AA173" s="151"/>
      <c r="AB173" s="151"/>
      <c r="AC173" s="151"/>
      <c r="AD173" s="151"/>
      <c r="AE173" s="151"/>
      <c r="AF173" s="151"/>
      <c r="AG173" s="151" t="s">
        <v>212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5">
      <c r="A174" s="169">
        <v>81</v>
      </c>
      <c r="B174" s="170" t="s">
        <v>1392</v>
      </c>
      <c r="C174" s="182" t="s">
        <v>1393</v>
      </c>
      <c r="D174" s="183" t="s">
        <v>266</v>
      </c>
      <c r="E174" s="172">
        <v>15</v>
      </c>
      <c r="F174" s="171"/>
      <c r="G174" s="172">
        <f>ROUND(E174*F174,2)</f>
        <v>0</v>
      </c>
      <c r="H174" s="171"/>
      <c r="I174" s="172">
        <f>ROUND(E174*H174,2)</f>
        <v>0</v>
      </c>
      <c r="J174" s="171"/>
      <c r="K174" s="172">
        <f>ROUND(E174*J174,2)</f>
        <v>0</v>
      </c>
      <c r="L174" s="172">
        <v>21</v>
      </c>
      <c r="M174" s="172">
        <f>G174*(1+L174/100)</f>
        <v>0</v>
      </c>
      <c r="N174" s="172">
        <v>0</v>
      </c>
      <c r="O174" s="172">
        <f>ROUND(E174*N174,2)</f>
        <v>0</v>
      </c>
      <c r="P174" s="172">
        <v>0</v>
      </c>
      <c r="Q174" s="172">
        <f>ROUND(E174*P174,2)</f>
        <v>0</v>
      </c>
      <c r="R174" s="172"/>
      <c r="S174" s="172" t="s">
        <v>299</v>
      </c>
      <c r="T174" s="173" t="s">
        <v>207</v>
      </c>
      <c r="U174" s="160">
        <v>0</v>
      </c>
      <c r="V174" s="160">
        <f>ROUND(E174*U174,2)</f>
        <v>0</v>
      </c>
      <c r="W174" s="160"/>
      <c r="X174" s="160" t="s">
        <v>347</v>
      </c>
      <c r="Y174" s="151"/>
      <c r="Z174" s="151"/>
      <c r="AA174" s="151"/>
      <c r="AB174" s="151"/>
      <c r="AC174" s="151"/>
      <c r="AD174" s="151"/>
      <c r="AE174" s="151"/>
      <c r="AF174" s="151"/>
      <c r="AG174" s="151" t="s">
        <v>348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1" x14ac:dyDescent="0.25">
      <c r="A175" s="158"/>
      <c r="B175" s="159"/>
      <c r="C175" s="256"/>
      <c r="D175" s="257"/>
      <c r="E175" s="257"/>
      <c r="F175" s="257"/>
      <c r="G175" s="257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51"/>
      <c r="Z175" s="151"/>
      <c r="AA175" s="151"/>
      <c r="AB175" s="151"/>
      <c r="AC175" s="151"/>
      <c r="AD175" s="151"/>
      <c r="AE175" s="151"/>
      <c r="AF175" s="151"/>
      <c r="AG175" s="151" t="s">
        <v>212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 x14ac:dyDescent="0.25">
      <c r="A176" s="169">
        <v>82</v>
      </c>
      <c r="B176" s="170" t="s">
        <v>1394</v>
      </c>
      <c r="C176" s="182" t="s">
        <v>1395</v>
      </c>
      <c r="D176" s="183" t="s">
        <v>266</v>
      </c>
      <c r="E176" s="172">
        <v>21</v>
      </c>
      <c r="F176" s="171"/>
      <c r="G176" s="172">
        <f>ROUND(E176*F176,2)</f>
        <v>0</v>
      </c>
      <c r="H176" s="171"/>
      <c r="I176" s="172">
        <f>ROUND(E176*H176,2)</f>
        <v>0</v>
      </c>
      <c r="J176" s="171"/>
      <c r="K176" s="172">
        <f>ROUND(E176*J176,2)</f>
        <v>0</v>
      </c>
      <c r="L176" s="172">
        <v>21</v>
      </c>
      <c r="M176" s="172">
        <f>G176*(1+L176/100)</f>
        <v>0</v>
      </c>
      <c r="N176" s="172">
        <v>0</v>
      </c>
      <c r="O176" s="172">
        <f>ROUND(E176*N176,2)</f>
        <v>0</v>
      </c>
      <c r="P176" s="172">
        <v>0</v>
      </c>
      <c r="Q176" s="172">
        <f>ROUND(E176*P176,2)</f>
        <v>0</v>
      </c>
      <c r="R176" s="172"/>
      <c r="S176" s="172" t="s">
        <v>299</v>
      </c>
      <c r="T176" s="173" t="s">
        <v>207</v>
      </c>
      <c r="U176" s="160">
        <v>0</v>
      </c>
      <c r="V176" s="160">
        <f>ROUND(E176*U176,2)</f>
        <v>0</v>
      </c>
      <c r="W176" s="160"/>
      <c r="X176" s="160" t="s">
        <v>347</v>
      </c>
      <c r="Y176" s="151"/>
      <c r="Z176" s="151"/>
      <c r="AA176" s="151"/>
      <c r="AB176" s="151"/>
      <c r="AC176" s="151"/>
      <c r="AD176" s="151"/>
      <c r="AE176" s="151"/>
      <c r="AF176" s="151"/>
      <c r="AG176" s="151" t="s">
        <v>348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5">
      <c r="A177" s="158"/>
      <c r="B177" s="159"/>
      <c r="C177" s="256"/>
      <c r="D177" s="257"/>
      <c r="E177" s="257"/>
      <c r="F177" s="257"/>
      <c r="G177" s="257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51"/>
      <c r="Z177" s="151"/>
      <c r="AA177" s="151"/>
      <c r="AB177" s="151"/>
      <c r="AC177" s="151"/>
      <c r="AD177" s="151"/>
      <c r="AE177" s="151"/>
      <c r="AF177" s="151"/>
      <c r="AG177" s="151" t="s">
        <v>212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1" x14ac:dyDescent="0.25">
      <c r="A178" s="169">
        <v>83</v>
      </c>
      <c r="B178" s="170" t="s">
        <v>1396</v>
      </c>
      <c r="C178" s="182" t="s">
        <v>1397</v>
      </c>
      <c r="D178" s="183" t="s">
        <v>266</v>
      </c>
      <c r="E178" s="172">
        <v>3</v>
      </c>
      <c r="F178" s="171"/>
      <c r="G178" s="172">
        <f>ROUND(E178*F178,2)</f>
        <v>0</v>
      </c>
      <c r="H178" s="171"/>
      <c r="I178" s="172">
        <f>ROUND(E178*H178,2)</f>
        <v>0</v>
      </c>
      <c r="J178" s="171"/>
      <c r="K178" s="172">
        <f>ROUND(E178*J178,2)</f>
        <v>0</v>
      </c>
      <c r="L178" s="172">
        <v>21</v>
      </c>
      <c r="M178" s="172">
        <f>G178*(1+L178/100)</f>
        <v>0</v>
      </c>
      <c r="N178" s="172">
        <v>0</v>
      </c>
      <c r="O178" s="172">
        <f>ROUND(E178*N178,2)</f>
        <v>0</v>
      </c>
      <c r="P178" s="172">
        <v>0</v>
      </c>
      <c r="Q178" s="172">
        <f>ROUND(E178*P178,2)</f>
        <v>0</v>
      </c>
      <c r="R178" s="172"/>
      <c r="S178" s="172" t="s">
        <v>299</v>
      </c>
      <c r="T178" s="173" t="s">
        <v>207</v>
      </c>
      <c r="U178" s="160">
        <v>0</v>
      </c>
      <c r="V178" s="160">
        <f>ROUND(E178*U178,2)</f>
        <v>0</v>
      </c>
      <c r="W178" s="160"/>
      <c r="X178" s="160" t="s">
        <v>347</v>
      </c>
      <c r="Y178" s="151"/>
      <c r="Z178" s="151"/>
      <c r="AA178" s="151"/>
      <c r="AB178" s="151"/>
      <c r="AC178" s="151"/>
      <c r="AD178" s="151"/>
      <c r="AE178" s="151"/>
      <c r="AF178" s="151"/>
      <c r="AG178" s="151" t="s">
        <v>348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5">
      <c r="A179" s="158"/>
      <c r="B179" s="159"/>
      <c r="C179" s="256"/>
      <c r="D179" s="257"/>
      <c r="E179" s="257"/>
      <c r="F179" s="257"/>
      <c r="G179" s="257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51"/>
      <c r="Z179" s="151"/>
      <c r="AA179" s="151"/>
      <c r="AB179" s="151"/>
      <c r="AC179" s="151"/>
      <c r="AD179" s="151"/>
      <c r="AE179" s="151"/>
      <c r="AF179" s="151"/>
      <c r="AG179" s="151" t="s">
        <v>212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5">
      <c r="A180" s="169">
        <v>84</v>
      </c>
      <c r="B180" s="170" t="s">
        <v>1398</v>
      </c>
      <c r="C180" s="182" t="s">
        <v>1399</v>
      </c>
      <c r="D180" s="183" t="s">
        <v>266</v>
      </c>
      <c r="E180" s="172">
        <v>144</v>
      </c>
      <c r="F180" s="171"/>
      <c r="G180" s="172">
        <f>ROUND(E180*F180,2)</f>
        <v>0</v>
      </c>
      <c r="H180" s="171"/>
      <c r="I180" s="172">
        <f>ROUND(E180*H180,2)</f>
        <v>0</v>
      </c>
      <c r="J180" s="171"/>
      <c r="K180" s="172">
        <f>ROUND(E180*J180,2)</f>
        <v>0</v>
      </c>
      <c r="L180" s="172">
        <v>21</v>
      </c>
      <c r="M180" s="172">
        <f>G180*(1+L180/100)</f>
        <v>0</v>
      </c>
      <c r="N180" s="172">
        <v>0</v>
      </c>
      <c r="O180" s="172">
        <f>ROUND(E180*N180,2)</f>
        <v>0</v>
      </c>
      <c r="P180" s="172">
        <v>0</v>
      </c>
      <c r="Q180" s="172">
        <f>ROUND(E180*P180,2)</f>
        <v>0</v>
      </c>
      <c r="R180" s="172"/>
      <c r="S180" s="172" t="s">
        <v>299</v>
      </c>
      <c r="T180" s="173" t="s">
        <v>207</v>
      </c>
      <c r="U180" s="160">
        <v>0</v>
      </c>
      <c r="V180" s="160">
        <f>ROUND(E180*U180,2)</f>
        <v>0</v>
      </c>
      <c r="W180" s="160"/>
      <c r="X180" s="160" t="s">
        <v>347</v>
      </c>
      <c r="Y180" s="151"/>
      <c r="Z180" s="151"/>
      <c r="AA180" s="151"/>
      <c r="AB180" s="151"/>
      <c r="AC180" s="151"/>
      <c r="AD180" s="151"/>
      <c r="AE180" s="151"/>
      <c r="AF180" s="151"/>
      <c r="AG180" s="151" t="s">
        <v>348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5">
      <c r="A181" s="158"/>
      <c r="B181" s="159"/>
      <c r="C181" s="256"/>
      <c r="D181" s="257"/>
      <c r="E181" s="257"/>
      <c r="F181" s="257"/>
      <c r="G181" s="257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51"/>
      <c r="Z181" s="151"/>
      <c r="AA181" s="151"/>
      <c r="AB181" s="151"/>
      <c r="AC181" s="151"/>
      <c r="AD181" s="151"/>
      <c r="AE181" s="151"/>
      <c r="AF181" s="151"/>
      <c r="AG181" s="151" t="s">
        <v>212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5">
      <c r="A182" s="169">
        <v>85</v>
      </c>
      <c r="B182" s="170" t="s">
        <v>1400</v>
      </c>
      <c r="C182" s="182" t="s">
        <v>1401</v>
      </c>
      <c r="D182" s="183" t="s">
        <v>266</v>
      </c>
      <c r="E182" s="172">
        <v>4</v>
      </c>
      <c r="F182" s="171"/>
      <c r="G182" s="172">
        <f>ROUND(E182*F182,2)</f>
        <v>0</v>
      </c>
      <c r="H182" s="171"/>
      <c r="I182" s="172">
        <f>ROUND(E182*H182,2)</f>
        <v>0</v>
      </c>
      <c r="J182" s="171"/>
      <c r="K182" s="172">
        <f>ROUND(E182*J182,2)</f>
        <v>0</v>
      </c>
      <c r="L182" s="172">
        <v>21</v>
      </c>
      <c r="M182" s="172">
        <f>G182*(1+L182/100)</f>
        <v>0</v>
      </c>
      <c r="N182" s="172">
        <v>0</v>
      </c>
      <c r="O182" s="172">
        <f>ROUND(E182*N182,2)</f>
        <v>0</v>
      </c>
      <c r="P182" s="172">
        <v>0</v>
      </c>
      <c r="Q182" s="172">
        <f>ROUND(E182*P182,2)</f>
        <v>0</v>
      </c>
      <c r="R182" s="172"/>
      <c r="S182" s="172" t="s">
        <v>299</v>
      </c>
      <c r="T182" s="173" t="s">
        <v>207</v>
      </c>
      <c r="U182" s="160">
        <v>0</v>
      </c>
      <c r="V182" s="160">
        <f>ROUND(E182*U182,2)</f>
        <v>0</v>
      </c>
      <c r="W182" s="160"/>
      <c r="X182" s="160" t="s">
        <v>347</v>
      </c>
      <c r="Y182" s="151"/>
      <c r="Z182" s="151"/>
      <c r="AA182" s="151"/>
      <c r="AB182" s="151"/>
      <c r="AC182" s="151"/>
      <c r="AD182" s="151"/>
      <c r="AE182" s="151"/>
      <c r="AF182" s="151"/>
      <c r="AG182" s="151" t="s">
        <v>348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5">
      <c r="A183" s="158"/>
      <c r="B183" s="159"/>
      <c r="C183" s="256"/>
      <c r="D183" s="257"/>
      <c r="E183" s="257"/>
      <c r="F183" s="257"/>
      <c r="G183" s="257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51"/>
      <c r="Z183" s="151"/>
      <c r="AA183" s="151"/>
      <c r="AB183" s="151"/>
      <c r="AC183" s="151"/>
      <c r="AD183" s="151"/>
      <c r="AE183" s="151"/>
      <c r="AF183" s="151"/>
      <c r="AG183" s="151" t="s">
        <v>212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5">
      <c r="A184" s="169">
        <v>86</v>
      </c>
      <c r="B184" s="170" t="s">
        <v>1402</v>
      </c>
      <c r="C184" s="182" t="s">
        <v>1403</v>
      </c>
      <c r="D184" s="183" t="s">
        <v>266</v>
      </c>
      <c r="E184" s="172">
        <v>14</v>
      </c>
      <c r="F184" s="171"/>
      <c r="G184" s="172">
        <f>ROUND(E184*F184,2)</f>
        <v>0</v>
      </c>
      <c r="H184" s="171"/>
      <c r="I184" s="172">
        <f>ROUND(E184*H184,2)</f>
        <v>0</v>
      </c>
      <c r="J184" s="171"/>
      <c r="K184" s="172">
        <f>ROUND(E184*J184,2)</f>
        <v>0</v>
      </c>
      <c r="L184" s="172">
        <v>21</v>
      </c>
      <c r="M184" s="172">
        <f>G184*(1+L184/100)</f>
        <v>0</v>
      </c>
      <c r="N184" s="172">
        <v>0</v>
      </c>
      <c r="O184" s="172">
        <f>ROUND(E184*N184,2)</f>
        <v>0</v>
      </c>
      <c r="P184" s="172">
        <v>0</v>
      </c>
      <c r="Q184" s="172">
        <f>ROUND(E184*P184,2)</f>
        <v>0</v>
      </c>
      <c r="R184" s="172"/>
      <c r="S184" s="172" t="s">
        <v>299</v>
      </c>
      <c r="T184" s="173" t="s">
        <v>207</v>
      </c>
      <c r="U184" s="160">
        <v>0</v>
      </c>
      <c r="V184" s="160">
        <f>ROUND(E184*U184,2)</f>
        <v>0</v>
      </c>
      <c r="W184" s="160"/>
      <c r="X184" s="160" t="s">
        <v>347</v>
      </c>
      <c r="Y184" s="151"/>
      <c r="Z184" s="151"/>
      <c r="AA184" s="151"/>
      <c r="AB184" s="151"/>
      <c r="AC184" s="151"/>
      <c r="AD184" s="151"/>
      <c r="AE184" s="151"/>
      <c r="AF184" s="151"/>
      <c r="AG184" s="151" t="s">
        <v>348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5">
      <c r="A185" s="158"/>
      <c r="B185" s="159"/>
      <c r="C185" s="256"/>
      <c r="D185" s="257"/>
      <c r="E185" s="257"/>
      <c r="F185" s="257"/>
      <c r="G185" s="257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51"/>
      <c r="Z185" s="151"/>
      <c r="AA185" s="151"/>
      <c r="AB185" s="151"/>
      <c r="AC185" s="151"/>
      <c r="AD185" s="151"/>
      <c r="AE185" s="151"/>
      <c r="AF185" s="151"/>
      <c r="AG185" s="151" t="s">
        <v>212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x14ac:dyDescent="0.25">
      <c r="A186" s="163" t="s">
        <v>201</v>
      </c>
      <c r="B186" s="164" t="s">
        <v>103</v>
      </c>
      <c r="C186" s="180" t="s">
        <v>104</v>
      </c>
      <c r="D186" s="181"/>
      <c r="E186" s="167"/>
      <c r="F186" s="167"/>
      <c r="G186" s="167">
        <f>SUMIF(AG187:AG212,"&lt;&gt;NOR",G187:G212)</f>
        <v>0</v>
      </c>
      <c r="H186" s="167"/>
      <c r="I186" s="167">
        <f>SUM(I187:I212)</f>
        <v>0</v>
      </c>
      <c r="J186" s="167"/>
      <c r="K186" s="167">
        <f>SUM(K187:K212)</f>
        <v>0</v>
      </c>
      <c r="L186" s="167"/>
      <c r="M186" s="167">
        <f>SUM(M187:M212)</f>
        <v>0</v>
      </c>
      <c r="N186" s="167"/>
      <c r="O186" s="167">
        <f>SUM(O187:O212)</f>
        <v>0</v>
      </c>
      <c r="P186" s="167"/>
      <c r="Q186" s="167">
        <f>SUM(Q187:Q212)</f>
        <v>0</v>
      </c>
      <c r="R186" s="167"/>
      <c r="S186" s="167"/>
      <c r="T186" s="168"/>
      <c r="U186" s="162"/>
      <c r="V186" s="162">
        <f>SUM(V187:V212)</f>
        <v>0</v>
      </c>
      <c r="W186" s="162"/>
      <c r="X186" s="162"/>
      <c r="AG186" t="s">
        <v>202</v>
      </c>
    </row>
    <row r="187" spans="1:60" outlineLevel="1" x14ac:dyDescent="0.25">
      <c r="A187" s="169">
        <v>87</v>
      </c>
      <c r="B187" s="170" t="s">
        <v>1404</v>
      </c>
      <c r="C187" s="182" t="s">
        <v>1405</v>
      </c>
      <c r="D187" s="183" t="s">
        <v>266</v>
      </c>
      <c r="E187" s="172">
        <v>154</v>
      </c>
      <c r="F187" s="171"/>
      <c r="G187" s="172">
        <f>ROUND(E187*F187,2)</f>
        <v>0</v>
      </c>
      <c r="H187" s="171"/>
      <c r="I187" s="172">
        <f>ROUND(E187*H187,2)</f>
        <v>0</v>
      </c>
      <c r="J187" s="171"/>
      <c r="K187" s="172">
        <f>ROUND(E187*J187,2)</f>
        <v>0</v>
      </c>
      <c r="L187" s="172">
        <v>21</v>
      </c>
      <c r="M187" s="172">
        <f>G187*(1+L187/100)</f>
        <v>0</v>
      </c>
      <c r="N187" s="172">
        <v>0</v>
      </c>
      <c r="O187" s="172">
        <f>ROUND(E187*N187,2)</f>
        <v>0</v>
      </c>
      <c r="P187" s="172">
        <v>0</v>
      </c>
      <c r="Q187" s="172">
        <f>ROUND(E187*P187,2)</f>
        <v>0</v>
      </c>
      <c r="R187" s="172"/>
      <c r="S187" s="172" t="s">
        <v>299</v>
      </c>
      <c r="T187" s="173" t="s">
        <v>207</v>
      </c>
      <c r="U187" s="160">
        <v>0</v>
      </c>
      <c r="V187" s="160">
        <f>ROUND(E187*U187,2)</f>
        <v>0</v>
      </c>
      <c r="W187" s="160"/>
      <c r="X187" s="160" t="s">
        <v>241</v>
      </c>
      <c r="Y187" s="151"/>
      <c r="Z187" s="151"/>
      <c r="AA187" s="151"/>
      <c r="AB187" s="151"/>
      <c r="AC187" s="151"/>
      <c r="AD187" s="151"/>
      <c r="AE187" s="151"/>
      <c r="AF187" s="151"/>
      <c r="AG187" s="151" t="s">
        <v>242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5">
      <c r="A188" s="158"/>
      <c r="B188" s="159"/>
      <c r="C188" s="256"/>
      <c r="D188" s="257"/>
      <c r="E188" s="257"/>
      <c r="F188" s="257"/>
      <c r="G188" s="257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51"/>
      <c r="Z188" s="151"/>
      <c r="AA188" s="151"/>
      <c r="AB188" s="151"/>
      <c r="AC188" s="151"/>
      <c r="AD188" s="151"/>
      <c r="AE188" s="151"/>
      <c r="AF188" s="151"/>
      <c r="AG188" s="151" t="s">
        <v>212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 x14ac:dyDescent="0.25">
      <c r="A189" s="169">
        <v>88</v>
      </c>
      <c r="B189" s="170" t="s">
        <v>1406</v>
      </c>
      <c r="C189" s="182" t="s">
        <v>1407</v>
      </c>
      <c r="D189" s="183" t="s">
        <v>266</v>
      </c>
      <c r="E189" s="172">
        <v>30</v>
      </c>
      <c r="F189" s="171"/>
      <c r="G189" s="172">
        <f>ROUND(E189*F189,2)</f>
        <v>0</v>
      </c>
      <c r="H189" s="171"/>
      <c r="I189" s="172">
        <f>ROUND(E189*H189,2)</f>
        <v>0</v>
      </c>
      <c r="J189" s="171"/>
      <c r="K189" s="172">
        <f>ROUND(E189*J189,2)</f>
        <v>0</v>
      </c>
      <c r="L189" s="172">
        <v>21</v>
      </c>
      <c r="M189" s="172">
        <f>G189*(1+L189/100)</f>
        <v>0</v>
      </c>
      <c r="N189" s="172">
        <v>0</v>
      </c>
      <c r="O189" s="172">
        <f>ROUND(E189*N189,2)</f>
        <v>0</v>
      </c>
      <c r="P189" s="172">
        <v>0</v>
      </c>
      <c r="Q189" s="172">
        <f>ROUND(E189*P189,2)</f>
        <v>0</v>
      </c>
      <c r="R189" s="172"/>
      <c r="S189" s="172" t="s">
        <v>299</v>
      </c>
      <c r="T189" s="173" t="s">
        <v>207</v>
      </c>
      <c r="U189" s="160">
        <v>0</v>
      </c>
      <c r="V189" s="160">
        <f>ROUND(E189*U189,2)</f>
        <v>0</v>
      </c>
      <c r="W189" s="160"/>
      <c r="X189" s="160" t="s">
        <v>241</v>
      </c>
      <c r="Y189" s="151"/>
      <c r="Z189" s="151"/>
      <c r="AA189" s="151"/>
      <c r="AB189" s="151"/>
      <c r="AC189" s="151"/>
      <c r="AD189" s="151"/>
      <c r="AE189" s="151"/>
      <c r="AF189" s="151"/>
      <c r="AG189" s="151" t="s">
        <v>242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5">
      <c r="A190" s="158"/>
      <c r="B190" s="159"/>
      <c r="C190" s="256"/>
      <c r="D190" s="257"/>
      <c r="E190" s="257"/>
      <c r="F190" s="257"/>
      <c r="G190" s="257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51"/>
      <c r="Z190" s="151"/>
      <c r="AA190" s="151"/>
      <c r="AB190" s="151"/>
      <c r="AC190" s="151"/>
      <c r="AD190" s="151"/>
      <c r="AE190" s="151"/>
      <c r="AF190" s="151"/>
      <c r="AG190" s="151" t="s">
        <v>212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5">
      <c r="A191" s="169">
        <v>89</v>
      </c>
      <c r="B191" s="170" t="s">
        <v>1408</v>
      </c>
      <c r="C191" s="182" t="s">
        <v>1409</v>
      </c>
      <c r="D191" s="183" t="s">
        <v>774</v>
      </c>
      <c r="E191" s="172">
        <v>1</v>
      </c>
      <c r="F191" s="171"/>
      <c r="G191" s="172">
        <f>ROUND(E191*F191,2)</f>
        <v>0</v>
      </c>
      <c r="H191" s="171"/>
      <c r="I191" s="172">
        <f>ROUND(E191*H191,2)</f>
        <v>0</v>
      </c>
      <c r="J191" s="171"/>
      <c r="K191" s="172">
        <f>ROUND(E191*J191,2)</f>
        <v>0</v>
      </c>
      <c r="L191" s="172">
        <v>21</v>
      </c>
      <c r="M191" s="172">
        <f>G191*(1+L191/100)</f>
        <v>0</v>
      </c>
      <c r="N191" s="172">
        <v>0</v>
      </c>
      <c r="O191" s="172">
        <f>ROUND(E191*N191,2)</f>
        <v>0</v>
      </c>
      <c r="P191" s="172">
        <v>0</v>
      </c>
      <c r="Q191" s="172">
        <f>ROUND(E191*P191,2)</f>
        <v>0</v>
      </c>
      <c r="R191" s="172"/>
      <c r="S191" s="172" t="s">
        <v>299</v>
      </c>
      <c r="T191" s="173" t="s">
        <v>207</v>
      </c>
      <c r="U191" s="160">
        <v>0</v>
      </c>
      <c r="V191" s="160">
        <f>ROUND(E191*U191,2)</f>
        <v>0</v>
      </c>
      <c r="W191" s="160"/>
      <c r="X191" s="160" t="s">
        <v>241</v>
      </c>
      <c r="Y191" s="151"/>
      <c r="Z191" s="151"/>
      <c r="AA191" s="151"/>
      <c r="AB191" s="151"/>
      <c r="AC191" s="151"/>
      <c r="AD191" s="151"/>
      <c r="AE191" s="151"/>
      <c r="AF191" s="151"/>
      <c r="AG191" s="151" t="s">
        <v>242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5">
      <c r="A192" s="158"/>
      <c r="B192" s="159"/>
      <c r="C192" s="256"/>
      <c r="D192" s="257"/>
      <c r="E192" s="257"/>
      <c r="F192" s="257"/>
      <c r="G192" s="257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51"/>
      <c r="Z192" s="151"/>
      <c r="AA192" s="151"/>
      <c r="AB192" s="151"/>
      <c r="AC192" s="151"/>
      <c r="AD192" s="151"/>
      <c r="AE192" s="151"/>
      <c r="AF192" s="151"/>
      <c r="AG192" s="151" t="s">
        <v>212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outlineLevel="1" x14ac:dyDescent="0.25">
      <c r="A193" s="169">
        <v>90</v>
      </c>
      <c r="B193" s="170" t="s">
        <v>1410</v>
      </c>
      <c r="C193" s="182" t="s">
        <v>1411</v>
      </c>
      <c r="D193" s="183" t="s">
        <v>774</v>
      </c>
      <c r="E193" s="172">
        <v>1</v>
      </c>
      <c r="F193" s="171"/>
      <c r="G193" s="172">
        <f>ROUND(E193*F193,2)</f>
        <v>0</v>
      </c>
      <c r="H193" s="171"/>
      <c r="I193" s="172">
        <f>ROUND(E193*H193,2)</f>
        <v>0</v>
      </c>
      <c r="J193" s="171"/>
      <c r="K193" s="172">
        <f>ROUND(E193*J193,2)</f>
        <v>0</v>
      </c>
      <c r="L193" s="172">
        <v>21</v>
      </c>
      <c r="M193" s="172">
        <f>G193*(1+L193/100)</f>
        <v>0</v>
      </c>
      <c r="N193" s="172">
        <v>0</v>
      </c>
      <c r="O193" s="172">
        <f>ROUND(E193*N193,2)</f>
        <v>0</v>
      </c>
      <c r="P193" s="172">
        <v>0</v>
      </c>
      <c r="Q193" s="172">
        <f>ROUND(E193*P193,2)</f>
        <v>0</v>
      </c>
      <c r="R193" s="172"/>
      <c r="S193" s="172" t="s">
        <v>268</v>
      </c>
      <c r="T193" s="173" t="s">
        <v>207</v>
      </c>
      <c r="U193" s="160">
        <v>0</v>
      </c>
      <c r="V193" s="160">
        <f>ROUND(E193*U193,2)</f>
        <v>0</v>
      </c>
      <c r="W193" s="160"/>
      <c r="X193" s="160" t="s">
        <v>241</v>
      </c>
      <c r="Y193" s="151"/>
      <c r="Z193" s="151"/>
      <c r="AA193" s="151"/>
      <c r="AB193" s="151"/>
      <c r="AC193" s="151"/>
      <c r="AD193" s="151"/>
      <c r="AE193" s="151"/>
      <c r="AF193" s="151"/>
      <c r="AG193" s="151" t="s">
        <v>242</v>
      </c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5">
      <c r="A194" s="158"/>
      <c r="B194" s="159"/>
      <c r="C194" s="256"/>
      <c r="D194" s="257"/>
      <c r="E194" s="257"/>
      <c r="F194" s="257"/>
      <c r="G194" s="257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51"/>
      <c r="Z194" s="151"/>
      <c r="AA194" s="151"/>
      <c r="AB194" s="151"/>
      <c r="AC194" s="151"/>
      <c r="AD194" s="151"/>
      <c r="AE194" s="151"/>
      <c r="AF194" s="151"/>
      <c r="AG194" s="151" t="s">
        <v>212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5">
      <c r="A195" s="169">
        <v>91</v>
      </c>
      <c r="B195" s="170" t="s">
        <v>1412</v>
      </c>
      <c r="C195" s="182" t="s">
        <v>1413</v>
      </c>
      <c r="D195" s="183" t="s">
        <v>266</v>
      </c>
      <c r="E195" s="172">
        <v>38</v>
      </c>
      <c r="F195" s="171"/>
      <c r="G195" s="172">
        <f>ROUND(E195*F195,2)</f>
        <v>0</v>
      </c>
      <c r="H195" s="171"/>
      <c r="I195" s="172">
        <f>ROUND(E195*H195,2)</f>
        <v>0</v>
      </c>
      <c r="J195" s="171"/>
      <c r="K195" s="172">
        <f>ROUND(E195*J195,2)</f>
        <v>0</v>
      </c>
      <c r="L195" s="172">
        <v>21</v>
      </c>
      <c r="M195" s="172">
        <f>G195*(1+L195/100)</f>
        <v>0</v>
      </c>
      <c r="N195" s="172">
        <v>0</v>
      </c>
      <c r="O195" s="172">
        <f>ROUND(E195*N195,2)</f>
        <v>0</v>
      </c>
      <c r="P195" s="172">
        <v>0</v>
      </c>
      <c r="Q195" s="172">
        <f>ROUND(E195*P195,2)</f>
        <v>0</v>
      </c>
      <c r="R195" s="172"/>
      <c r="S195" s="172" t="s">
        <v>299</v>
      </c>
      <c r="T195" s="173" t="s">
        <v>207</v>
      </c>
      <c r="U195" s="160">
        <v>0</v>
      </c>
      <c r="V195" s="160">
        <f>ROUND(E195*U195,2)</f>
        <v>0</v>
      </c>
      <c r="W195" s="160"/>
      <c r="X195" s="160" t="s">
        <v>347</v>
      </c>
      <c r="Y195" s="151"/>
      <c r="Z195" s="151"/>
      <c r="AA195" s="151"/>
      <c r="AB195" s="151"/>
      <c r="AC195" s="151"/>
      <c r="AD195" s="151"/>
      <c r="AE195" s="151"/>
      <c r="AF195" s="151"/>
      <c r="AG195" s="151" t="s">
        <v>348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 x14ac:dyDescent="0.25">
      <c r="A196" s="158"/>
      <c r="B196" s="159"/>
      <c r="C196" s="256"/>
      <c r="D196" s="257"/>
      <c r="E196" s="257"/>
      <c r="F196" s="257"/>
      <c r="G196" s="257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51"/>
      <c r="Z196" s="151"/>
      <c r="AA196" s="151"/>
      <c r="AB196" s="151"/>
      <c r="AC196" s="151"/>
      <c r="AD196" s="151"/>
      <c r="AE196" s="151"/>
      <c r="AF196" s="151"/>
      <c r="AG196" s="151" t="s">
        <v>212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ht="20.399999999999999" outlineLevel="1" x14ac:dyDescent="0.25">
      <c r="A197" s="169">
        <v>92</v>
      </c>
      <c r="B197" s="170" t="s">
        <v>1414</v>
      </c>
      <c r="C197" s="182" t="s">
        <v>1415</v>
      </c>
      <c r="D197" s="183" t="s">
        <v>266</v>
      </c>
      <c r="E197" s="172">
        <v>1</v>
      </c>
      <c r="F197" s="171"/>
      <c r="G197" s="172">
        <f>ROUND(E197*F197,2)</f>
        <v>0</v>
      </c>
      <c r="H197" s="171"/>
      <c r="I197" s="172">
        <f>ROUND(E197*H197,2)</f>
        <v>0</v>
      </c>
      <c r="J197" s="171"/>
      <c r="K197" s="172">
        <f>ROUND(E197*J197,2)</f>
        <v>0</v>
      </c>
      <c r="L197" s="172">
        <v>21</v>
      </c>
      <c r="M197" s="172">
        <f>G197*(1+L197/100)</f>
        <v>0</v>
      </c>
      <c r="N197" s="172">
        <v>0</v>
      </c>
      <c r="O197" s="172">
        <f>ROUND(E197*N197,2)</f>
        <v>0</v>
      </c>
      <c r="P197" s="172">
        <v>0</v>
      </c>
      <c r="Q197" s="172">
        <f>ROUND(E197*P197,2)</f>
        <v>0</v>
      </c>
      <c r="R197" s="172"/>
      <c r="S197" s="172" t="s">
        <v>299</v>
      </c>
      <c r="T197" s="173" t="s">
        <v>207</v>
      </c>
      <c r="U197" s="160">
        <v>0</v>
      </c>
      <c r="V197" s="160">
        <f>ROUND(E197*U197,2)</f>
        <v>0</v>
      </c>
      <c r="W197" s="160"/>
      <c r="X197" s="160" t="s">
        <v>347</v>
      </c>
      <c r="Y197" s="151"/>
      <c r="Z197" s="151"/>
      <c r="AA197" s="151"/>
      <c r="AB197" s="151"/>
      <c r="AC197" s="151"/>
      <c r="AD197" s="151"/>
      <c r="AE197" s="151"/>
      <c r="AF197" s="151"/>
      <c r="AG197" s="151" t="s">
        <v>348</v>
      </c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5">
      <c r="A198" s="158"/>
      <c r="B198" s="159"/>
      <c r="C198" s="256"/>
      <c r="D198" s="257"/>
      <c r="E198" s="257"/>
      <c r="F198" s="257"/>
      <c r="G198" s="257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51"/>
      <c r="Z198" s="151"/>
      <c r="AA198" s="151"/>
      <c r="AB198" s="151"/>
      <c r="AC198" s="151"/>
      <c r="AD198" s="151"/>
      <c r="AE198" s="151"/>
      <c r="AF198" s="151"/>
      <c r="AG198" s="151" t="s">
        <v>212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ht="20.399999999999999" outlineLevel="1" x14ac:dyDescent="0.25">
      <c r="A199" s="169">
        <v>93</v>
      </c>
      <c r="B199" s="170" t="s">
        <v>1416</v>
      </c>
      <c r="C199" s="182" t="s">
        <v>1417</v>
      </c>
      <c r="D199" s="183" t="s">
        <v>266</v>
      </c>
      <c r="E199" s="172">
        <v>1</v>
      </c>
      <c r="F199" s="171"/>
      <c r="G199" s="172">
        <f>ROUND(E199*F199,2)</f>
        <v>0</v>
      </c>
      <c r="H199" s="171"/>
      <c r="I199" s="172">
        <f>ROUND(E199*H199,2)</f>
        <v>0</v>
      </c>
      <c r="J199" s="171"/>
      <c r="K199" s="172">
        <f>ROUND(E199*J199,2)</f>
        <v>0</v>
      </c>
      <c r="L199" s="172">
        <v>21</v>
      </c>
      <c r="M199" s="172">
        <f>G199*(1+L199/100)</f>
        <v>0</v>
      </c>
      <c r="N199" s="172">
        <v>0</v>
      </c>
      <c r="O199" s="172">
        <f>ROUND(E199*N199,2)</f>
        <v>0</v>
      </c>
      <c r="P199" s="172">
        <v>0</v>
      </c>
      <c r="Q199" s="172">
        <f>ROUND(E199*P199,2)</f>
        <v>0</v>
      </c>
      <c r="R199" s="172"/>
      <c r="S199" s="172" t="s">
        <v>299</v>
      </c>
      <c r="T199" s="173" t="s">
        <v>207</v>
      </c>
      <c r="U199" s="160">
        <v>0</v>
      </c>
      <c r="V199" s="160">
        <f>ROUND(E199*U199,2)</f>
        <v>0</v>
      </c>
      <c r="W199" s="160"/>
      <c r="X199" s="160" t="s">
        <v>347</v>
      </c>
      <c r="Y199" s="151"/>
      <c r="Z199" s="151"/>
      <c r="AA199" s="151"/>
      <c r="AB199" s="151"/>
      <c r="AC199" s="151"/>
      <c r="AD199" s="151"/>
      <c r="AE199" s="151"/>
      <c r="AF199" s="151"/>
      <c r="AG199" s="151" t="s">
        <v>348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5">
      <c r="A200" s="158"/>
      <c r="B200" s="159"/>
      <c r="C200" s="256"/>
      <c r="D200" s="257"/>
      <c r="E200" s="257"/>
      <c r="F200" s="257"/>
      <c r="G200" s="257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51"/>
      <c r="Z200" s="151"/>
      <c r="AA200" s="151"/>
      <c r="AB200" s="151"/>
      <c r="AC200" s="151"/>
      <c r="AD200" s="151"/>
      <c r="AE200" s="151"/>
      <c r="AF200" s="151"/>
      <c r="AG200" s="151" t="s">
        <v>212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ht="20.399999999999999" outlineLevel="1" x14ac:dyDescent="0.25">
      <c r="A201" s="169">
        <v>94</v>
      </c>
      <c r="B201" s="170" t="s">
        <v>1418</v>
      </c>
      <c r="C201" s="182" t="s">
        <v>1419</v>
      </c>
      <c r="D201" s="183" t="s">
        <v>266</v>
      </c>
      <c r="E201" s="172">
        <v>4</v>
      </c>
      <c r="F201" s="171"/>
      <c r="G201" s="172">
        <f>ROUND(E201*F201,2)</f>
        <v>0</v>
      </c>
      <c r="H201" s="171"/>
      <c r="I201" s="172">
        <f>ROUND(E201*H201,2)</f>
        <v>0</v>
      </c>
      <c r="J201" s="171"/>
      <c r="K201" s="172">
        <f>ROUND(E201*J201,2)</f>
        <v>0</v>
      </c>
      <c r="L201" s="172">
        <v>21</v>
      </c>
      <c r="M201" s="172">
        <f>G201*(1+L201/100)</f>
        <v>0</v>
      </c>
      <c r="N201" s="172">
        <v>0</v>
      </c>
      <c r="O201" s="172">
        <f>ROUND(E201*N201,2)</f>
        <v>0</v>
      </c>
      <c r="P201" s="172">
        <v>0</v>
      </c>
      <c r="Q201" s="172">
        <f>ROUND(E201*P201,2)</f>
        <v>0</v>
      </c>
      <c r="R201" s="172"/>
      <c r="S201" s="172" t="s">
        <v>299</v>
      </c>
      <c r="T201" s="173" t="s">
        <v>207</v>
      </c>
      <c r="U201" s="160">
        <v>0</v>
      </c>
      <c r="V201" s="160">
        <f>ROUND(E201*U201,2)</f>
        <v>0</v>
      </c>
      <c r="W201" s="160"/>
      <c r="X201" s="160" t="s">
        <v>347</v>
      </c>
      <c r="Y201" s="151"/>
      <c r="Z201" s="151"/>
      <c r="AA201" s="151"/>
      <c r="AB201" s="151"/>
      <c r="AC201" s="151"/>
      <c r="AD201" s="151"/>
      <c r="AE201" s="151"/>
      <c r="AF201" s="151"/>
      <c r="AG201" s="151" t="s">
        <v>348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 x14ac:dyDescent="0.25">
      <c r="A202" s="158"/>
      <c r="B202" s="159"/>
      <c r="C202" s="256"/>
      <c r="D202" s="257"/>
      <c r="E202" s="257"/>
      <c r="F202" s="257"/>
      <c r="G202" s="257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51"/>
      <c r="Z202" s="151"/>
      <c r="AA202" s="151"/>
      <c r="AB202" s="151"/>
      <c r="AC202" s="151"/>
      <c r="AD202" s="151"/>
      <c r="AE202" s="151"/>
      <c r="AF202" s="151"/>
      <c r="AG202" s="151" t="s">
        <v>212</v>
      </c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5">
      <c r="A203" s="169">
        <v>95</v>
      </c>
      <c r="B203" s="170" t="s">
        <v>1420</v>
      </c>
      <c r="C203" s="182" t="s">
        <v>1421</v>
      </c>
      <c r="D203" s="183" t="s">
        <v>266</v>
      </c>
      <c r="E203" s="172">
        <v>52</v>
      </c>
      <c r="F203" s="171"/>
      <c r="G203" s="172">
        <f>ROUND(E203*F203,2)</f>
        <v>0</v>
      </c>
      <c r="H203" s="171"/>
      <c r="I203" s="172">
        <f>ROUND(E203*H203,2)</f>
        <v>0</v>
      </c>
      <c r="J203" s="171"/>
      <c r="K203" s="172">
        <f>ROUND(E203*J203,2)</f>
        <v>0</v>
      </c>
      <c r="L203" s="172">
        <v>21</v>
      </c>
      <c r="M203" s="172">
        <f>G203*(1+L203/100)</f>
        <v>0</v>
      </c>
      <c r="N203" s="172">
        <v>0</v>
      </c>
      <c r="O203" s="172">
        <f>ROUND(E203*N203,2)</f>
        <v>0</v>
      </c>
      <c r="P203" s="172">
        <v>0</v>
      </c>
      <c r="Q203" s="172">
        <f>ROUND(E203*P203,2)</f>
        <v>0</v>
      </c>
      <c r="R203" s="172"/>
      <c r="S203" s="172" t="s">
        <v>299</v>
      </c>
      <c r="T203" s="173" t="s">
        <v>207</v>
      </c>
      <c r="U203" s="160">
        <v>0</v>
      </c>
      <c r="V203" s="160">
        <f>ROUND(E203*U203,2)</f>
        <v>0</v>
      </c>
      <c r="W203" s="160"/>
      <c r="X203" s="160" t="s">
        <v>347</v>
      </c>
      <c r="Y203" s="151"/>
      <c r="Z203" s="151"/>
      <c r="AA203" s="151"/>
      <c r="AB203" s="151"/>
      <c r="AC203" s="151"/>
      <c r="AD203" s="151"/>
      <c r="AE203" s="151"/>
      <c r="AF203" s="151"/>
      <c r="AG203" s="151" t="s">
        <v>348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5">
      <c r="A204" s="158"/>
      <c r="B204" s="159"/>
      <c r="C204" s="256"/>
      <c r="D204" s="257"/>
      <c r="E204" s="257"/>
      <c r="F204" s="257"/>
      <c r="G204" s="257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51"/>
      <c r="Z204" s="151"/>
      <c r="AA204" s="151"/>
      <c r="AB204" s="151"/>
      <c r="AC204" s="151"/>
      <c r="AD204" s="151"/>
      <c r="AE204" s="151"/>
      <c r="AF204" s="151"/>
      <c r="AG204" s="151" t="s">
        <v>212</v>
      </c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ht="20.399999999999999" outlineLevel="1" x14ac:dyDescent="0.25">
      <c r="A205" s="169">
        <v>96</v>
      </c>
      <c r="B205" s="170" t="s">
        <v>1422</v>
      </c>
      <c r="C205" s="182" t="s">
        <v>1423</v>
      </c>
      <c r="D205" s="183" t="s">
        <v>266</v>
      </c>
      <c r="E205" s="172">
        <v>24</v>
      </c>
      <c r="F205" s="171"/>
      <c r="G205" s="172">
        <f>ROUND(E205*F205,2)</f>
        <v>0</v>
      </c>
      <c r="H205" s="171"/>
      <c r="I205" s="172">
        <f>ROUND(E205*H205,2)</f>
        <v>0</v>
      </c>
      <c r="J205" s="171"/>
      <c r="K205" s="172">
        <f>ROUND(E205*J205,2)</f>
        <v>0</v>
      </c>
      <c r="L205" s="172">
        <v>21</v>
      </c>
      <c r="M205" s="172">
        <f>G205*(1+L205/100)</f>
        <v>0</v>
      </c>
      <c r="N205" s="172">
        <v>0</v>
      </c>
      <c r="O205" s="172">
        <f>ROUND(E205*N205,2)</f>
        <v>0</v>
      </c>
      <c r="P205" s="172">
        <v>0</v>
      </c>
      <c r="Q205" s="172">
        <f>ROUND(E205*P205,2)</f>
        <v>0</v>
      </c>
      <c r="R205" s="172"/>
      <c r="S205" s="172" t="s">
        <v>299</v>
      </c>
      <c r="T205" s="173" t="s">
        <v>207</v>
      </c>
      <c r="U205" s="160">
        <v>0</v>
      </c>
      <c r="V205" s="160">
        <f>ROUND(E205*U205,2)</f>
        <v>0</v>
      </c>
      <c r="W205" s="160"/>
      <c r="X205" s="160" t="s">
        <v>347</v>
      </c>
      <c r="Y205" s="151"/>
      <c r="Z205" s="151"/>
      <c r="AA205" s="151"/>
      <c r="AB205" s="151"/>
      <c r="AC205" s="151"/>
      <c r="AD205" s="151"/>
      <c r="AE205" s="151"/>
      <c r="AF205" s="151"/>
      <c r="AG205" s="151" t="s">
        <v>348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5">
      <c r="A206" s="158"/>
      <c r="B206" s="159"/>
      <c r="C206" s="256"/>
      <c r="D206" s="257"/>
      <c r="E206" s="257"/>
      <c r="F206" s="257"/>
      <c r="G206" s="257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51"/>
      <c r="Z206" s="151"/>
      <c r="AA206" s="151"/>
      <c r="AB206" s="151"/>
      <c r="AC206" s="151"/>
      <c r="AD206" s="151"/>
      <c r="AE206" s="151"/>
      <c r="AF206" s="151"/>
      <c r="AG206" s="151" t="s">
        <v>212</v>
      </c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5">
      <c r="A207" s="169">
        <v>97</v>
      </c>
      <c r="B207" s="170" t="s">
        <v>1424</v>
      </c>
      <c r="C207" s="182" t="s">
        <v>1425</v>
      </c>
      <c r="D207" s="183" t="s">
        <v>266</v>
      </c>
      <c r="E207" s="172">
        <v>8</v>
      </c>
      <c r="F207" s="171"/>
      <c r="G207" s="172">
        <f>ROUND(E207*F207,2)</f>
        <v>0</v>
      </c>
      <c r="H207" s="171"/>
      <c r="I207" s="172">
        <f>ROUND(E207*H207,2)</f>
        <v>0</v>
      </c>
      <c r="J207" s="171"/>
      <c r="K207" s="172">
        <f>ROUND(E207*J207,2)</f>
        <v>0</v>
      </c>
      <c r="L207" s="172">
        <v>21</v>
      </c>
      <c r="M207" s="172">
        <f>G207*(1+L207/100)</f>
        <v>0</v>
      </c>
      <c r="N207" s="172">
        <v>0</v>
      </c>
      <c r="O207" s="172">
        <f>ROUND(E207*N207,2)</f>
        <v>0</v>
      </c>
      <c r="P207" s="172">
        <v>0</v>
      </c>
      <c r="Q207" s="172">
        <f>ROUND(E207*P207,2)</f>
        <v>0</v>
      </c>
      <c r="R207" s="172"/>
      <c r="S207" s="172" t="s">
        <v>299</v>
      </c>
      <c r="T207" s="173" t="s">
        <v>207</v>
      </c>
      <c r="U207" s="160">
        <v>0</v>
      </c>
      <c r="V207" s="160">
        <f>ROUND(E207*U207,2)</f>
        <v>0</v>
      </c>
      <c r="W207" s="160"/>
      <c r="X207" s="160" t="s">
        <v>347</v>
      </c>
      <c r="Y207" s="151"/>
      <c r="Z207" s="151"/>
      <c r="AA207" s="151"/>
      <c r="AB207" s="151"/>
      <c r="AC207" s="151"/>
      <c r="AD207" s="151"/>
      <c r="AE207" s="151"/>
      <c r="AF207" s="151"/>
      <c r="AG207" s="151" t="s">
        <v>348</v>
      </c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outlineLevel="1" x14ac:dyDescent="0.25">
      <c r="A208" s="158"/>
      <c r="B208" s="159"/>
      <c r="C208" s="256"/>
      <c r="D208" s="257"/>
      <c r="E208" s="257"/>
      <c r="F208" s="257"/>
      <c r="G208" s="257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51"/>
      <c r="Z208" s="151"/>
      <c r="AA208" s="151"/>
      <c r="AB208" s="151"/>
      <c r="AC208" s="151"/>
      <c r="AD208" s="151"/>
      <c r="AE208" s="151"/>
      <c r="AF208" s="151"/>
      <c r="AG208" s="151" t="s">
        <v>212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outlineLevel="1" x14ac:dyDescent="0.25">
      <c r="A209" s="169">
        <v>98</v>
      </c>
      <c r="B209" s="170" t="s">
        <v>1426</v>
      </c>
      <c r="C209" s="182" t="s">
        <v>1427</v>
      </c>
      <c r="D209" s="183" t="s">
        <v>266</v>
      </c>
      <c r="E209" s="172">
        <v>26</v>
      </c>
      <c r="F209" s="171"/>
      <c r="G209" s="172">
        <f>ROUND(E209*F209,2)</f>
        <v>0</v>
      </c>
      <c r="H209" s="171"/>
      <c r="I209" s="172">
        <f>ROUND(E209*H209,2)</f>
        <v>0</v>
      </c>
      <c r="J209" s="171"/>
      <c r="K209" s="172">
        <f>ROUND(E209*J209,2)</f>
        <v>0</v>
      </c>
      <c r="L209" s="172">
        <v>21</v>
      </c>
      <c r="M209" s="172">
        <f>G209*(1+L209/100)</f>
        <v>0</v>
      </c>
      <c r="N209" s="172">
        <v>0</v>
      </c>
      <c r="O209" s="172">
        <f>ROUND(E209*N209,2)</f>
        <v>0</v>
      </c>
      <c r="P209" s="172">
        <v>0</v>
      </c>
      <c r="Q209" s="172">
        <f>ROUND(E209*P209,2)</f>
        <v>0</v>
      </c>
      <c r="R209" s="172"/>
      <c r="S209" s="172" t="s">
        <v>299</v>
      </c>
      <c r="T209" s="173" t="s">
        <v>207</v>
      </c>
      <c r="U209" s="160">
        <v>0</v>
      </c>
      <c r="V209" s="160">
        <f>ROUND(E209*U209,2)</f>
        <v>0</v>
      </c>
      <c r="W209" s="160"/>
      <c r="X209" s="160" t="s">
        <v>347</v>
      </c>
      <c r="Y209" s="151"/>
      <c r="Z209" s="151"/>
      <c r="AA209" s="151"/>
      <c r="AB209" s="151"/>
      <c r="AC209" s="151"/>
      <c r="AD209" s="151"/>
      <c r="AE209" s="151"/>
      <c r="AF209" s="151"/>
      <c r="AG209" s="151" t="s">
        <v>348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1" x14ac:dyDescent="0.25">
      <c r="A210" s="158"/>
      <c r="B210" s="159"/>
      <c r="C210" s="256"/>
      <c r="D210" s="257"/>
      <c r="E210" s="257"/>
      <c r="F210" s="257"/>
      <c r="G210" s="257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51"/>
      <c r="Z210" s="151"/>
      <c r="AA210" s="151"/>
      <c r="AB210" s="151"/>
      <c r="AC210" s="151"/>
      <c r="AD210" s="151"/>
      <c r="AE210" s="151"/>
      <c r="AF210" s="151"/>
      <c r="AG210" s="151" t="s">
        <v>212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outlineLevel="1" x14ac:dyDescent="0.25">
      <c r="A211" s="169">
        <v>99</v>
      </c>
      <c r="B211" s="170" t="s">
        <v>1428</v>
      </c>
      <c r="C211" s="182" t="s">
        <v>1429</v>
      </c>
      <c r="D211" s="183" t="s">
        <v>266</v>
      </c>
      <c r="E211" s="172">
        <v>30</v>
      </c>
      <c r="F211" s="171"/>
      <c r="G211" s="172">
        <f>ROUND(E211*F211,2)</f>
        <v>0</v>
      </c>
      <c r="H211" s="171"/>
      <c r="I211" s="172">
        <f>ROUND(E211*H211,2)</f>
        <v>0</v>
      </c>
      <c r="J211" s="171"/>
      <c r="K211" s="172">
        <f>ROUND(E211*J211,2)</f>
        <v>0</v>
      </c>
      <c r="L211" s="172">
        <v>21</v>
      </c>
      <c r="M211" s="172">
        <f>G211*(1+L211/100)</f>
        <v>0</v>
      </c>
      <c r="N211" s="172">
        <v>0</v>
      </c>
      <c r="O211" s="172">
        <f>ROUND(E211*N211,2)</f>
        <v>0</v>
      </c>
      <c r="P211" s="172">
        <v>0</v>
      </c>
      <c r="Q211" s="172">
        <f>ROUND(E211*P211,2)</f>
        <v>0</v>
      </c>
      <c r="R211" s="172"/>
      <c r="S211" s="172" t="s">
        <v>299</v>
      </c>
      <c r="T211" s="173" t="s">
        <v>207</v>
      </c>
      <c r="U211" s="160">
        <v>0</v>
      </c>
      <c r="V211" s="160">
        <f>ROUND(E211*U211,2)</f>
        <v>0</v>
      </c>
      <c r="W211" s="160"/>
      <c r="X211" s="160" t="s">
        <v>347</v>
      </c>
      <c r="Y211" s="151"/>
      <c r="Z211" s="151"/>
      <c r="AA211" s="151"/>
      <c r="AB211" s="151"/>
      <c r="AC211" s="151"/>
      <c r="AD211" s="151"/>
      <c r="AE211" s="151"/>
      <c r="AF211" s="151"/>
      <c r="AG211" s="151" t="s">
        <v>348</v>
      </c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outlineLevel="1" x14ac:dyDescent="0.25">
      <c r="A212" s="158"/>
      <c r="B212" s="159"/>
      <c r="C212" s="256"/>
      <c r="D212" s="257"/>
      <c r="E212" s="257"/>
      <c r="F212" s="257"/>
      <c r="G212" s="257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51"/>
      <c r="Z212" s="151"/>
      <c r="AA212" s="151"/>
      <c r="AB212" s="151"/>
      <c r="AC212" s="151"/>
      <c r="AD212" s="151"/>
      <c r="AE212" s="151"/>
      <c r="AF212" s="151"/>
      <c r="AG212" s="151" t="s">
        <v>212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x14ac:dyDescent="0.25">
      <c r="A213" s="163" t="s">
        <v>201</v>
      </c>
      <c r="B213" s="164" t="s">
        <v>105</v>
      </c>
      <c r="C213" s="180" t="s">
        <v>106</v>
      </c>
      <c r="D213" s="181"/>
      <c r="E213" s="167"/>
      <c r="F213" s="167"/>
      <c r="G213" s="167">
        <f>SUMIF(AG214:AG273,"&lt;&gt;NOR",G214:G273)</f>
        <v>0</v>
      </c>
      <c r="H213" s="167"/>
      <c r="I213" s="167">
        <f>SUM(I214:I273)</f>
        <v>0</v>
      </c>
      <c r="J213" s="167"/>
      <c r="K213" s="167">
        <f>SUM(K214:K273)</f>
        <v>0</v>
      </c>
      <c r="L213" s="167"/>
      <c r="M213" s="167">
        <f>SUM(M214:M273)</f>
        <v>0</v>
      </c>
      <c r="N213" s="167"/>
      <c r="O213" s="167">
        <f>SUM(O214:O273)</f>
        <v>0</v>
      </c>
      <c r="P213" s="167"/>
      <c r="Q213" s="167">
        <f>SUM(Q214:Q273)</f>
        <v>0</v>
      </c>
      <c r="R213" s="167"/>
      <c r="S213" s="167"/>
      <c r="T213" s="168"/>
      <c r="U213" s="162"/>
      <c r="V213" s="162">
        <f>SUM(V214:V273)</f>
        <v>0</v>
      </c>
      <c r="W213" s="162"/>
      <c r="X213" s="162"/>
      <c r="AG213" t="s">
        <v>202</v>
      </c>
    </row>
    <row r="214" spans="1:60" outlineLevel="1" x14ac:dyDescent="0.25">
      <c r="A214" s="169">
        <v>100</v>
      </c>
      <c r="B214" s="170" t="s">
        <v>1430</v>
      </c>
      <c r="C214" s="182" t="s">
        <v>1431</v>
      </c>
      <c r="D214" s="183" t="s">
        <v>266</v>
      </c>
      <c r="E214" s="172">
        <v>150</v>
      </c>
      <c r="F214" s="171"/>
      <c r="G214" s="172">
        <f>ROUND(E214*F214,2)</f>
        <v>0</v>
      </c>
      <c r="H214" s="171"/>
      <c r="I214" s="172">
        <f>ROUND(E214*H214,2)</f>
        <v>0</v>
      </c>
      <c r="J214" s="171"/>
      <c r="K214" s="172">
        <f>ROUND(E214*J214,2)</f>
        <v>0</v>
      </c>
      <c r="L214" s="172">
        <v>21</v>
      </c>
      <c r="M214" s="172">
        <f>G214*(1+L214/100)</f>
        <v>0</v>
      </c>
      <c r="N214" s="172">
        <v>0</v>
      </c>
      <c r="O214" s="172">
        <f>ROUND(E214*N214,2)</f>
        <v>0</v>
      </c>
      <c r="P214" s="172">
        <v>0</v>
      </c>
      <c r="Q214" s="172">
        <f>ROUND(E214*P214,2)</f>
        <v>0</v>
      </c>
      <c r="R214" s="172"/>
      <c r="S214" s="172" t="s">
        <v>299</v>
      </c>
      <c r="T214" s="173" t="s">
        <v>207</v>
      </c>
      <c r="U214" s="160">
        <v>0</v>
      </c>
      <c r="V214" s="160">
        <f>ROUND(E214*U214,2)</f>
        <v>0</v>
      </c>
      <c r="W214" s="160"/>
      <c r="X214" s="160" t="s">
        <v>241</v>
      </c>
      <c r="Y214" s="151"/>
      <c r="Z214" s="151"/>
      <c r="AA214" s="151"/>
      <c r="AB214" s="151"/>
      <c r="AC214" s="151"/>
      <c r="AD214" s="151"/>
      <c r="AE214" s="151"/>
      <c r="AF214" s="151"/>
      <c r="AG214" s="151" t="s">
        <v>242</v>
      </c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outlineLevel="1" x14ac:dyDescent="0.25">
      <c r="A215" s="158"/>
      <c r="B215" s="159"/>
      <c r="C215" s="256"/>
      <c r="D215" s="257"/>
      <c r="E215" s="257"/>
      <c r="F215" s="257"/>
      <c r="G215" s="257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51"/>
      <c r="Z215" s="151"/>
      <c r="AA215" s="151"/>
      <c r="AB215" s="151"/>
      <c r="AC215" s="151"/>
      <c r="AD215" s="151"/>
      <c r="AE215" s="151"/>
      <c r="AF215" s="151"/>
      <c r="AG215" s="151" t="s">
        <v>212</v>
      </c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outlineLevel="1" x14ac:dyDescent="0.25">
      <c r="A216" s="169">
        <v>101</v>
      </c>
      <c r="B216" s="170" t="s">
        <v>1432</v>
      </c>
      <c r="C216" s="182" t="s">
        <v>1433</v>
      </c>
      <c r="D216" s="183" t="s">
        <v>266</v>
      </c>
      <c r="E216" s="172">
        <v>6</v>
      </c>
      <c r="F216" s="171"/>
      <c r="G216" s="172">
        <f>ROUND(E216*F216,2)</f>
        <v>0</v>
      </c>
      <c r="H216" s="171"/>
      <c r="I216" s="172">
        <f>ROUND(E216*H216,2)</f>
        <v>0</v>
      </c>
      <c r="J216" s="171"/>
      <c r="K216" s="172">
        <f>ROUND(E216*J216,2)</f>
        <v>0</v>
      </c>
      <c r="L216" s="172">
        <v>21</v>
      </c>
      <c r="M216" s="172">
        <f>G216*(1+L216/100)</f>
        <v>0</v>
      </c>
      <c r="N216" s="172">
        <v>0</v>
      </c>
      <c r="O216" s="172">
        <f>ROUND(E216*N216,2)</f>
        <v>0</v>
      </c>
      <c r="P216" s="172">
        <v>0</v>
      </c>
      <c r="Q216" s="172">
        <f>ROUND(E216*P216,2)</f>
        <v>0</v>
      </c>
      <c r="R216" s="172"/>
      <c r="S216" s="172" t="s">
        <v>299</v>
      </c>
      <c r="T216" s="173" t="s">
        <v>207</v>
      </c>
      <c r="U216" s="160">
        <v>0</v>
      </c>
      <c r="V216" s="160">
        <f>ROUND(E216*U216,2)</f>
        <v>0</v>
      </c>
      <c r="W216" s="160"/>
      <c r="X216" s="160" t="s">
        <v>241</v>
      </c>
      <c r="Y216" s="151"/>
      <c r="Z216" s="151"/>
      <c r="AA216" s="151"/>
      <c r="AB216" s="151"/>
      <c r="AC216" s="151"/>
      <c r="AD216" s="151"/>
      <c r="AE216" s="151"/>
      <c r="AF216" s="151"/>
      <c r="AG216" s="151" t="s">
        <v>242</v>
      </c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outlineLevel="1" x14ac:dyDescent="0.25">
      <c r="A217" s="158"/>
      <c r="B217" s="159"/>
      <c r="C217" s="256"/>
      <c r="D217" s="257"/>
      <c r="E217" s="257"/>
      <c r="F217" s="257"/>
      <c r="G217" s="257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51"/>
      <c r="Z217" s="151"/>
      <c r="AA217" s="151"/>
      <c r="AB217" s="151"/>
      <c r="AC217" s="151"/>
      <c r="AD217" s="151"/>
      <c r="AE217" s="151"/>
      <c r="AF217" s="151"/>
      <c r="AG217" s="151" t="s">
        <v>212</v>
      </c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outlineLevel="1" x14ac:dyDescent="0.25">
      <c r="A218" s="169">
        <v>102</v>
      </c>
      <c r="B218" s="170" t="s">
        <v>1434</v>
      </c>
      <c r="C218" s="182" t="s">
        <v>1435</v>
      </c>
      <c r="D218" s="183" t="s">
        <v>253</v>
      </c>
      <c r="E218" s="172">
        <v>210</v>
      </c>
      <c r="F218" s="171"/>
      <c r="G218" s="172">
        <f>ROUND(E218*F218,2)</f>
        <v>0</v>
      </c>
      <c r="H218" s="171"/>
      <c r="I218" s="172">
        <f>ROUND(E218*H218,2)</f>
        <v>0</v>
      </c>
      <c r="J218" s="171"/>
      <c r="K218" s="172">
        <f>ROUND(E218*J218,2)</f>
        <v>0</v>
      </c>
      <c r="L218" s="172">
        <v>21</v>
      </c>
      <c r="M218" s="172">
        <f>G218*(1+L218/100)</f>
        <v>0</v>
      </c>
      <c r="N218" s="172">
        <v>0</v>
      </c>
      <c r="O218" s="172">
        <f>ROUND(E218*N218,2)</f>
        <v>0</v>
      </c>
      <c r="P218" s="172">
        <v>0</v>
      </c>
      <c r="Q218" s="172">
        <f>ROUND(E218*P218,2)</f>
        <v>0</v>
      </c>
      <c r="R218" s="172"/>
      <c r="S218" s="172" t="s">
        <v>299</v>
      </c>
      <c r="T218" s="173" t="s">
        <v>207</v>
      </c>
      <c r="U218" s="160">
        <v>0</v>
      </c>
      <c r="V218" s="160">
        <f>ROUND(E218*U218,2)</f>
        <v>0</v>
      </c>
      <c r="W218" s="160"/>
      <c r="X218" s="160" t="s">
        <v>241</v>
      </c>
      <c r="Y218" s="151"/>
      <c r="Z218" s="151"/>
      <c r="AA218" s="151"/>
      <c r="AB218" s="151"/>
      <c r="AC218" s="151"/>
      <c r="AD218" s="151"/>
      <c r="AE218" s="151"/>
      <c r="AF218" s="151"/>
      <c r="AG218" s="151" t="s">
        <v>242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outlineLevel="1" x14ac:dyDescent="0.25">
      <c r="A219" s="158"/>
      <c r="B219" s="159"/>
      <c r="C219" s="256"/>
      <c r="D219" s="257"/>
      <c r="E219" s="257"/>
      <c r="F219" s="257"/>
      <c r="G219" s="257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51"/>
      <c r="Z219" s="151"/>
      <c r="AA219" s="151"/>
      <c r="AB219" s="151"/>
      <c r="AC219" s="151"/>
      <c r="AD219" s="151"/>
      <c r="AE219" s="151"/>
      <c r="AF219" s="151"/>
      <c r="AG219" s="151" t="s">
        <v>212</v>
      </c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outlineLevel="1" x14ac:dyDescent="0.25">
      <c r="A220" s="169">
        <v>103</v>
      </c>
      <c r="B220" s="170" t="s">
        <v>1436</v>
      </c>
      <c r="C220" s="182" t="s">
        <v>1437</v>
      </c>
      <c r="D220" s="183" t="s">
        <v>253</v>
      </c>
      <c r="E220" s="172">
        <v>30</v>
      </c>
      <c r="F220" s="171"/>
      <c r="G220" s="172">
        <f>ROUND(E220*F220,2)</f>
        <v>0</v>
      </c>
      <c r="H220" s="171"/>
      <c r="I220" s="172">
        <f>ROUND(E220*H220,2)</f>
        <v>0</v>
      </c>
      <c r="J220" s="171"/>
      <c r="K220" s="172">
        <f>ROUND(E220*J220,2)</f>
        <v>0</v>
      </c>
      <c r="L220" s="172">
        <v>21</v>
      </c>
      <c r="M220" s="172">
        <f>G220*(1+L220/100)</f>
        <v>0</v>
      </c>
      <c r="N220" s="172">
        <v>0</v>
      </c>
      <c r="O220" s="172">
        <f>ROUND(E220*N220,2)</f>
        <v>0</v>
      </c>
      <c r="P220" s="172">
        <v>0</v>
      </c>
      <c r="Q220" s="172">
        <f>ROUND(E220*P220,2)</f>
        <v>0</v>
      </c>
      <c r="R220" s="172"/>
      <c r="S220" s="172" t="s">
        <v>299</v>
      </c>
      <c r="T220" s="173" t="s">
        <v>207</v>
      </c>
      <c r="U220" s="160">
        <v>0</v>
      </c>
      <c r="V220" s="160">
        <f>ROUND(E220*U220,2)</f>
        <v>0</v>
      </c>
      <c r="W220" s="160"/>
      <c r="X220" s="160" t="s">
        <v>241</v>
      </c>
      <c r="Y220" s="151"/>
      <c r="Z220" s="151"/>
      <c r="AA220" s="151"/>
      <c r="AB220" s="151"/>
      <c r="AC220" s="151"/>
      <c r="AD220" s="151"/>
      <c r="AE220" s="151"/>
      <c r="AF220" s="151"/>
      <c r="AG220" s="151" t="s">
        <v>242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 x14ac:dyDescent="0.25">
      <c r="A221" s="158"/>
      <c r="B221" s="159"/>
      <c r="C221" s="256"/>
      <c r="D221" s="257"/>
      <c r="E221" s="257"/>
      <c r="F221" s="257"/>
      <c r="G221" s="257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51"/>
      <c r="Z221" s="151"/>
      <c r="AA221" s="151"/>
      <c r="AB221" s="151"/>
      <c r="AC221" s="151"/>
      <c r="AD221" s="151"/>
      <c r="AE221" s="151"/>
      <c r="AF221" s="151"/>
      <c r="AG221" s="151" t="s">
        <v>212</v>
      </c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outlineLevel="1" x14ac:dyDescent="0.25">
      <c r="A222" s="169">
        <v>104</v>
      </c>
      <c r="B222" s="170" t="s">
        <v>1438</v>
      </c>
      <c r="C222" s="182" t="s">
        <v>1439</v>
      </c>
      <c r="D222" s="183" t="s">
        <v>253</v>
      </c>
      <c r="E222" s="172">
        <v>410</v>
      </c>
      <c r="F222" s="171"/>
      <c r="G222" s="172">
        <f>ROUND(E222*F222,2)</f>
        <v>0</v>
      </c>
      <c r="H222" s="171"/>
      <c r="I222" s="172">
        <f>ROUND(E222*H222,2)</f>
        <v>0</v>
      </c>
      <c r="J222" s="171"/>
      <c r="K222" s="172">
        <f>ROUND(E222*J222,2)</f>
        <v>0</v>
      </c>
      <c r="L222" s="172">
        <v>21</v>
      </c>
      <c r="M222" s="172">
        <f>G222*(1+L222/100)</f>
        <v>0</v>
      </c>
      <c r="N222" s="172">
        <v>0</v>
      </c>
      <c r="O222" s="172">
        <f>ROUND(E222*N222,2)</f>
        <v>0</v>
      </c>
      <c r="P222" s="172">
        <v>0</v>
      </c>
      <c r="Q222" s="172">
        <f>ROUND(E222*P222,2)</f>
        <v>0</v>
      </c>
      <c r="R222" s="172"/>
      <c r="S222" s="172" t="s">
        <v>299</v>
      </c>
      <c r="T222" s="173" t="s">
        <v>207</v>
      </c>
      <c r="U222" s="160">
        <v>0</v>
      </c>
      <c r="V222" s="160">
        <f>ROUND(E222*U222,2)</f>
        <v>0</v>
      </c>
      <c r="W222" s="160"/>
      <c r="X222" s="160" t="s">
        <v>241</v>
      </c>
      <c r="Y222" s="151"/>
      <c r="Z222" s="151"/>
      <c r="AA222" s="151"/>
      <c r="AB222" s="151"/>
      <c r="AC222" s="151"/>
      <c r="AD222" s="151"/>
      <c r="AE222" s="151"/>
      <c r="AF222" s="151"/>
      <c r="AG222" s="151" t="s">
        <v>242</v>
      </c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outlineLevel="1" x14ac:dyDescent="0.25">
      <c r="A223" s="158"/>
      <c r="B223" s="159"/>
      <c r="C223" s="256"/>
      <c r="D223" s="257"/>
      <c r="E223" s="257"/>
      <c r="F223" s="257"/>
      <c r="G223" s="257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51"/>
      <c r="Z223" s="151"/>
      <c r="AA223" s="151"/>
      <c r="AB223" s="151"/>
      <c r="AC223" s="151"/>
      <c r="AD223" s="151"/>
      <c r="AE223" s="151"/>
      <c r="AF223" s="151"/>
      <c r="AG223" s="151" t="s">
        <v>212</v>
      </c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outlineLevel="1" x14ac:dyDescent="0.25">
      <c r="A224" s="169">
        <v>105</v>
      </c>
      <c r="B224" s="170" t="s">
        <v>1440</v>
      </c>
      <c r="C224" s="182" t="s">
        <v>1441</v>
      </c>
      <c r="D224" s="183" t="s">
        <v>266</v>
      </c>
      <c r="E224" s="172">
        <v>6</v>
      </c>
      <c r="F224" s="171"/>
      <c r="G224" s="172">
        <f>ROUND(E224*F224,2)</f>
        <v>0</v>
      </c>
      <c r="H224" s="171"/>
      <c r="I224" s="172">
        <f>ROUND(E224*H224,2)</f>
        <v>0</v>
      </c>
      <c r="J224" s="171"/>
      <c r="K224" s="172">
        <f>ROUND(E224*J224,2)</f>
        <v>0</v>
      </c>
      <c r="L224" s="172">
        <v>21</v>
      </c>
      <c r="M224" s="172">
        <f>G224*(1+L224/100)</f>
        <v>0</v>
      </c>
      <c r="N224" s="172">
        <v>0</v>
      </c>
      <c r="O224" s="172">
        <f>ROUND(E224*N224,2)</f>
        <v>0</v>
      </c>
      <c r="P224" s="172">
        <v>0</v>
      </c>
      <c r="Q224" s="172">
        <f>ROUND(E224*P224,2)</f>
        <v>0</v>
      </c>
      <c r="R224" s="172"/>
      <c r="S224" s="172" t="s">
        <v>299</v>
      </c>
      <c r="T224" s="173" t="s">
        <v>207</v>
      </c>
      <c r="U224" s="160">
        <v>0</v>
      </c>
      <c r="V224" s="160">
        <f>ROUND(E224*U224,2)</f>
        <v>0</v>
      </c>
      <c r="W224" s="160"/>
      <c r="X224" s="160" t="s">
        <v>241</v>
      </c>
      <c r="Y224" s="151"/>
      <c r="Z224" s="151"/>
      <c r="AA224" s="151"/>
      <c r="AB224" s="151"/>
      <c r="AC224" s="151"/>
      <c r="AD224" s="151"/>
      <c r="AE224" s="151"/>
      <c r="AF224" s="151"/>
      <c r="AG224" s="151" t="s">
        <v>242</v>
      </c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outlineLevel="1" x14ac:dyDescent="0.25">
      <c r="A225" s="158"/>
      <c r="B225" s="159"/>
      <c r="C225" s="256"/>
      <c r="D225" s="257"/>
      <c r="E225" s="257"/>
      <c r="F225" s="257"/>
      <c r="G225" s="257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51"/>
      <c r="Z225" s="151"/>
      <c r="AA225" s="151"/>
      <c r="AB225" s="151"/>
      <c r="AC225" s="151"/>
      <c r="AD225" s="151"/>
      <c r="AE225" s="151"/>
      <c r="AF225" s="151"/>
      <c r="AG225" s="151" t="s">
        <v>212</v>
      </c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outlineLevel="1" x14ac:dyDescent="0.25">
      <c r="A226" s="169">
        <v>106</v>
      </c>
      <c r="B226" s="170" t="s">
        <v>1442</v>
      </c>
      <c r="C226" s="182" t="s">
        <v>1443</v>
      </c>
      <c r="D226" s="183" t="s">
        <v>266</v>
      </c>
      <c r="E226" s="172">
        <v>32</v>
      </c>
      <c r="F226" s="171"/>
      <c r="G226" s="172">
        <f>ROUND(E226*F226,2)</f>
        <v>0</v>
      </c>
      <c r="H226" s="171"/>
      <c r="I226" s="172">
        <f>ROUND(E226*H226,2)</f>
        <v>0</v>
      </c>
      <c r="J226" s="171"/>
      <c r="K226" s="172">
        <f>ROUND(E226*J226,2)</f>
        <v>0</v>
      </c>
      <c r="L226" s="172">
        <v>21</v>
      </c>
      <c r="M226" s="172">
        <f>G226*(1+L226/100)</f>
        <v>0</v>
      </c>
      <c r="N226" s="172">
        <v>0</v>
      </c>
      <c r="O226" s="172">
        <f>ROUND(E226*N226,2)</f>
        <v>0</v>
      </c>
      <c r="P226" s="172">
        <v>0</v>
      </c>
      <c r="Q226" s="172">
        <f>ROUND(E226*P226,2)</f>
        <v>0</v>
      </c>
      <c r="R226" s="172"/>
      <c r="S226" s="172" t="s">
        <v>299</v>
      </c>
      <c r="T226" s="173" t="s">
        <v>207</v>
      </c>
      <c r="U226" s="160">
        <v>0</v>
      </c>
      <c r="V226" s="160">
        <f>ROUND(E226*U226,2)</f>
        <v>0</v>
      </c>
      <c r="W226" s="160"/>
      <c r="X226" s="160" t="s">
        <v>241</v>
      </c>
      <c r="Y226" s="151"/>
      <c r="Z226" s="151"/>
      <c r="AA226" s="151"/>
      <c r="AB226" s="151"/>
      <c r="AC226" s="151"/>
      <c r="AD226" s="151"/>
      <c r="AE226" s="151"/>
      <c r="AF226" s="151"/>
      <c r="AG226" s="151" t="s">
        <v>242</v>
      </c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outlineLevel="1" x14ac:dyDescent="0.25">
      <c r="A227" s="158"/>
      <c r="B227" s="159"/>
      <c r="C227" s="256"/>
      <c r="D227" s="257"/>
      <c r="E227" s="257"/>
      <c r="F227" s="257"/>
      <c r="G227" s="257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51"/>
      <c r="Z227" s="151"/>
      <c r="AA227" s="151"/>
      <c r="AB227" s="151"/>
      <c r="AC227" s="151"/>
      <c r="AD227" s="151"/>
      <c r="AE227" s="151"/>
      <c r="AF227" s="151"/>
      <c r="AG227" s="151" t="s">
        <v>212</v>
      </c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outlineLevel="1" x14ac:dyDescent="0.25">
      <c r="A228" s="169">
        <v>107</v>
      </c>
      <c r="B228" s="170" t="s">
        <v>1444</v>
      </c>
      <c r="C228" s="182" t="s">
        <v>1445</v>
      </c>
      <c r="D228" s="183" t="s">
        <v>266</v>
      </c>
      <c r="E228" s="172">
        <v>26</v>
      </c>
      <c r="F228" s="171"/>
      <c r="G228" s="172">
        <f>ROUND(E228*F228,2)</f>
        <v>0</v>
      </c>
      <c r="H228" s="171"/>
      <c r="I228" s="172">
        <f>ROUND(E228*H228,2)</f>
        <v>0</v>
      </c>
      <c r="J228" s="171"/>
      <c r="K228" s="172">
        <f>ROUND(E228*J228,2)</f>
        <v>0</v>
      </c>
      <c r="L228" s="172">
        <v>21</v>
      </c>
      <c r="M228" s="172">
        <f>G228*(1+L228/100)</f>
        <v>0</v>
      </c>
      <c r="N228" s="172">
        <v>0</v>
      </c>
      <c r="O228" s="172">
        <f>ROUND(E228*N228,2)</f>
        <v>0</v>
      </c>
      <c r="P228" s="172">
        <v>0</v>
      </c>
      <c r="Q228" s="172">
        <f>ROUND(E228*P228,2)</f>
        <v>0</v>
      </c>
      <c r="R228" s="172"/>
      <c r="S228" s="172" t="s">
        <v>299</v>
      </c>
      <c r="T228" s="173" t="s">
        <v>207</v>
      </c>
      <c r="U228" s="160">
        <v>0</v>
      </c>
      <c r="V228" s="160">
        <f>ROUND(E228*U228,2)</f>
        <v>0</v>
      </c>
      <c r="W228" s="160"/>
      <c r="X228" s="160" t="s">
        <v>241</v>
      </c>
      <c r="Y228" s="151"/>
      <c r="Z228" s="151"/>
      <c r="AA228" s="151"/>
      <c r="AB228" s="151"/>
      <c r="AC228" s="151"/>
      <c r="AD228" s="151"/>
      <c r="AE228" s="151"/>
      <c r="AF228" s="151"/>
      <c r="AG228" s="151" t="s">
        <v>242</v>
      </c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outlineLevel="1" x14ac:dyDescent="0.25">
      <c r="A229" s="158"/>
      <c r="B229" s="159"/>
      <c r="C229" s="256"/>
      <c r="D229" s="257"/>
      <c r="E229" s="257"/>
      <c r="F229" s="257"/>
      <c r="G229" s="257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51"/>
      <c r="Z229" s="151"/>
      <c r="AA229" s="151"/>
      <c r="AB229" s="151"/>
      <c r="AC229" s="151"/>
      <c r="AD229" s="151"/>
      <c r="AE229" s="151"/>
      <c r="AF229" s="151"/>
      <c r="AG229" s="151" t="s">
        <v>212</v>
      </c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outlineLevel="1" x14ac:dyDescent="0.25">
      <c r="A230" s="169">
        <v>108</v>
      </c>
      <c r="B230" s="170" t="s">
        <v>1446</v>
      </c>
      <c r="C230" s="182" t="s">
        <v>1447</v>
      </c>
      <c r="D230" s="183" t="s">
        <v>266</v>
      </c>
      <c r="E230" s="172">
        <v>65</v>
      </c>
      <c r="F230" s="171"/>
      <c r="G230" s="172">
        <f>ROUND(E230*F230,2)</f>
        <v>0</v>
      </c>
      <c r="H230" s="171"/>
      <c r="I230" s="172">
        <f>ROUND(E230*H230,2)</f>
        <v>0</v>
      </c>
      <c r="J230" s="171"/>
      <c r="K230" s="172">
        <f>ROUND(E230*J230,2)</f>
        <v>0</v>
      </c>
      <c r="L230" s="172">
        <v>21</v>
      </c>
      <c r="M230" s="172">
        <f>G230*(1+L230/100)</f>
        <v>0</v>
      </c>
      <c r="N230" s="172">
        <v>0</v>
      </c>
      <c r="O230" s="172">
        <f>ROUND(E230*N230,2)</f>
        <v>0</v>
      </c>
      <c r="P230" s="172">
        <v>0</v>
      </c>
      <c r="Q230" s="172">
        <f>ROUND(E230*P230,2)</f>
        <v>0</v>
      </c>
      <c r="R230" s="172"/>
      <c r="S230" s="172" t="s">
        <v>299</v>
      </c>
      <c r="T230" s="173" t="s">
        <v>207</v>
      </c>
      <c r="U230" s="160">
        <v>0</v>
      </c>
      <c r="V230" s="160">
        <f>ROUND(E230*U230,2)</f>
        <v>0</v>
      </c>
      <c r="W230" s="160"/>
      <c r="X230" s="160" t="s">
        <v>241</v>
      </c>
      <c r="Y230" s="151"/>
      <c r="Z230" s="151"/>
      <c r="AA230" s="151"/>
      <c r="AB230" s="151"/>
      <c r="AC230" s="151"/>
      <c r="AD230" s="151"/>
      <c r="AE230" s="151"/>
      <c r="AF230" s="151"/>
      <c r="AG230" s="151" t="s">
        <v>242</v>
      </c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60" outlineLevel="1" x14ac:dyDescent="0.25">
      <c r="A231" s="158"/>
      <c r="B231" s="159"/>
      <c r="C231" s="256"/>
      <c r="D231" s="257"/>
      <c r="E231" s="257"/>
      <c r="F231" s="257"/>
      <c r="G231" s="257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51"/>
      <c r="Z231" s="151"/>
      <c r="AA231" s="151"/>
      <c r="AB231" s="151"/>
      <c r="AC231" s="151"/>
      <c r="AD231" s="151"/>
      <c r="AE231" s="151"/>
      <c r="AF231" s="151"/>
      <c r="AG231" s="151" t="s">
        <v>212</v>
      </c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outlineLevel="1" x14ac:dyDescent="0.25">
      <c r="A232" s="169">
        <v>109</v>
      </c>
      <c r="B232" s="170" t="s">
        <v>1448</v>
      </c>
      <c r="C232" s="182" t="s">
        <v>1449</v>
      </c>
      <c r="D232" s="183" t="s">
        <v>266</v>
      </c>
      <c r="E232" s="172">
        <v>6</v>
      </c>
      <c r="F232" s="171"/>
      <c r="G232" s="172">
        <f>ROUND(E232*F232,2)</f>
        <v>0</v>
      </c>
      <c r="H232" s="171"/>
      <c r="I232" s="172">
        <f>ROUND(E232*H232,2)</f>
        <v>0</v>
      </c>
      <c r="J232" s="171"/>
      <c r="K232" s="172">
        <f>ROUND(E232*J232,2)</f>
        <v>0</v>
      </c>
      <c r="L232" s="172">
        <v>21</v>
      </c>
      <c r="M232" s="172">
        <f>G232*(1+L232/100)</f>
        <v>0</v>
      </c>
      <c r="N232" s="172">
        <v>0</v>
      </c>
      <c r="O232" s="172">
        <f>ROUND(E232*N232,2)</f>
        <v>0</v>
      </c>
      <c r="P232" s="172">
        <v>0</v>
      </c>
      <c r="Q232" s="172">
        <f>ROUND(E232*P232,2)</f>
        <v>0</v>
      </c>
      <c r="R232" s="172"/>
      <c r="S232" s="172" t="s">
        <v>299</v>
      </c>
      <c r="T232" s="173" t="s">
        <v>207</v>
      </c>
      <c r="U232" s="160">
        <v>0</v>
      </c>
      <c r="V232" s="160">
        <f>ROUND(E232*U232,2)</f>
        <v>0</v>
      </c>
      <c r="W232" s="160"/>
      <c r="X232" s="160" t="s">
        <v>241</v>
      </c>
      <c r="Y232" s="151"/>
      <c r="Z232" s="151"/>
      <c r="AA232" s="151"/>
      <c r="AB232" s="151"/>
      <c r="AC232" s="151"/>
      <c r="AD232" s="151"/>
      <c r="AE232" s="151"/>
      <c r="AF232" s="151"/>
      <c r="AG232" s="151" t="s">
        <v>242</v>
      </c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outlineLevel="1" x14ac:dyDescent="0.25">
      <c r="A233" s="158"/>
      <c r="B233" s="159"/>
      <c r="C233" s="256"/>
      <c r="D233" s="257"/>
      <c r="E233" s="257"/>
      <c r="F233" s="257"/>
      <c r="G233" s="257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51"/>
      <c r="Z233" s="151"/>
      <c r="AA233" s="151"/>
      <c r="AB233" s="151"/>
      <c r="AC233" s="151"/>
      <c r="AD233" s="151"/>
      <c r="AE233" s="151"/>
      <c r="AF233" s="151"/>
      <c r="AG233" s="151" t="s">
        <v>212</v>
      </c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outlineLevel="1" x14ac:dyDescent="0.25">
      <c r="A234" s="169">
        <v>110</v>
      </c>
      <c r="B234" s="170" t="s">
        <v>1450</v>
      </c>
      <c r="C234" s="182" t="s">
        <v>1431</v>
      </c>
      <c r="D234" s="183" t="s">
        <v>266</v>
      </c>
      <c r="E234" s="172">
        <v>150</v>
      </c>
      <c r="F234" s="171"/>
      <c r="G234" s="172">
        <f>ROUND(E234*F234,2)</f>
        <v>0</v>
      </c>
      <c r="H234" s="171"/>
      <c r="I234" s="172">
        <f>ROUND(E234*H234,2)</f>
        <v>0</v>
      </c>
      <c r="J234" s="171"/>
      <c r="K234" s="172">
        <f>ROUND(E234*J234,2)</f>
        <v>0</v>
      </c>
      <c r="L234" s="172">
        <v>21</v>
      </c>
      <c r="M234" s="172">
        <f>G234*(1+L234/100)</f>
        <v>0</v>
      </c>
      <c r="N234" s="172">
        <v>0</v>
      </c>
      <c r="O234" s="172">
        <f>ROUND(E234*N234,2)</f>
        <v>0</v>
      </c>
      <c r="P234" s="172">
        <v>0</v>
      </c>
      <c r="Q234" s="172">
        <f>ROUND(E234*P234,2)</f>
        <v>0</v>
      </c>
      <c r="R234" s="172"/>
      <c r="S234" s="172" t="s">
        <v>299</v>
      </c>
      <c r="T234" s="173" t="s">
        <v>207</v>
      </c>
      <c r="U234" s="160">
        <v>0</v>
      </c>
      <c r="V234" s="160">
        <f>ROUND(E234*U234,2)</f>
        <v>0</v>
      </c>
      <c r="W234" s="160"/>
      <c r="X234" s="160" t="s">
        <v>241</v>
      </c>
      <c r="Y234" s="151"/>
      <c r="Z234" s="151"/>
      <c r="AA234" s="151"/>
      <c r="AB234" s="151"/>
      <c r="AC234" s="151"/>
      <c r="AD234" s="151"/>
      <c r="AE234" s="151"/>
      <c r="AF234" s="151"/>
      <c r="AG234" s="151" t="s">
        <v>242</v>
      </c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outlineLevel="1" x14ac:dyDescent="0.25">
      <c r="A235" s="158"/>
      <c r="B235" s="159"/>
      <c r="C235" s="256"/>
      <c r="D235" s="257"/>
      <c r="E235" s="257"/>
      <c r="F235" s="257"/>
      <c r="G235" s="257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51"/>
      <c r="Z235" s="151"/>
      <c r="AA235" s="151"/>
      <c r="AB235" s="151"/>
      <c r="AC235" s="151"/>
      <c r="AD235" s="151"/>
      <c r="AE235" s="151"/>
      <c r="AF235" s="151"/>
      <c r="AG235" s="151" t="s">
        <v>212</v>
      </c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outlineLevel="1" x14ac:dyDescent="0.25">
      <c r="A236" s="169">
        <v>111</v>
      </c>
      <c r="B236" s="170" t="s">
        <v>1451</v>
      </c>
      <c r="C236" s="182" t="s">
        <v>1452</v>
      </c>
      <c r="D236" s="183" t="s">
        <v>266</v>
      </c>
      <c r="E236" s="172">
        <v>6</v>
      </c>
      <c r="F236" s="171"/>
      <c r="G236" s="172">
        <f>ROUND(E236*F236,2)</f>
        <v>0</v>
      </c>
      <c r="H236" s="171"/>
      <c r="I236" s="172">
        <f>ROUND(E236*H236,2)</f>
        <v>0</v>
      </c>
      <c r="J236" s="171"/>
      <c r="K236" s="172">
        <f>ROUND(E236*J236,2)</f>
        <v>0</v>
      </c>
      <c r="L236" s="172">
        <v>21</v>
      </c>
      <c r="M236" s="172">
        <f>G236*(1+L236/100)</f>
        <v>0</v>
      </c>
      <c r="N236" s="172">
        <v>0</v>
      </c>
      <c r="O236" s="172">
        <f>ROUND(E236*N236,2)</f>
        <v>0</v>
      </c>
      <c r="P236" s="172">
        <v>0</v>
      </c>
      <c r="Q236" s="172">
        <f>ROUND(E236*P236,2)</f>
        <v>0</v>
      </c>
      <c r="R236" s="172"/>
      <c r="S236" s="172" t="s">
        <v>299</v>
      </c>
      <c r="T236" s="173" t="s">
        <v>207</v>
      </c>
      <c r="U236" s="160">
        <v>0</v>
      </c>
      <c r="V236" s="160">
        <f>ROUND(E236*U236,2)</f>
        <v>0</v>
      </c>
      <c r="W236" s="160"/>
      <c r="X236" s="160" t="s">
        <v>241</v>
      </c>
      <c r="Y236" s="151"/>
      <c r="Z236" s="151"/>
      <c r="AA236" s="151"/>
      <c r="AB236" s="151"/>
      <c r="AC236" s="151"/>
      <c r="AD236" s="151"/>
      <c r="AE236" s="151"/>
      <c r="AF236" s="151"/>
      <c r="AG236" s="151" t="s">
        <v>242</v>
      </c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outlineLevel="1" x14ac:dyDescent="0.25">
      <c r="A237" s="158"/>
      <c r="B237" s="159"/>
      <c r="C237" s="256"/>
      <c r="D237" s="257"/>
      <c r="E237" s="257"/>
      <c r="F237" s="257"/>
      <c r="G237" s="257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51"/>
      <c r="Z237" s="151"/>
      <c r="AA237" s="151"/>
      <c r="AB237" s="151"/>
      <c r="AC237" s="151"/>
      <c r="AD237" s="151"/>
      <c r="AE237" s="151"/>
      <c r="AF237" s="151"/>
      <c r="AG237" s="151" t="s">
        <v>212</v>
      </c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outlineLevel="1" x14ac:dyDescent="0.25">
      <c r="A238" s="169">
        <v>112</v>
      </c>
      <c r="B238" s="170" t="s">
        <v>1453</v>
      </c>
      <c r="C238" s="182" t="s">
        <v>1454</v>
      </c>
      <c r="D238" s="183" t="s">
        <v>266</v>
      </c>
      <c r="E238" s="172">
        <v>24</v>
      </c>
      <c r="F238" s="171"/>
      <c r="G238" s="172">
        <f>ROUND(E238*F238,2)</f>
        <v>0</v>
      </c>
      <c r="H238" s="171"/>
      <c r="I238" s="172">
        <f>ROUND(E238*H238,2)</f>
        <v>0</v>
      </c>
      <c r="J238" s="171"/>
      <c r="K238" s="172">
        <f>ROUND(E238*J238,2)</f>
        <v>0</v>
      </c>
      <c r="L238" s="172">
        <v>21</v>
      </c>
      <c r="M238" s="172">
        <f>G238*(1+L238/100)</f>
        <v>0</v>
      </c>
      <c r="N238" s="172">
        <v>0</v>
      </c>
      <c r="O238" s="172">
        <f>ROUND(E238*N238,2)</f>
        <v>0</v>
      </c>
      <c r="P238" s="172">
        <v>0</v>
      </c>
      <c r="Q238" s="172">
        <f>ROUND(E238*P238,2)</f>
        <v>0</v>
      </c>
      <c r="R238" s="172"/>
      <c r="S238" s="172" t="s">
        <v>299</v>
      </c>
      <c r="T238" s="173" t="s">
        <v>207</v>
      </c>
      <c r="U238" s="160">
        <v>0</v>
      </c>
      <c r="V238" s="160">
        <f>ROUND(E238*U238,2)</f>
        <v>0</v>
      </c>
      <c r="W238" s="160"/>
      <c r="X238" s="160" t="s">
        <v>241</v>
      </c>
      <c r="Y238" s="151"/>
      <c r="Z238" s="151"/>
      <c r="AA238" s="151"/>
      <c r="AB238" s="151"/>
      <c r="AC238" s="151"/>
      <c r="AD238" s="151"/>
      <c r="AE238" s="151"/>
      <c r="AF238" s="151"/>
      <c r="AG238" s="151" t="s">
        <v>242</v>
      </c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outlineLevel="1" x14ac:dyDescent="0.25">
      <c r="A239" s="158"/>
      <c r="B239" s="159"/>
      <c r="C239" s="256"/>
      <c r="D239" s="257"/>
      <c r="E239" s="257"/>
      <c r="F239" s="257"/>
      <c r="G239" s="257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51"/>
      <c r="Z239" s="151"/>
      <c r="AA239" s="151"/>
      <c r="AB239" s="151"/>
      <c r="AC239" s="151"/>
      <c r="AD239" s="151"/>
      <c r="AE239" s="151"/>
      <c r="AF239" s="151"/>
      <c r="AG239" s="151" t="s">
        <v>212</v>
      </c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outlineLevel="1" x14ac:dyDescent="0.25">
      <c r="A240" s="169">
        <v>113</v>
      </c>
      <c r="B240" s="170" t="s">
        <v>1455</v>
      </c>
      <c r="C240" s="182" t="s">
        <v>1456</v>
      </c>
      <c r="D240" s="183" t="s">
        <v>266</v>
      </c>
      <c r="E240" s="172">
        <v>4</v>
      </c>
      <c r="F240" s="171"/>
      <c r="G240" s="172">
        <f>ROUND(E240*F240,2)</f>
        <v>0</v>
      </c>
      <c r="H240" s="171"/>
      <c r="I240" s="172">
        <f>ROUND(E240*H240,2)</f>
        <v>0</v>
      </c>
      <c r="J240" s="171"/>
      <c r="K240" s="172">
        <f>ROUND(E240*J240,2)</f>
        <v>0</v>
      </c>
      <c r="L240" s="172">
        <v>21</v>
      </c>
      <c r="M240" s="172">
        <f>G240*(1+L240/100)</f>
        <v>0</v>
      </c>
      <c r="N240" s="172">
        <v>0</v>
      </c>
      <c r="O240" s="172">
        <f>ROUND(E240*N240,2)</f>
        <v>0</v>
      </c>
      <c r="P240" s="172">
        <v>0</v>
      </c>
      <c r="Q240" s="172">
        <f>ROUND(E240*P240,2)</f>
        <v>0</v>
      </c>
      <c r="R240" s="172"/>
      <c r="S240" s="172" t="s">
        <v>299</v>
      </c>
      <c r="T240" s="173" t="s">
        <v>207</v>
      </c>
      <c r="U240" s="160">
        <v>0</v>
      </c>
      <c r="V240" s="160">
        <f>ROUND(E240*U240,2)</f>
        <v>0</v>
      </c>
      <c r="W240" s="160"/>
      <c r="X240" s="160" t="s">
        <v>241</v>
      </c>
      <c r="Y240" s="151"/>
      <c r="Z240" s="151"/>
      <c r="AA240" s="151"/>
      <c r="AB240" s="151"/>
      <c r="AC240" s="151"/>
      <c r="AD240" s="151"/>
      <c r="AE240" s="151"/>
      <c r="AF240" s="151"/>
      <c r="AG240" s="151" t="s">
        <v>242</v>
      </c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outlineLevel="1" x14ac:dyDescent="0.25">
      <c r="A241" s="158"/>
      <c r="B241" s="159"/>
      <c r="C241" s="256"/>
      <c r="D241" s="257"/>
      <c r="E241" s="257"/>
      <c r="F241" s="257"/>
      <c r="G241" s="257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51"/>
      <c r="Z241" s="151"/>
      <c r="AA241" s="151"/>
      <c r="AB241" s="151"/>
      <c r="AC241" s="151"/>
      <c r="AD241" s="151"/>
      <c r="AE241" s="151"/>
      <c r="AF241" s="151"/>
      <c r="AG241" s="151" t="s">
        <v>212</v>
      </c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outlineLevel="1" x14ac:dyDescent="0.25">
      <c r="A242" s="169">
        <v>114</v>
      </c>
      <c r="B242" s="170" t="s">
        <v>1457</v>
      </c>
      <c r="C242" s="182" t="s">
        <v>1458</v>
      </c>
      <c r="D242" s="183" t="s">
        <v>266</v>
      </c>
      <c r="E242" s="172">
        <v>26</v>
      </c>
      <c r="F242" s="171"/>
      <c r="G242" s="172">
        <f>ROUND(E242*F242,2)</f>
        <v>0</v>
      </c>
      <c r="H242" s="171"/>
      <c r="I242" s="172">
        <f>ROUND(E242*H242,2)</f>
        <v>0</v>
      </c>
      <c r="J242" s="171"/>
      <c r="K242" s="172">
        <f>ROUND(E242*J242,2)</f>
        <v>0</v>
      </c>
      <c r="L242" s="172">
        <v>21</v>
      </c>
      <c r="M242" s="172">
        <f>G242*(1+L242/100)</f>
        <v>0</v>
      </c>
      <c r="N242" s="172">
        <v>0</v>
      </c>
      <c r="O242" s="172">
        <f>ROUND(E242*N242,2)</f>
        <v>0</v>
      </c>
      <c r="P242" s="172">
        <v>0</v>
      </c>
      <c r="Q242" s="172">
        <f>ROUND(E242*P242,2)</f>
        <v>0</v>
      </c>
      <c r="R242" s="172"/>
      <c r="S242" s="172" t="s">
        <v>299</v>
      </c>
      <c r="T242" s="173" t="s">
        <v>207</v>
      </c>
      <c r="U242" s="160">
        <v>0</v>
      </c>
      <c r="V242" s="160">
        <f>ROUND(E242*U242,2)</f>
        <v>0</v>
      </c>
      <c r="W242" s="160"/>
      <c r="X242" s="160" t="s">
        <v>241</v>
      </c>
      <c r="Y242" s="151"/>
      <c r="Z242" s="151"/>
      <c r="AA242" s="151"/>
      <c r="AB242" s="151"/>
      <c r="AC242" s="151"/>
      <c r="AD242" s="151"/>
      <c r="AE242" s="151"/>
      <c r="AF242" s="151"/>
      <c r="AG242" s="151" t="s">
        <v>242</v>
      </c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outlineLevel="1" x14ac:dyDescent="0.25">
      <c r="A243" s="158"/>
      <c r="B243" s="159"/>
      <c r="C243" s="256"/>
      <c r="D243" s="257"/>
      <c r="E243" s="257"/>
      <c r="F243" s="257"/>
      <c r="G243" s="257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51"/>
      <c r="Z243" s="151"/>
      <c r="AA243" s="151"/>
      <c r="AB243" s="151"/>
      <c r="AC243" s="151"/>
      <c r="AD243" s="151"/>
      <c r="AE243" s="151"/>
      <c r="AF243" s="151"/>
      <c r="AG243" s="151" t="s">
        <v>212</v>
      </c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60" outlineLevel="1" x14ac:dyDescent="0.25">
      <c r="A244" s="169">
        <v>115</v>
      </c>
      <c r="B244" s="170" t="s">
        <v>1459</v>
      </c>
      <c r="C244" s="182" t="s">
        <v>1460</v>
      </c>
      <c r="D244" s="183" t="s">
        <v>266</v>
      </c>
      <c r="E244" s="172">
        <v>12</v>
      </c>
      <c r="F244" s="171"/>
      <c r="G244" s="172">
        <f>ROUND(E244*F244,2)</f>
        <v>0</v>
      </c>
      <c r="H244" s="171"/>
      <c r="I244" s="172">
        <f>ROUND(E244*H244,2)</f>
        <v>0</v>
      </c>
      <c r="J244" s="171"/>
      <c r="K244" s="172">
        <f>ROUND(E244*J244,2)</f>
        <v>0</v>
      </c>
      <c r="L244" s="172">
        <v>21</v>
      </c>
      <c r="M244" s="172">
        <f>G244*(1+L244/100)</f>
        <v>0</v>
      </c>
      <c r="N244" s="172">
        <v>0</v>
      </c>
      <c r="O244" s="172">
        <f>ROUND(E244*N244,2)</f>
        <v>0</v>
      </c>
      <c r="P244" s="172">
        <v>0</v>
      </c>
      <c r="Q244" s="172">
        <f>ROUND(E244*P244,2)</f>
        <v>0</v>
      </c>
      <c r="R244" s="172"/>
      <c r="S244" s="172" t="s">
        <v>299</v>
      </c>
      <c r="T244" s="173" t="s">
        <v>207</v>
      </c>
      <c r="U244" s="160">
        <v>0</v>
      </c>
      <c r="V244" s="160">
        <f>ROUND(E244*U244,2)</f>
        <v>0</v>
      </c>
      <c r="W244" s="160"/>
      <c r="X244" s="160" t="s">
        <v>241</v>
      </c>
      <c r="Y244" s="151"/>
      <c r="Z244" s="151"/>
      <c r="AA244" s="151"/>
      <c r="AB244" s="151"/>
      <c r="AC244" s="151"/>
      <c r="AD244" s="151"/>
      <c r="AE244" s="151"/>
      <c r="AF244" s="151"/>
      <c r="AG244" s="151" t="s">
        <v>242</v>
      </c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</row>
    <row r="245" spans="1:60" outlineLevel="1" x14ac:dyDescent="0.25">
      <c r="A245" s="158"/>
      <c r="B245" s="159"/>
      <c r="C245" s="256"/>
      <c r="D245" s="257"/>
      <c r="E245" s="257"/>
      <c r="F245" s="257"/>
      <c r="G245" s="257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51"/>
      <c r="Z245" s="151"/>
      <c r="AA245" s="151"/>
      <c r="AB245" s="151"/>
      <c r="AC245" s="151"/>
      <c r="AD245" s="151"/>
      <c r="AE245" s="151"/>
      <c r="AF245" s="151"/>
      <c r="AG245" s="151" t="s">
        <v>212</v>
      </c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ht="20.399999999999999" outlineLevel="1" x14ac:dyDescent="0.25">
      <c r="A246" s="169">
        <v>116</v>
      </c>
      <c r="B246" s="170" t="s">
        <v>1461</v>
      </c>
      <c r="C246" s="182" t="s">
        <v>1462</v>
      </c>
      <c r="D246" s="183" t="s">
        <v>266</v>
      </c>
      <c r="E246" s="172">
        <v>1</v>
      </c>
      <c r="F246" s="171"/>
      <c r="G246" s="172">
        <f>ROUND(E246*F246,2)</f>
        <v>0</v>
      </c>
      <c r="H246" s="171"/>
      <c r="I246" s="172">
        <f>ROUND(E246*H246,2)</f>
        <v>0</v>
      </c>
      <c r="J246" s="171"/>
      <c r="K246" s="172">
        <f>ROUND(E246*J246,2)</f>
        <v>0</v>
      </c>
      <c r="L246" s="172">
        <v>21</v>
      </c>
      <c r="M246" s="172">
        <f>G246*(1+L246/100)</f>
        <v>0</v>
      </c>
      <c r="N246" s="172">
        <v>0</v>
      </c>
      <c r="O246" s="172">
        <f>ROUND(E246*N246,2)</f>
        <v>0</v>
      </c>
      <c r="P246" s="172">
        <v>0</v>
      </c>
      <c r="Q246" s="172">
        <f>ROUND(E246*P246,2)</f>
        <v>0</v>
      </c>
      <c r="R246" s="172"/>
      <c r="S246" s="172" t="s">
        <v>299</v>
      </c>
      <c r="T246" s="173" t="s">
        <v>207</v>
      </c>
      <c r="U246" s="160">
        <v>0</v>
      </c>
      <c r="V246" s="160">
        <f>ROUND(E246*U246,2)</f>
        <v>0</v>
      </c>
      <c r="W246" s="160"/>
      <c r="X246" s="160" t="s">
        <v>241</v>
      </c>
      <c r="Y246" s="151"/>
      <c r="Z246" s="151"/>
      <c r="AA246" s="151"/>
      <c r="AB246" s="151"/>
      <c r="AC246" s="151"/>
      <c r="AD246" s="151"/>
      <c r="AE246" s="151"/>
      <c r="AF246" s="151"/>
      <c r="AG246" s="151" t="s">
        <v>242</v>
      </c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60" outlineLevel="1" x14ac:dyDescent="0.25">
      <c r="A247" s="158"/>
      <c r="B247" s="159"/>
      <c r="C247" s="256"/>
      <c r="D247" s="257"/>
      <c r="E247" s="257"/>
      <c r="F247" s="257"/>
      <c r="G247" s="257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51"/>
      <c r="Z247" s="151"/>
      <c r="AA247" s="151"/>
      <c r="AB247" s="151"/>
      <c r="AC247" s="151"/>
      <c r="AD247" s="151"/>
      <c r="AE247" s="151"/>
      <c r="AF247" s="151"/>
      <c r="AG247" s="151" t="s">
        <v>212</v>
      </c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</row>
    <row r="248" spans="1:60" outlineLevel="1" x14ac:dyDescent="0.25">
      <c r="A248" s="169">
        <v>117</v>
      </c>
      <c r="B248" s="170" t="s">
        <v>1463</v>
      </c>
      <c r="C248" s="182" t="s">
        <v>1437</v>
      </c>
      <c r="D248" s="183" t="s">
        <v>253</v>
      </c>
      <c r="E248" s="172">
        <v>30</v>
      </c>
      <c r="F248" s="171"/>
      <c r="G248" s="172">
        <f>ROUND(E248*F248,2)</f>
        <v>0</v>
      </c>
      <c r="H248" s="171"/>
      <c r="I248" s="172">
        <f>ROUND(E248*H248,2)</f>
        <v>0</v>
      </c>
      <c r="J248" s="171"/>
      <c r="K248" s="172">
        <f>ROUND(E248*J248,2)</f>
        <v>0</v>
      </c>
      <c r="L248" s="172">
        <v>21</v>
      </c>
      <c r="M248" s="172">
        <f>G248*(1+L248/100)</f>
        <v>0</v>
      </c>
      <c r="N248" s="172">
        <v>0</v>
      </c>
      <c r="O248" s="172">
        <f>ROUND(E248*N248,2)</f>
        <v>0</v>
      </c>
      <c r="P248" s="172">
        <v>0</v>
      </c>
      <c r="Q248" s="172">
        <f>ROUND(E248*P248,2)</f>
        <v>0</v>
      </c>
      <c r="R248" s="172"/>
      <c r="S248" s="172" t="s">
        <v>299</v>
      </c>
      <c r="T248" s="173" t="s">
        <v>207</v>
      </c>
      <c r="U248" s="160">
        <v>0</v>
      </c>
      <c r="V248" s="160">
        <f>ROUND(E248*U248,2)</f>
        <v>0</v>
      </c>
      <c r="W248" s="160"/>
      <c r="X248" s="160" t="s">
        <v>347</v>
      </c>
      <c r="Y248" s="151"/>
      <c r="Z248" s="151"/>
      <c r="AA248" s="151"/>
      <c r="AB248" s="151"/>
      <c r="AC248" s="151"/>
      <c r="AD248" s="151"/>
      <c r="AE248" s="151"/>
      <c r="AF248" s="151"/>
      <c r="AG248" s="151" t="s">
        <v>348</v>
      </c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outlineLevel="1" x14ac:dyDescent="0.25">
      <c r="A249" s="158"/>
      <c r="B249" s="159"/>
      <c r="C249" s="256"/>
      <c r="D249" s="257"/>
      <c r="E249" s="257"/>
      <c r="F249" s="257"/>
      <c r="G249" s="257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51"/>
      <c r="Z249" s="151"/>
      <c r="AA249" s="151"/>
      <c r="AB249" s="151"/>
      <c r="AC249" s="151"/>
      <c r="AD249" s="151"/>
      <c r="AE249" s="151"/>
      <c r="AF249" s="151"/>
      <c r="AG249" s="151" t="s">
        <v>212</v>
      </c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</row>
    <row r="250" spans="1:60" outlineLevel="1" x14ac:dyDescent="0.25">
      <c r="A250" s="169">
        <v>118</v>
      </c>
      <c r="B250" s="170" t="s">
        <v>1464</v>
      </c>
      <c r="C250" s="182" t="s">
        <v>1443</v>
      </c>
      <c r="D250" s="183" t="s">
        <v>266</v>
      </c>
      <c r="E250" s="172">
        <v>32</v>
      </c>
      <c r="F250" s="171"/>
      <c r="G250" s="172">
        <f>ROUND(E250*F250,2)</f>
        <v>0</v>
      </c>
      <c r="H250" s="171"/>
      <c r="I250" s="172">
        <f>ROUND(E250*H250,2)</f>
        <v>0</v>
      </c>
      <c r="J250" s="171"/>
      <c r="K250" s="172">
        <f>ROUND(E250*J250,2)</f>
        <v>0</v>
      </c>
      <c r="L250" s="172">
        <v>21</v>
      </c>
      <c r="M250" s="172">
        <f>G250*(1+L250/100)</f>
        <v>0</v>
      </c>
      <c r="N250" s="172">
        <v>0</v>
      </c>
      <c r="O250" s="172">
        <f>ROUND(E250*N250,2)</f>
        <v>0</v>
      </c>
      <c r="P250" s="172">
        <v>0</v>
      </c>
      <c r="Q250" s="172">
        <f>ROUND(E250*P250,2)</f>
        <v>0</v>
      </c>
      <c r="R250" s="172"/>
      <c r="S250" s="172" t="s">
        <v>299</v>
      </c>
      <c r="T250" s="173" t="s">
        <v>207</v>
      </c>
      <c r="U250" s="160">
        <v>0</v>
      </c>
      <c r="V250" s="160">
        <f>ROUND(E250*U250,2)</f>
        <v>0</v>
      </c>
      <c r="W250" s="160"/>
      <c r="X250" s="160" t="s">
        <v>347</v>
      </c>
      <c r="Y250" s="151"/>
      <c r="Z250" s="151"/>
      <c r="AA250" s="151"/>
      <c r="AB250" s="151"/>
      <c r="AC250" s="151"/>
      <c r="AD250" s="151"/>
      <c r="AE250" s="151"/>
      <c r="AF250" s="151"/>
      <c r="AG250" s="151" t="s">
        <v>348</v>
      </c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</row>
    <row r="251" spans="1:60" outlineLevel="1" x14ac:dyDescent="0.25">
      <c r="A251" s="158"/>
      <c r="B251" s="159"/>
      <c r="C251" s="256"/>
      <c r="D251" s="257"/>
      <c r="E251" s="257"/>
      <c r="F251" s="257"/>
      <c r="G251" s="257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51"/>
      <c r="Z251" s="151"/>
      <c r="AA251" s="151"/>
      <c r="AB251" s="151"/>
      <c r="AC251" s="151"/>
      <c r="AD251" s="151"/>
      <c r="AE251" s="151"/>
      <c r="AF251" s="151"/>
      <c r="AG251" s="151" t="s">
        <v>212</v>
      </c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</row>
    <row r="252" spans="1:60" outlineLevel="1" x14ac:dyDescent="0.25">
      <c r="A252" s="169">
        <v>119</v>
      </c>
      <c r="B252" s="170" t="s">
        <v>1465</v>
      </c>
      <c r="C252" s="182" t="s">
        <v>1466</v>
      </c>
      <c r="D252" s="183" t="s">
        <v>266</v>
      </c>
      <c r="E252" s="172">
        <v>6</v>
      </c>
      <c r="F252" s="171"/>
      <c r="G252" s="172">
        <f>ROUND(E252*F252,2)</f>
        <v>0</v>
      </c>
      <c r="H252" s="171"/>
      <c r="I252" s="172">
        <f>ROUND(E252*H252,2)</f>
        <v>0</v>
      </c>
      <c r="J252" s="171"/>
      <c r="K252" s="172">
        <f>ROUND(E252*J252,2)</f>
        <v>0</v>
      </c>
      <c r="L252" s="172">
        <v>21</v>
      </c>
      <c r="M252" s="172">
        <f>G252*(1+L252/100)</f>
        <v>0</v>
      </c>
      <c r="N252" s="172">
        <v>0</v>
      </c>
      <c r="O252" s="172">
        <f>ROUND(E252*N252,2)</f>
        <v>0</v>
      </c>
      <c r="P252" s="172">
        <v>0</v>
      </c>
      <c r="Q252" s="172">
        <f>ROUND(E252*P252,2)</f>
        <v>0</v>
      </c>
      <c r="R252" s="172"/>
      <c r="S252" s="172" t="s">
        <v>299</v>
      </c>
      <c r="T252" s="173" t="s">
        <v>207</v>
      </c>
      <c r="U252" s="160">
        <v>0</v>
      </c>
      <c r="V252" s="160">
        <f>ROUND(E252*U252,2)</f>
        <v>0</v>
      </c>
      <c r="W252" s="160"/>
      <c r="X252" s="160" t="s">
        <v>347</v>
      </c>
      <c r="Y252" s="151"/>
      <c r="Z252" s="151"/>
      <c r="AA252" s="151"/>
      <c r="AB252" s="151"/>
      <c r="AC252" s="151"/>
      <c r="AD252" s="151"/>
      <c r="AE252" s="151"/>
      <c r="AF252" s="151"/>
      <c r="AG252" s="151" t="s">
        <v>348</v>
      </c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outlineLevel="1" x14ac:dyDescent="0.25">
      <c r="A253" s="158"/>
      <c r="B253" s="159"/>
      <c r="C253" s="256"/>
      <c r="D253" s="257"/>
      <c r="E253" s="257"/>
      <c r="F253" s="257"/>
      <c r="G253" s="257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51"/>
      <c r="Z253" s="151"/>
      <c r="AA253" s="151"/>
      <c r="AB253" s="151"/>
      <c r="AC253" s="151"/>
      <c r="AD253" s="151"/>
      <c r="AE253" s="151"/>
      <c r="AF253" s="151"/>
      <c r="AG253" s="151" t="s">
        <v>212</v>
      </c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outlineLevel="1" x14ac:dyDescent="0.25">
      <c r="A254" s="169">
        <v>120</v>
      </c>
      <c r="B254" s="170" t="s">
        <v>1467</v>
      </c>
      <c r="C254" s="182" t="s">
        <v>1468</v>
      </c>
      <c r="D254" s="183" t="s">
        <v>253</v>
      </c>
      <c r="E254" s="172">
        <v>210</v>
      </c>
      <c r="F254" s="171"/>
      <c r="G254" s="172">
        <f>ROUND(E254*F254,2)</f>
        <v>0</v>
      </c>
      <c r="H254" s="171"/>
      <c r="I254" s="172">
        <f>ROUND(E254*H254,2)</f>
        <v>0</v>
      </c>
      <c r="J254" s="171"/>
      <c r="K254" s="172">
        <f>ROUND(E254*J254,2)</f>
        <v>0</v>
      </c>
      <c r="L254" s="172">
        <v>21</v>
      </c>
      <c r="M254" s="172">
        <f>G254*(1+L254/100)</f>
        <v>0</v>
      </c>
      <c r="N254" s="172">
        <v>0</v>
      </c>
      <c r="O254" s="172">
        <f>ROUND(E254*N254,2)</f>
        <v>0</v>
      </c>
      <c r="P254" s="172">
        <v>0</v>
      </c>
      <c r="Q254" s="172">
        <f>ROUND(E254*P254,2)</f>
        <v>0</v>
      </c>
      <c r="R254" s="172"/>
      <c r="S254" s="172" t="s">
        <v>299</v>
      </c>
      <c r="T254" s="173" t="s">
        <v>207</v>
      </c>
      <c r="U254" s="160">
        <v>0</v>
      </c>
      <c r="V254" s="160">
        <f>ROUND(E254*U254,2)</f>
        <v>0</v>
      </c>
      <c r="W254" s="160"/>
      <c r="X254" s="160" t="s">
        <v>347</v>
      </c>
      <c r="Y254" s="151"/>
      <c r="Z254" s="151"/>
      <c r="AA254" s="151"/>
      <c r="AB254" s="151"/>
      <c r="AC254" s="151"/>
      <c r="AD254" s="151"/>
      <c r="AE254" s="151"/>
      <c r="AF254" s="151"/>
      <c r="AG254" s="151" t="s">
        <v>348</v>
      </c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outlineLevel="1" x14ac:dyDescent="0.25">
      <c r="A255" s="158"/>
      <c r="B255" s="159"/>
      <c r="C255" s="256"/>
      <c r="D255" s="257"/>
      <c r="E255" s="257"/>
      <c r="F255" s="257"/>
      <c r="G255" s="257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51"/>
      <c r="Z255" s="151"/>
      <c r="AA255" s="151"/>
      <c r="AB255" s="151"/>
      <c r="AC255" s="151"/>
      <c r="AD255" s="151"/>
      <c r="AE255" s="151"/>
      <c r="AF255" s="151"/>
      <c r="AG255" s="151" t="s">
        <v>212</v>
      </c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outlineLevel="1" x14ac:dyDescent="0.25">
      <c r="A256" s="169">
        <v>121</v>
      </c>
      <c r="B256" s="170" t="s">
        <v>1469</v>
      </c>
      <c r="C256" s="182" t="s">
        <v>1439</v>
      </c>
      <c r="D256" s="183" t="s">
        <v>253</v>
      </c>
      <c r="E256" s="172">
        <v>410</v>
      </c>
      <c r="F256" s="171"/>
      <c r="G256" s="172">
        <f>ROUND(E256*F256,2)</f>
        <v>0</v>
      </c>
      <c r="H256" s="171"/>
      <c r="I256" s="172">
        <f>ROUND(E256*H256,2)</f>
        <v>0</v>
      </c>
      <c r="J256" s="171"/>
      <c r="K256" s="172">
        <f>ROUND(E256*J256,2)</f>
        <v>0</v>
      </c>
      <c r="L256" s="172">
        <v>21</v>
      </c>
      <c r="M256" s="172">
        <f>G256*(1+L256/100)</f>
        <v>0</v>
      </c>
      <c r="N256" s="172">
        <v>0</v>
      </c>
      <c r="O256" s="172">
        <f>ROUND(E256*N256,2)</f>
        <v>0</v>
      </c>
      <c r="P256" s="172">
        <v>0</v>
      </c>
      <c r="Q256" s="172">
        <f>ROUND(E256*P256,2)</f>
        <v>0</v>
      </c>
      <c r="R256" s="172"/>
      <c r="S256" s="172" t="s">
        <v>299</v>
      </c>
      <c r="T256" s="173" t="s">
        <v>207</v>
      </c>
      <c r="U256" s="160">
        <v>0</v>
      </c>
      <c r="V256" s="160">
        <f>ROUND(E256*U256,2)</f>
        <v>0</v>
      </c>
      <c r="W256" s="160"/>
      <c r="X256" s="160" t="s">
        <v>347</v>
      </c>
      <c r="Y256" s="151"/>
      <c r="Z256" s="151"/>
      <c r="AA256" s="151"/>
      <c r="AB256" s="151"/>
      <c r="AC256" s="151"/>
      <c r="AD256" s="151"/>
      <c r="AE256" s="151"/>
      <c r="AF256" s="151"/>
      <c r="AG256" s="151" t="s">
        <v>348</v>
      </c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outlineLevel="1" x14ac:dyDescent="0.25">
      <c r="A257" s="158"/>
      <c r="B257" s="159"/>
      <c r="C257" s="256"/>
      <c r="D257" s="257"/>
      <c r="E257" s="257"/>
      <c r="F257" s="257"/>
      <c r="G257" s="257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51"/>
      <c r="Z257" s="151"/>
      <c r="AA257" s="151"/>
      <c r="AB257" s="151"/>
      <c r="AC257" s="151"/>
      <c r="AD257" s="151"/>
      <c r="AE257" s="151"/>
      <c r="AF257" s="151"/>
      <c r="AG257" s="151" t="s">
        <v>212</v>
      </c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</row>
    <row r="258" spans="1:60" outlineLevel="1" x14ac:dyDescent="0.25">
      <c r="A258" s="169">
        <v>122</v>
      </c>
      <c r="B258" s="170" t="s">
        <v>1470</v>
      </c>
      <c r="C258" s="182" t="s">
        <v>1452</v>
      </c>
      <c r="D258" s="183" t="s">
        <v>266</v>
      </c>
      <c r="E258" s="172">
        <v>6</v>
      </c>
      <c r="F258" s="171"/>
      <c r="G258" s="172">
        <f>ROUND(E258*F258,2)</f>
        <v>0</v>
      </c>
      <c r="H258" s="171"/>
      <c r="I258" s="172">
        <f>ROUND(E258*H258,2)</f>
        <v>0</v>
      </c>
      <c r="J258" s="171"/>
      <c r="K258" s="172">
        <f>ROUND(E258*J258,2)</f>
        <v>0</v>
      </c>
      <c r="L258" s="172">
        <v>21</v>
      </c>
      <c r="M258" s="172">
        <f>G258*(1+L258/100)</f>
        <v>0</v>
      </c>
      <c r="N258" s="172">
        <v>0</v>
      </c>
      <c r="O258" s="172">
        <f>ROUND(E258*N258,2)</f>
        <v>0</v>
      </c>
      <c r="P258" s="172">
        <v>0</v>
      </c>
      <c r="Q258" s="172">
        <f>ROUND(E258*P258,2)</f>
        <v>0</v>
      </c>
      <c r="R258" s="172"/>
      <c r="S258" s="172" t="s">
        <v>299</v>
      </c>
      <c r="T258" s="173" t="s">
        <v>207</v>
      </c>
      <c r="U258" s="160">
        <v>0</v>
      </c>
      <c r="V258" s="160">
        <f>ROUND(E258*U258,2)</f>
        <v>0</v>
      </c>
      <c r="W258" s="160"/>
      <c r="X258" s="160" t="s">
        <v>347</v>
      </c>
      <c r="Y258" s="151"/>
      <c r="Z258" s="151"/>
      <c r="AA258" s="151"/>
      <c r="AB258" s="151"/>
      <c r="AC258" s="151"/>
      <c r="AD258" s="151"/>
      <c r="AE258" s="151"/>
      <c r="AF258" s="151"/>
      <c r="AG258" s="151" t="s">
        <v>348</v>
      </c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</row>
    <row r="259" spans="1:60" outlineLevel="1" x14ac:dyDescent="0.25">
      <c r="A259" s="158"/>
      <c r="B259" s="159"/>
      <c r="C259" s="256"/>
      <c r="D259" s="257"/>
      <c r="E259" s="257"/>
      <c r="F259" s="257"/>
      <c r="G259" s="257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51"/>
      <c r="Z259" s="151"/>
      <c r="AA259" s="151"/>
      <c r="AB259" s="151"/>
      <c r="AC259" s="151"/>
      <c r="AD259" s="151"/>
      <c r="AE259" s="151"/>
      <c r="AF259" s="151"/>
      <c r="AG259" s="151" t="s">
        <v>212</v>
      </c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</row>
    <row r="260" spans="1:60" ht="20.399999999999999" outlineLevel="1" x14ac:dyDescent="0.25">
      <c r="A260" s="169">
        <v>123</v>
      </c>
      <c r="B260" s="170" t="s">
        <v>1471</v>
      </c>
      <c r="C260" s="182" t="s">
        <v>1472</v>
      </c>
      <c r="D260" s="183" t="s">
        <v>266</v>
      </c>
      <c r="E260" s="172">
        <v>1</v>
      </c>
      <c r="F260" s="171"/>
      <c r="G260" s="172">
        <f>ROUND(E260*F260,2)</f>
        <v>0</v>
      </c>
      <c r="H260" s="171"/>
      <c r="I260" s="172">
        <f>ROUND(E260*H260,2)</f>
        <v>0</v>
      </c>
      <c r="J260" s="171"/>
      <c r="K260" s="172">
        <f>ROUND(E260*J260,2)</f>
        <v>0</v>
      </c>
      <c r="L260" s="172">
        <v>21</v>
      </c>
      <c r="M260" s="172">
        <f>G260*(1+L260/100)</f>
        <v>0</v>
      </c>
      <c r="N260" s="172">
        <v>0</v>
      </c>
      <c r="O260" s="172">
        <f>ROUND(E260*N260,2)</f>
        <v>0</v>
      </c>
      <c r="P260" s="172">
        <v>0</v>
      </c>
      <c r="Q260" s="172">
        <f>ROUND(E260*P260,2)</f>
        <v>0</v>
      </c>
      <c r="R260" s="172"/>
      <c r="S260" s="172" t="s">
        <v>299</v>
      </c>
      <c r="T260" s="173" t="s">
        <v>207</v>
      </c>
      <c r="U260" s="160">
        <v>0</v>
      </c>
      <c r="V260" s="160">
        <f>ROUND(E260*U260,2)</f>
        <v>0</v>
      </c>
      <c r="W260" s="160"/>
      <c r="X260" s="160" t="s">
        <v>347</v>
      </c>
      <c r="Y260" s="151"/>
      <c r="Z260" s="151"/>
      <c r="AA260" s="151"/>
      <c r="AB260" s="151"/>
      <c r="AC260" s="151"/>
      <c r="AD260" s="151"/>
      <c r="AE260" s="151"/>
      <c r="AF260" s="151"/>
      <c r="AG260" s="151" t="s">
        <v>348</v>
      </c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</row>
    <row r="261" spans="1:60" outlineLevel="1" x14ac:dyDescent="0.25">
      <c r="A261" s="158"/>
      <c r="B261" s="159"/>
      <c r="C261" s="256"/>
      <c r="D261" s="257"/>
      <c r="E261" s="257"/>
      <c r="F261" s="257"/>
      <c r="G261" s="257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51"/>
      <c r="Z261" s="151"/>
      <c r="AA261" s="151"/>
      <c r="AB261" s="151"/>
      <c r="AC261" s="151"/>
      <c r="AD261" s="151"/>
      <c r="AE261" s="151"/>
      <c r="AF261" s="151"/>
      <c r="AG261" s="151" t="s">
        <v>212</v>
      </c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outlineLevel="1" x14ac:dyDescent="0.25">
      <c r="A262" s="169">
        <v>124</v>
      </c>
      <c r="B262" s="170" t="s">
        <v>1473</v>
      </c>
      <c r="C262" s="182" t="s">
        <v>1460</v>
      </c>
      <c r="D262" s="183" t="s">
        <v>266</v>
      </c>
      <c r="E262" s="172">
        <v>12</v>
      </c>
      <c r="F262" s="171"/>
      <c r="G262" s="172">
        <f>ROUND(E262*F262,2)</f>
        <v>0</v>
      </c>
      <c r="H262" s="171"/>
      <c r="I262" s="172">
        <f>ROUND(E262*H262,2)</f>
        <v>0</v>
      </c>
      <c r="J262" s="171"/>
      <c r="K262" s="172">
        <f>ROUND(E262*J262,2)</f>
        <v>0</v>
      </c>
      <c r="L262" s="172">
        <v>21</v>
      </c>
      <c r="M262" s="172">
        <f>G262*(1+L262/100)</f>
        <v>0</v>
      </c>
      <c r="N262" s="172">
        <v>0</v>
      </c>
      <c r="O262" s="172">
        <f>ROUND(E262*N262,2)</f>
        <v>0</v>
      </c>
      <c r="P262" s="172">
        <v>0</v>
      </c>
      <c r="Q262" s="172">
        <f>ROUND(E262*P262,2)</f>
        <v>0</v>
      </c>
      <c r="R262" s="172"/>
      <c r="S262" s="172" t="s">
        <v>299</v>
      </c>
      <c r="T262" s="173" t="s">
        <v>207</v>
      </c>
      <c r="U262" s="160">
        <v>0</v>
      </c>
      <c r="V262" s="160">
        <f>ROUND(E262*U262,2)</f>
        <v>0</v>
      </c>
      <c r="W262" s="160"/>
      <c r="X262" s="160" t="s">
        <v>347</v>
      </c>
      <c r="Y262" s="151"/>
      <c r="Z262" s="151"/>
      <c r="AA262" s="151"/>
      <c r="AB262" s="151"/>
      <c r="AC262" s="151"/>
      <c r="AD262" s="151"/>
      <c r="AE262" s="151"/>
      <c r="AF262" s="151"/>
      <c r="AG262" s="151" t="s">
        <v>348</v>
      </c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outlineLevel="1" x14ac:dyDescent="0.25">
      <c r="A263" s="158"/>
      <c r="B263" s="159"/>
      <c r="C263" s="256"/>
      <c r="D263" s="257"/>
      <c r="E263" s="257"/>
      <c r="F263" s="257"/>
      <c r="G263" s="257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51"/>
      <c r="Z263" s="151"/>
      <c r="AA263" s="151"/>
      <c r="AB263" s="151"/>
      <c r="AC263" s="151"/>
      <c r="AD263" s="151"/>
      <c r="AE263" s="151"/>
      <c r="AF263" s="151"/>
      <c r="AG263" s="151" t="s">
        <v>212</v>
      </c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</row>
    <row r="264" spans="1:60" outlineLevel="1" x14ac:dyDescent="0.25">
      <c r="A264" s="169">
        <v>125</v>
      </c>
      <c r="B264" s="170" t="s">
        <v>1474</v>
      </c>
      <c r="C264" s="182" t="s">
        <v>1458</v>
      </c>
      <c r="D264" s="183" t="s">
        <v>266</v>
      </c>
      <c r="E264" s="172">
        <v>26</v>
      </c>
      <c r="F264" s="171"/>
      <c r="G264" s="172">
        <f>ROUND(E264*F264,2)</f>
        <v>0</v>
      </c>
      <c r="H264" s="171"/>
      <c r="I264" s="172">
        <f>ROUND(E264*H264,2)</f>
        <v>0</v>
      </c>
      <c r="J264" s="171"/>
      <c r="K264" s="172">
        <f>ROUND(E264*J264,2)</f>
        <v>0</v>
      </c>
      <c r="L264" s="172">
        <v>21</v>
      </c>
      <c r="M264" s="172">
        <f>G264*(1+L264/100)</f>
        <v>0</v>
      </c>
      <c r="N264" s="172">
        <v>0</v>
      </c>
      <c r="O264" s="172">
        <f>ROUND(E264*N264,2)</f>
        <v>0</v>
      </c>
      <c r="P264" s="172">
        <v>0</v>
      </c>
      <c r="Q264" s="172">
        <f>ROUND(E264*P264,2)</f>
        <v>0</v>
      </c>
      <c r="R264" s="172"/>
      <c r="S264" s="172" t="s">
        <v>299</v>
      </c>
      <c r="T264" s="173" t="s">
        <v>207</v>
      </c>
      <c r="U264" s="160">
        <v>0</v>
      </c>
      <c r="V264" s="160">
        <f>ROUND(E264*U264,2)</f>
        <v>0</v>
      </c>
      <c r="W264" s="160"/>
      <c r="X264" s="160" t="s">
        <v>347</v>
      </c>
      <c r="Y264" s="151"/>
      <c r="Z264" s="151"/>
      <c r="AA264" s="151"/>
      <c r="AB264" s="151"/>
      <c r="AC264" s="151"/>
      <c r="AD264" s="151"/>
      <c r="AE264" s="151"/>
      <c r="AF264" s="151"/>
      <c r="AG264" s="151" t="s">
        <v>348</v>
      </c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</row>
    <row r="265" spans="1:60" outlineLevel="1" x14ac:dyDescent="0.25">
      <c r="A265" s="158"/>
      <c r="B265" s="159"/>
      <c r="C265" s="256"/>
      <c r="D265" s="257"/>
      <c r="E265" s="257"/>
      <c r="F265" s="257"/>
      <c r="G265" s="257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51"/>
      <c r="Z265" s="151"/>
      <c r="AA265" s="151"/>
      <c r="AB265" s="151"/>
      <c r="AC265" s="151"/>
      <c r="AD265" s="151"/>
      <c r="AE265" s="151"/>
      <c r="AF265" s="151"/>
      <c r="AG265" s="151" t="s">
        <v>212</v>
      </c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</row>
    <row r="266" spans="1:60" outlineLevel="1" x14ac:dyDescent="0.25">
      <c r="A266" s="169">
        <v>126</v>
      </c>
      <c r="B266" s="170" t="s">
        <v>1475</v>
      </c>
      <c r="C266" s="182" t="s">
        <v>1456</v>
      </c>
      <c r="D266" s="183" t="s">
        <v>266</v>
      </c>
      <c r="E266" s="172">
        <v>4</v>
      </c>
      <c r="F266" s="171"/>
      <c r="G266" s="172">
        <f>ROUND(E266*F266,2)</f>
        <v>0</v>
      </c>
      <c r="H266" s="171"/>
      <c r="I266" s="172">
        <f>ROUND(E266*H266,2)</f>
        <v>0</v>
      </c>
      <c r="J266" s="171"/>
      <c r="K266" s="172">
        <f>ROUND(E266*J266,2)</f>
        <v>0</v>
      </c>
      <c r="L266" s="172">
        <v>21</v>
      </c>
      <c r="M266" s="172">
        <f>G266*(1+L266/100)</f>
        <v>0</v>
      </c>
      <c r="N266" s="172">
        <v>0</v>
      </c>
      <c r="O266" s="172">
        <f>ROUND(E266*N266,2)</f>
        <v>0</v>
      </c>
      <c r="P266" s="172">
        <v>0</v>
      </c>
      <c r="Q266" s="172">
        <f>ROUND(E266*P266,2)</f>
        <v>0</v>
      </c>
      <c r="R266" s="172"/>
      <c r="S266" s="172" t="s">
        <v>299</v>
      </c>
      <c r="T266" s="173" t="s">
        <v>207</v>
      </c>
      <c r="U266" s="160">
        <v>0</v>
      </c>
      <c r="V266" s="160">
        <f>ROUND(E266*U266,2)</f>
        <v>0</v>
      </c>
      <c r="W266" s="160"/>
      <c r="X266" s="160" t="s">
        <v>347</v>
      </c>
      <c r="Y266" s="151"/>
      <c r="Z266" s="151"/>
      <c r="AA266" s="151"/>
      <c r="AB266" s="151"/>
      <c r="AC266" s="151"/>
      <c r="AD266" s="151"/>
      <c r="AE266" s="151"/>
      <c r="AF266" s="151"/>
      <c r="AG266" s="151" t="s">
        <v>348</v>
      </c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</row>
    <row r="267" spans="1:60" outlineLevel="1" x14ac:dyDescent="0.25">
      <c r="A267" s="158"/>
      <c r="B267" s="159"/>
      <c r="C267" s="256"/>
      <c r="D267" s="257"/>
      <c r="E267" s="257"/>
      <c r="F267" s="257"/>
      <c r="G267" s="257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51"/>
      <c r="Z267" s="151"/>
      <c r="AA267" s="151"/>
      <c r="AB267" s="151"/>
      <c r="AC267" s="151"/>
      <c r="AD267" s="151"/>
      <c r="AE267" s="151"/>
      <c r="AF267" s="151"/>
      <c r="AG267" s="151" t="s">
        <v>212</v>
      </c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</row>
    <row r="268" spans="1:60" outlineLevel="1" x14ac:dyDescent="0.25">
      <c r="A268" s="169">
        <v>127</v>
      </c>
      <c r="B268" s="170" t="s">
        <v>1476</v>
      </c>
      <c r="C268" s="182" t="s">
        <v>1477</v>
      </c>
      <c r="D268" s="183" t="s">
        <v>266</v>
      </c>
      <c r="E268" s="172">
        <v>24</v>
      </c>
      <c r="F268" s="171"/>
      <c r="G268" s="172">
        <f>ROUND(E268*F268,2)</f>
        <v>0</v>
      </c>
      <c r="H268" s="171"/>
      <c r="I268" s="172">
        <f>ROUND(E268*H268,2)</f>
        <v>0</v>
      </c>
      <c r="J268" s="171"/>
      <c r="K268" s="172">
        <f>ROUND(E268*J268,2)</f>
        <v>0</v>
      </c>
      <c r="L268" s="172">
        <v>21</v>
      </c>
      <c r="M268" s="172">
        <f>G268*(1+L268/100)</f>
        <v>0</v>
      </c>
      <c r="N268" s="172">
        <v>0</v>
      </c>
      <c r="O268" s="172">
        <f>ROUND(E268*N268,2)</f>
        <v>0</v>
      </c>
      <c r="P268" s="172">
        <v>0</v>
      </c>
      <c r="Q268" s="172">
        <f>ROUND(E268*P268,2)</f>
        <v>0</v>
      </c>
      <c r="R268" s="172"/>
      <c r="S268" s="172" t="s">
        <v>299</v>
      </c>
      <c r="T268" s="173" t="s">
        <v>207</v>
      </c>
      <c r="U268" s="160">
        <v>0</v>
      </c>
      <c r="V268" s="160">
        <f>ROUND(E268*U268,2)</f>
        <v>0</v>
      </c>
      <c r="W268" s="160"/>
      <c r="X268" s="160" t="s">
        <v>347</v>
      </c>
      <c r="Y268" s="151"/>
      <c r="Z268" s="151"/>
      <c r="AA268" s="151"/>
      <c r="AB268" s="151"/>
      <c r="AC268" s="151"/>
      <c r="AD268" s="151"/>
      <c r="AE268" s="151"/>
      <c r="AF268" s="151"/>
      <c r="AG268" s="151" t="s">
        <v>348</v>
      </c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</row>
    <row r="269" spans="1:60" outlineLevel="1" x14ac:dyDescent="0.25">
      <c r="A269" s="158"/>
      <c r="B269" s="159"/>
      <c r="C269" s="256"/>
      <c r="D269" s="257"/>
      <c r="E269" s="257"/>
      <c r="F269" s="257"/>
      <c r="G269" s="257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51"/>
      <c r="Z269" s="151"/>
      <c r="AA269" s="151"/>
      <c r="AB269" s="151"/>
      <c r="AC269" s="151"/>
      <c r="AD269" s="151"/>
      <c r="AE269" s="151"/>
      <c r="AF269" s="151"/>
      <c r="AG269" s="151" t="s">
        <v>212</v>
      </c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</row>
    <row r="270" spans="1:60" outlineLevel="1" x14ac:dyDescent="0.25">
      <c r="A270" s="169">
        <v>128</v>
      </c>
      <c r="B270" s="170" t="s">
        <v>1478</v>
      </c>
      <c r="C270" s="182" t="s">
        <v>1447</v>
      </c>
      <c r="D270" s="183" t="s">
        <v>266</v>
      </c>
      <c r="E270" s="172">
        <v>65</v>
      </c>
      <c r="F270" s="171"/>
      <c r="G270" s="172">
        <f>ROUND(E270*F270,2)</f>
        <v>0</v>
      </c>
      <c r="H270" s="171"/>
      <c r="I270" s="172">
        <f>ROUND(E270*H270,2)</f>
        <v>0</v>
      </c>
      <c r="J270" s="171"/>
      <c r="K270" s="172">
        <f>ROUND(E270*J270,2)</f>
        <v>0</v>
      </c>
      <c r="L270" s="172">
        <v>21</v>
      </c>
      <c r="M270" s="172">
        <f>G270*(1+L270/100)</f>
        <v>0</v>
      </c>
      <c r="N270" s="172">
        <v>0</v>
      </c>
      <c r="O270" s="172">
        <f>ROUND(E270*N270,2)</f>
        <v>0</v>
      </c>
      <c r="P270" s="172">
        <v>0</v>
      </c>
      <c r="Q270" s="172">
        <f>ROUND(E270*P270,2)</f>
        <v>0</v>
      </c>
      <c r="R270" s="172"/>
      <c r="S270" s="172" t="s">
        <v>299</v>
      </c>
      <c r="T270" s="173" t="s">
        <v>207</v>
      </c>
      <c r="U270" s="160">
        <v>0</v>
      </c>
      <c r="V270" s="160">
        <f>ROUND(E270*U270,2)</f>
        <v>0</v>
      </c>
      <c r="W270" s="160"/>
      <c r="X270" s="160" t="s">
        <v>347</v>
      </c>
      <c r="Y270" s="151"/>
      <c r="Z270" s="151"/>
      <c r="AA270" s="151"/>
      <c r="AB270" s="151"/>
      <c r="AC270" s="151"/>
      <c r="AD270" s="151"/>
      <c r="AE270" s="151"/>
      <c r="AF270" s="151"/>
      <c r="AG270" s="151" t="s">
        <v>348</v>
      </c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</row>
    <row r="271" spans="1:60" outlineLevel="1" x14ac:dyDescent="0.25">
      <c r="A271" s="158"/>
      <c r="B271" s="159"/>
      <c r="C271" s="256"/>
      <c r="D271" s="257"/>
      <c r="E271" s="257"/>
      <c r="F271" s="257"/>
      <c r="G271" s="257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51"/>
      <c r="Z271" s="151"/>
      <c r="AA271" s="151"/>
      <c r="AB271" s="151"/>
      <c r="AC271" s="151"/>
      <c r="AD271" s="151"/>
      <c r="AE271" s="151"/>
      <c r="AF271" s="151"/>
      <c r="AG271" s="151" t="s">
        <v>212</v>
      </c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</row>
    <row r="272" spans="1:60" outlineLevel="1" x14ac:dyDescent="0.25">
      <c r="A272" s="169">
        <v>129</v>
      </c>
      <c r="B272" s="170" t="s">
        <v>1479</v>
      </c>
      <c r="C272" s="182" t="s">
        <v>1480</v>
      </c>
      <c r="D272" s="183" t="s">
        <v>266</v>
      </c>
      <c r="E272" s="172">
        <v>26</v>
      </c>
      <c r="F272" s="171"/>
      <c r="G272" s="172">
        <f>ROUND(E272*F272,2)</f>
        <v>0</v>
      </c>
      <c r="H272" s="171"/>
      <c r="I272" s="172">
        <f>ROUND(E272*H272,2)</f>
        <v>0</v>
      </c>
      <c r="J272" s="171"/>
      <c r="K272" s="172">
        <f>ROUND(E272*J272,2)</f>
        <v>0</v>
      </c>
      <c r="L272" s="172">
        <v>21</v>
      </c>
      <c r="M272" s="172">
        <f>G272*(1+L272/100)</f>
        <v>0</v>
      </c>
      <c r="N272" s="172">
        <v>0</v>
      </c>
      <c r="O272" s="172">
        <f>ROUND(E272*N272,2)</f>
        <v>0</v>
      </c>
      <c r="P272" s="172">
        <v>0</v>
      </c>
      <c r="Q272" s="172">
        <f>ROUND(E272*P272,2)</f>
        <v>0</v>
      </c>
      <c r="R272" s="172"/>
      <c r="S272" s="172" t="s">
        <v>299</v>
      </c>
      <c r="T272" s="173" t="s">
        <v>207</v>
      </c>
      <c r="U272" s="160">
        <v>0</v>
      </c>
      <c r="V272" s="160">
        <f>ROUND(E272*U272,2)</f>
        <v>0</v>
      </c>
      <c r="W272" s="160"/>
      <c r="X272" s="160" t="s">
        <v>347</v>
      </c>
      <c r="Y272" s="151"/>
      <c r="Z272" s="151"/>
      <c r="AA272" s="151"/>
      <c r="AB272" s="151"/>
      <c r="AC272" s="151"/>
      <c r="AD272" s="151"/>
      <c r="AE272" s="151"/>
      <c r="AF272" s="151"/>
      <c r="AG272" s="151" t="s">
        <v>348</v>
      </c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</row>
    <row r="273" spans="1:60" outlineLevel="1" x14ac:dyDescent="0.25">
      <c r="A273" s="158"/>
      <c r="B273" s="159"/>
      <c r="C273" s="256"/>
      <c r="D273" s="257"/>
      <c r="E273" s="257"/>
      <c r="F273" s="257"/>
      <c r="G273" s="257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51"/>
      <c r="Z273" s="151"/>
      <c r="AA273" s="151"/>
      <c r="AB273" s="151"/>
      <c r="AC273" s="151"/>
      <c r="AD273" s="151"/>
      <c r="AE273" s="151"/>
      <c r="AF273" s="151"/>
      <c r="AG273" s="151" t="s">
        <v>212</v>
      </c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</row>
    <row r="274" spans="1:60" x14ac:dyDescent="0.25">
      <c r="A274" s="163" t="s">
        <v>201</v>
      </c>
      <c r="B274" s="164" t="s">
        <v>113</v>
      </c>
      <c r="C274" s="180" t="s">
        <v>114</v>
      </c>
      <c r="D274" s="181"/>
      <c r="E274" s="167"/>
      <c r="F274" s="167"/>
      <c r="G274" s="167">
        <f>SUMIF(AG275:AG290,"&lt;&gt;NOR",G275:G290)</f>
        <v>0</v>
      </c>
      <c r="H274" s="167"/>
      <c r="I274" s="167">
        <f>SUM(I275:I290)</f>
        <v>0</v>
      </c>
      <c r="J274" s="167"/>
      <c r="K274" s="167">
        <f>SUM(K275:K290)</f>
        <v>0</v>
      </c>
      <c r="L274" s="167"/>
      <c r="M274" s="167">
        <f>SUM(M275:M290)</f>
        <v>0</v>
      </c>
      <c r="N274" s="167"/>
      <c r="O274" s="167">
        <f>SUM(O275:O290)</f>
        <v>1.77</v>
      </c>
      <c r="P274" s="167"/>
      <c r="Q274" s="167">
        <f>SUM(Q275:Q290)</f>
        <v>51.86</v>
      </c>
      <c r="R274" s="167"/>
      <c r="S274" s="167"/>
      <c r="T274" s="168"/>
      <c r="U274" s="162"/>
      <c r="V274" s="162">
        <f>SUM(V275:V290)</f>
        <v>602.35</v>
      </c>
      <c r="W274" s="162"/>
      <c r="X274" s="162"/>
      <c r="AG274" t="s">
        <v>202</v>
      </c>
    </row>
    <row r="275" spans="1:60" ht="30.6" outlineLevel="1" x14ac:dyDescent="0.25">
      <c r="A275" s="169">
        <v>130</v>
      </c>
      <c r="B275" s="170" t="s">
        <v>1249</v>
      </c>
      <c r="C275" s="182" t="s">
        <v>1250</v>
      </c>
      <c r="D275" s="183" t="s">
        <v>266</v>
      </c>
      <c r="E275" s="172">
        <v>214</v>
      </c>
      <c r="F275" s="171"/>
      <c r="G275" s="172">
        <f>ROUND(E275*F275,2)</f>
        <v>0</v>
      </c>
      <c r="H275" s="171"/>
      <c r="I275" s="172">
        <f>ROUND(E275*H275,2)</f>
        <v>0</v>
      </c>
      <c r="J275" s="171"/>
      <c r="K275" s="172">
        <f>ROUND(E275*J275,2)</f>
        <v>0</v>
      </c>
      <c r="L275" s="172">
        <v>21</v>
      </c>
      <c r="M275" s="172">
        <f>G275*(1+L275/100)</f>
        <v>0</v>
      </c>
      <c r="N275" s="172">
        <v>0</v>
      </c>
      <c r="O275" s="172">
        <f>ROUND(E275*N275,2)</f>
        <v>0</v>
      </c>
      <c r="P275" s="172">
        <v>1E-3</v>
      </c>
      <c r="Q275" s="172">
        <f>ROUND(E275*P275,2)</f>
        <v>0.21</v>
      </c>
      <c r="R275" s="172" t="s">
        <v>523</v>
      </c>
      <c r="S275" s="172" t="s">
        <v>206</v>
      </c>
      <c r="T275" s="173" t="s">
        <v>207</v>
      </c>
      <c r="U275" s="160">
        <v>0.183</v>
      </c>
      <c r="V275" s="160">
        <f>ROUND(E275*U275,2)</f>
        <v>39.159999999999997</v>
      </c>
      <c r="W275" s="160"/>
      <c r="X275" s="160" t="s">
        <v>241</v>
      </c>
      <c r="Y275" s="151"/>
      <c r="Z275" s="151"/>
      <c r="AA275" s="151"/>
      <c r="AB275" s="151"/>
      <c r="AC275" s="151"/>
      <c r="AD275" s="151"/>
      <c r="AE275" s="151"/>
      <c r="AF275" s="151"/>
      <c r="AG275" s="151" t="s">
        <v>242</v>
      </c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</row>
    <row r="276" spans="1:60" outlineLevel="1" x14ac:dyDescent="0.25">
      <c r="A276" s="158"/>
      <c r="B276" s="159"/>
      <c r="C276" s="258" t="s">
        <v>1251</v>
      </c>
      <c r="D276" s="259"/>
      <c r="E276" s="259"/>
      <c r="F276" s="259"/>
      <c r="G276" s="259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51"/>
      <c r="Z276" s="151"/>
      <c r="AA276" s="151"/>
      <c r="AB276" s="151"/>
      <c r="AC276" s="151"/>
      <c r="AD276" s="151"/>
      <c r="AE276" s="151"/>
      <c r="AF276" s="151"/>
      <c r="AG276" s="151" t="s">
        <v>244</v>
      </c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</row>
    <row r="277" spans="1:60" outlineLevel="1" x14ac:dyDescent="0.25">
      <c r="A277" s="158"/>
      <c r="B277" s="159"/>
      <c r="C277" s="247"/>
      <c r="D277" s="248"/>
      <c r="E277" s="248"/>
      <c r="F277" s="248"/>
      <c r="G277" s="248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51"/>
      <c r="Z277" s="151"/>
      <c r="AA277" s="151"/>
      <c r="AB277" s="151"/>
      <c r="AC277" s="151"/>
      <c r="AD277" s="151"/>
      <c r="AE277" s="151"/>
      <c r="AF277" s="151"/>
      <c r="AG277" s="151" t="s">
        <v>212</v>
      </c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</row>
    <row r="278" spans="1:60" ht="20.399999999999999" outlineLevel="1" x14ac:dyDescent="0.25">
      <c r="A278" s="169">
        <v>131</v>
      </c>
      <c r="B278" s="170" t="s">
        <v>1252</v>
      </c>
      <c r="C278" s="182" t="s">
        <v>1253</v>
      </c>
      <c r="D278" s="183" t="s">
        <v>266</v>
      </c>
      <c r="E278" s="172">
        <v>241</v>
      </c>
      <c r="F278" s="171"/>
      <c r="G278" s="172">
        <f>ROUND(E278*F278,2)</f>
        <v>0</v>
      </c>
      <c r="H278" s="171"/>
      <c r="I278" s="172">
        <f>ROUND(E278*H278,2)</f>
        <v>0</v>
      </c>
      <c r="J278" s="171"/>
      <c r="K278" s="172">
        <f>ROUND(E278*J278,2)</f>
        <v>0</v>
      </c>
      <c r="L278" s="172">
        <v>21</v>
      </c>
      <c r="M278" s="172">
        <f>G278*(1+L278/100)</f>
        <v>0</v>
      </c>
      <c r="N278" s="172">
        <v>4.8999999999999998E-4</v>
      </c>
      <c r="O278" s="172">
        <f>ROUND(E278*N278,2)</f>
        <v>0.12</v>
      </c>
      <c r="P278" s="172">
        <v>1.4999999999999999E-2</v>
      </c>
      <c r="Q278" s="172">
        <f>ROUND(E278*P278,2)</f>
        <v>3.62</v>
      </c>
      <c r="R278" s="172" t="s">
        <v>523</v>
      </c>
      <c r="S278" s="172" t="s">
        <v>206</v>
      </c>
      <c r="T278" s="173" t="s">
        <v>207</v>
      </c>
      <c r="U278" s="160">
        <v>0.54200000000000004</v>
      </c>
      <c r="V278" s="160">
        <f>ROUND(E278*U278,2)</f>
        <v>130.62</v>
      </c>
      <c r="W278" s="160"/>
      <c r="X278" s="160" t="s">
        <v>241</v>
      </c>
      <c r="Y278" s="151"/>
      <c r="Z278" s="151"/>
      <c r="AA278" s="151"/>
      <c r="AB278" s="151"/>
      <c r="AC278" s="151"/>
      <c r="AD278" s="151"/>
      <c r="AE278" s="151"/>
      <c r="AF278" s="151"/>
      <c r="AG278" s="151" t="s">
        <v>242</v>
      </c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</row>
    <row r="279" spans="1:60" outlineLevel="1" x14ac:dyDescent="0.25">
      <c r="A279" s="158"/>
      <c r="B279" s="159"/>
      <c r="C279" s="245" t="s">
        <v>1254</v>
      </c>
      <c r="D279" s="246"/>
      <c r="E279" s="246"/>
      <c r="F279" s="246"/>
      <c r="G279" s="246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51"/>
      <c r="Z279" s="151"/>
      <c r="AA279" s="151"/>
      <c r="AB279" s="151"/>
      <c r="AC279" s="151"/>
      <c r="AD279" s="151"/>
      <c r="AE279" s="151"/>
      <c r="AF279" s="151"/>
      <c r="AG279" s="151" t="s">
        <v>211</v>
      </c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</row>
    <row r="280" spans="1:60" outlineLevel="1" x14ac:dyDescent="0.25">
      <c r="A280" s="158"/>
      <c r="B280" s="159"/>
      <c r="C280" s="247"/>
      <c r="D280" s="248"/>
      <c r="E280" s="248"/>
      <c r="F280" s="248"/>
      <c r="G280" s="248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51"/>
      <c r="Z280" s="151"/>
      <c r="AA280" s="151"/>
      <c r="AB280" s="151"/>
      <c r="AC280" s="151"/>
      <c r="AD280" s="151"/>
      <c r="AE280" s="151"/>
      <c r="AF280" s="151"/>
      <c r="AG280" s="151" t="s">
        <v>212</v>
      </c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</row>
    <row r="281" spans="1:60" ht="20.399999999999999" outlineLevel="1" x14ac:dyDescent="0.25">
      <c r="A281" s="169">
        <v>132</v>
      </c>
      <c r="B281" s="170" t="s">
        <v>1255</v>
      </c>
      <c r="C281" s="182" t="s">
        <v>1256</v>
      </c>
      <c r="D281" s="183" t="s">
        <v>253</v>
      </c>
      <c r="E281" s="172">
        <v>2460</v>
      </c>
      <c r="F281" s="171"/>
      <c r="G281" s="172">
        <f>ROUND(E281*F281,2)</f>
        <v>0</v>
      </c>
      <c r="H281" s="171"/>
      <c r="I281" s="172">
        <f>ROUND(E281*H281,2)</f>
        <v>0</v>
      </c>
      <c r="J281" s="171"/>
      <c r="K281" s="172">
        <f>ROUND(E281*J281,2)</f>
        <v>0</v>
      </c>
      <c r="L281" s="172">
        <v>21</v>
      </c>
      <c r="M281" s="172">
        <f>G281*(1+L281/100)</f>
        <v>0</v>
      </c>
      <c r="N281" s="172">
        <v>4.8999999999999998E-4</v>
      </c>
      <c r="O281" s="172">
        <f>ROUND(E281*N281,2)</f>
        <v>1.21</v>
      </c>
      <c r="P281" s="172">
        <v>1E-3</v>
      </c>
      <c r="Q281" s="172">
        <f>ROUND(E281*P281,2)</f>
        <v>2.46</v>
      </c>
      <c r="R281" s="172" t="s">
        <v>523</v>
      </c>
      <c r="S281" s="172" t="s">
        <v>206</v>
      </c>
      <c r="T281" s="173" t="s">
        <v>207</v>
      </c>
      <c r="U281" s="160">
        <v>0.111</v>
      </c>
      <c r="V281" s="160">
        <f>ROUND(E281*U281,2)</f>
        <v>273.06</v>
      </c>
      <c r="W281" s="160"/>
      <c r="X281" s="160" t="s">
        <v>241</v>
      </c>
      <c r="Y281" s="151"/>
      <c r="Z281" s="151"/>
      <c r="AA281" s="151"/>
      <c r="AB281" s="151"/>
      <c r="AC281" s="151"/>
      <c r="AD281" s="151"/>
      <c r="AE281" s="151"/>
      <c r="AF281" s="151"/>
      <c r="AG281" s="151" t="s">
        <v>242</v>
      </c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</row>
    <row r="282" spans="1:60" outlineLevel="1" x14ac:dyDescent="0.25">
      <c r="A282" s="158"/>
      <c r="B282" s="159"/>
      <c r="C282" s="258" t="s">
        <v>1257</v>
      </c>
      <c r="D282" s="259"/>
      <c r="E282" s="259"/>
      <c r="F282" s="259"/>
      <c r="G282" s="259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51"/>
      <c r="Z282" s="151"/>
      <c r="AA282" s="151"/>
      <c r="AB282" s="151"/>
      <c r="AC282" s="151"/>
      <c r="AD282" s="151"/>
      <c r="AE282" s="151"/>
      <c r="AF282" s="151"/>
      <c r="AG282" s="151" t="s">
        <v>244</v>
      </c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</row>
    <row r="283" spans="1:60" outlineLevel="1" x14ac:dyDescent="0.25">
      <c r="A283" s="158"/>
      <c r="B283" s="159"/>
      <c r="C283" s="260" t="s">
        <v>1254</v>
      </c>
      <c r="D283" s="261"/>
      <c r="E283" s="261"/>
      <c r="F283" s="261"/>
      <c r="G283" s="261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51"/>
      <c r="Z283" s="151"/>
      <c r="AA283" s="151"/>
      <c r="AB283" s="151"/>
      <c r="AC283" s="151"/>
      <c r="AD283" s="151"/>
      <c r="AE283" s="151"/>
      <c r="AF283" s="151"/>
      <c r="AG283" s="151" t="s">
        <v>211</v>
      </c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</row>
    <row r="284" spans="1:60" outlineLevel="1" x14ac:dyDescent="0.25">
      <c r="A284" s="158"/>
      <c r="B284" s="159"/>
      <c r="C284" s="247"/>
      <c r="D284" s="248"/>
      <c r="E284" s="248"/>
      <c r="F284" s="248"/>
      <c r="G284" s="248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51"/>
      <c r="Z284" s="151"/>
      <c r="AA284" s="151"/>
      <c r="AB284" s="151"/>
      <c r="AC284" s="151"/>
      <c r="AD284" s="151"/>
      <c r="AE284" s="151"/>
      <c r="AF284" s="151"/>
      <c r="AG284" s="151" t="s">
        <v>212</v>
      </c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</row>
    <row r="285" spans="1:60" ht="20.399999999999999" outlineLevel="1" x14ac:dyDescent="0.25">
      <c r="A285" s="169">
        <v>133</v>
      </c>
      <c r="B285" s="170" t="s">
        <v>1258</v>
      </c>
      <c r="C285" s="182" t="s">
        <v>1259</v>
      </c>
      <c r="D285" s="183" t="s">
        <v>253</v>
      </c>
      <c r="E285" s="172">
        <v>340</v>
      </c>
      <c r="F285" s="171"/>
      <c r="G285" s="172">
        <f>ROUND(E285*F285,2)</f>
        <v>0</v>
      </c>
      <c r="H285" s="171"/>
      <c r="I285" s="172">
        <f>ROUND(E285*H285,2)</f>
        <v>0</v>
      </c>
      <c r="J285" s="171"/>
      <c r="K285" s="172">
        <f>ROUND(E285*J285,2)</f>
        <v>0</v>
      </c>
      <c r="L285" s="172">
        <v>21</v>
      </c>
      <c r="M285" s="172">
        <f>G285*(1+L285/100)</f>
        <v>0</v>
      </c>
      <c r="N285" s="172">
        <v>4.8999999999999998E-4</v>
      </c>
      <c r="O285" s="172">
        <f>ROUND(E285*N285,2)</f>
        <v>0.17</v>
      </c>
      <c r="P285" s="172">
        <v>3.0000000000000001E-3</v>
      </c>
      <c r="Q285" s="172">
        <f>ROUND(E285*P285,2)</f>
        <v>1.02</v>
      </c>
      <c r="R285" s="172" t="s">
        <v>523</v>
      </c>
      <c r="S285" s="172" t="s">
        <v>206</v>
      </c>
      <c r="T285" s="173" t="s">
        <v>207</v>
      </c>
      <c r="U285" s="160">
        <v>0.127</v>
      </c>
      <c r="V285" s="160">
        <f>ROUND(E285*U285,2)</f>
        <v>43.18</v>
      </c>
      <c r="W285" s="160"/>
      <c r="X285" s="160" t="s">
        <v>241</v>
      </c>
      <c r="Y285" s="151"/>
      <c r="Z285" s="151"/>
      <c r="AA285" s="151"/>
      <c r="AB285" s="151"/>
      <c r="AC285" s="151"/>
      <c r="AD285" s="151"/>
      <c r="AE285" s="151"/>
      <c r="AF285" s="151"/>
      <c r="AG285" s="151" t="s">
        <v>242</v>
      </c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</row>
    <row r="286" spans="1:60" outlineLevel="1" x14ac:dyDescent="0.25">
      <c r="A286" s="158"/>
      <c r="B286" s="159"/>
      <c r="C286" s="258" t="s">
        <v>1257</v>
      </c>
      <c r="D286" s="259"/>
      <c r="E286" s="259"/>
      <c r="F286" s="259"/>
      <c r="G286" s="259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51"/>
      <c r="Z286" s="151"/>
      <c r="AA286" s="151"/>
      <c r="AB286" s="151"/>
      <c r="AC286" s="151"/>
      <c r="AD286" s="151"/>
      <c r="AE286" s="151"/>
      <c r="AF286" s="151"/>
      <c r="AG286" s="151" t="s">
        <v>244</v>
      </c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</row>
    <row r="287" spans="1:60" outlineLevel="1" x14ac:dyDescent="0.25">
      <c r="A287" s="158"/>
      <c r="B287" s="159"/>
      <c r="C287" s="247"/>
      <c r="D287" s="248"/>
      <c r="E287" s="248"/>
      <c r="F287" s="248"/>
      <c r="G287" s="248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51"/>
      <c r="Z287" s="151"/>
      <c r="AA287" s="151"/>
      <c r="AB287" s="151"/>
      <c r="AC287" s="151"/>
      <c r="AD287" s="151"/>
      <c r="AE287" s="151"/>
      <c r="AF287" s="151"/>
      <c r="AG287" s="151" t="s">
        <v>212</v>
      </c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</row>
    <row r="288" spans="1:60" ht="20.399999999999999" outlineLevel="1" x14ac:dyDescent="0.25">
      <c r="A288" s="169">
        <v>134</v>
      </c>
      <c r="B288" s="170" t="s">
        <v>1260</v>
      </c>
      <c r="C288" s="182" t="s">
        <v>1261</v>
      </c>
      <c r="D288" s="183" t="s">
        <v>266</v>
      </c>
      <c r="E288" s="172">
        <v>165</v>
      </c>
      <c r="F288" s="171"/>
      <c r="G288" s="172">
        <f>ROUND(E288*F288,2)</f>
        <v>0</v>
      </c>
      <c r="H288" s="171"/>
      <c r="I288" s="172">
        <f>ROUND(E288*H288,2)</f>
        <v>0</v>
      </c>
      <c r="J288" s="171"/>
      <c r="K288" s="172">
        <f>ROUND(E288*J288,2)</f>
        <v>0</v>
      </c>
      <c r="L288" s="172">
        <v>21</v>
      </c>
      <c r="M288" s="172">
        <f>G288*(1+L288/100)</f>
        <v>0</v>
      </c>
      <c r="N288" s="172">
        <v>1.65E-3</v>
      </c>
      <c r="O288" s="172">
        <f>ROUND(E288*N288,2)</f>
        <v>0.27</v>
      </c>
      <c r="P288" s="172">
        <v>0.27</v>
      </c>
      <c r="Q288" s="172">
        <f>ROUND(E288*P288,2)</f>
        <v>44.55</v>
      </c>
      <c r="R288" s="172"/>
      <c r="S288" s="172" t="s">
        <v>299</v>
      </c>
      <c r="T288" s="173" t="s">
        <v>207</v>
      </c>
      <c r="U288" s="160">
        <v>0.70499999999999996</v>
      </c>
      <c r="V288" s="160">
        <f>ROUND(E288*U288,2)</f>
        <v>116.33</v>
      </c>
      <c r="W288" s="160"/>
      <c r="X288" s="160" t="s">
        <v>241</v>
      </c>
      <c r="Y288" s="151"/>
      <c r="Z288" s="151"/>
      <c r="AA288" s="151"/>
      <c r="AB288" s="151"/>
      <c r="AC288" s="151"/>
      <c r="AD288" s="151"/>
      <c r="AE288" s="151"/>
      <c r="AF288" s="151"/>
      <c r="AG288" s="151" t="s">
        <v>242</v>
      </c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</row>
    <row r="289" spans="1:60" outlineLevel="1" x14ac:dyDescent="0.25">
      <c r="A289" s="158"/>
      <c r="B289" s="159"/>
      <c r="C289" s="245" t="s">
        <v>1254</v>
      </c>
      <c r="D289" s="246"/>
      <c r="E289" s="246"/>
      <c r="F289" s="246"/>
      <c r="G289" s="246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51"/>
      <c r="Z289" s="151"/>
      <c r="AA289" s="151"/>
      <c r="AB289" s="151"/>
      <c r="AC289" s="151"/>
      <c r="AD289" s="151"/>
      <c r="AE289" s="151"/>
      <c r="AF289" s="151"/>
      <c r="AG289" s="151" t="s">
        <v>211</v>
      </c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</row>
    <row r="290" spans="1:60" outlineLevel="1" x14ac:dyDescent="0.25">
      <c r="A290" s="158"/>
      <c r="B290" s="159"/>
      <c r="C290" s="247"/>
      <c r="D290" s="248"/>
      <c r="E290" s="248"/>
      <c r="F290" s="248"/>
      <c r="G290" s="248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51"/>
      <c r="Z290" s="151"/>
      <c r="AA290" s="151"/>
      <c r="AB290" s="151"/>
      <c r="AC290" s="151"/>
      <c r="AD290" s="151"/>
      <c r="AE290" s="151"/>
      <c r="AF290" s="151"/>
      <c r="AG290" s="151" t="s">
        <v>212</v>
      </c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</row>
    <row r="291" spans="1:60" x14ac:dyDescent="0.25">
      <c r="A291" s="163" t="s">
        <v>201</v>
      </c>
      <c r="B291" s="164" t="s">
        <v>119</v>
      </c>
      <c r="C291" s="180" t="s">
        <v>106</v>
      </c>
      <c r="D291" s="181"/>
      <c r="E291" s="167"/>
      <c r="F291" s="167"/>
      <c r="G291" s="167">
        <f>SUMIF(AG292:AG293,"&lt;&gt;NOR",G292:G293)</f>
        <v>0</v>
      </c>
      <c r="H291" s="167"/>
      <c r="I291" s="167">
        <f>SUM(I292:I293)</f>
        <v>0</v>
      </c>
      <c r="J291" s="167"/>
      <c r="K291" s="167">
        <f>SUM(K292:K293)</f>
        <v>0</v>
      </c>
      <c r="L291" s="167"/>
      <c r="M291" s="167">
        <f>SUM(M292:M293)</f>
        <v>0</v>
      </c>
      <c r="N291" s="167"/>
      <c r="O291" s="167">
        <f>SUM(O292:O293)</f>
        <v>0</v>
      </c>
      <c r="P291" s="167"/>
      <c r="Q291" s="167">
        <f>SUM(Q292:Q293)</f>
        <v>0</v>
      </c>
      <c r="R291" s="167"/>
      <c r="S291" s="167"/>
      <c r="T291" s="168"/>
      <c r="U291" s="162"/>
      <c r="V291" s="162">
        <f>SUM(V292:V293)</f>
        <v>0</v>
      </c>
      <c r="W291" s="162"/>
      <c r="X291" s="162"/>
      <c r="AG291" t="s">
        <v>202</v>
      </c>
    </row>
    <row r="292" spans="1:60" outlineLevel="1" x14ac:dyDescent="0.25">
      <c r="A292" s="169">
        <v>135</v>
      </c>
      <c r="B292" s="170" t="s">
        <v>1264</v>
      </c>
      <c r="C292" s="182" t="s">
        <v>1265</v>
      </c>
      <c r="D292" s="183" t="s">
        <v>774</v>
      </c>
      <c r="E292" s="172">
        <v>1</v>
      </c>
      <c r="F292" s="171"/>
      <c r="G292" s="172">
        <f>ROUND(E292*F292,2)</f>
        <v>0</v>
      </c>
      <c r="H292" s="171"/>
      <c r="I292" s="172">
        <f>ROUND(E292*H292,2)</f>
        <v>0</v>
      </c>
      <c r="J292" s="171"/>
      <c r="K292" s="172">
        <f>ROUND(E292*J292,2)</f>
        <v>0</v>
      </c>
      <c r="L292" s="172">
        <v>21</v>
      </c>
      <c r="M292" s="172">
        <f>G292*(1+L292/100)</f>
        <v>0</v>
      </c>
      <c r="N292" s="172">
        <v>0</v>
      </c>
      <c r="O292" s="172">
        <f>ROUND(E292*N292,2)</f>
        <v>0</v>
      </c>
      <c r="P292" s="172">
        <v>0</v>
      </c>
      <c r="Q292" s="172">
        <f>ROUND(E292*P292,2)</f>
        <v>0</v>
      </c>
      <c r="R292" s="172"/>
      <c r="S292" s="172" t="s">
        <v>299</v>
      </c>
      <c r="T292" s="173" t="s">
        <v>207</v>
      </c>
      <c r="U292" s="160">
        <v>0</v>
      </c>
      <c r="V292" s="160">
        <f>ROUND(E292*U292,2)</f>
        <v>0</v>
      </c>
      <c r="W292" s="160"/>
      <c r="X292" s="160" t="s">
        <v>241</v>
      </c>
      <c r="Y292" s="151"/>
      <c r="Z292" s="151"/>
      <c r="AA292" s="151"/>
      <c r="AB292" s="151"/>
      <c r="AC292" s="151"/>
      <c r="AD292" s="151"/>
      <c r="AE292" s="151"/>
      <c r="AF292" s="151"/>
      <c r="AG292" s="151" t="s">
        <v>242</v>
      </c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</row>
    <row r="293" spans="1:60" outlineLevel="1" x14ac:dyDescent="0.25">
      <c r="A293" s="158"/>
      <c r="B293" s="159"/>
      <c r="C293" s="256"/>
      <c r="D293" s="257"/>
      <c r="E293" s="257"/>
      <c r="F293" s="257"/>
      <c r="G293" s="257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51"/>
      <c r="Z293" s="151"/>
      <c r="AA293" s="151"/>
      <c r="AB293" s="151"/>
      <c r="AC293" s="151"/>
      <c r="AD293" s="151"/>
      <c r="AE293" s="151"/>
      <c r="AF293" s="151"/>
      <c r="AG293" s="151" t="s">
        <v>212</v>
      </c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</row>
    <row r="294" spans="1:60" x14ac:dyDescent="0.25">
      <c r="A294" s="163" t="s">
        <v>201</v>
      </c>
      <c r="B294" s="164" t="s">
        <v>172</v>
      </c>
      <c r="C294" s="180" t="s">
        <v>27</v>
      </c>
      <c r="D294" s="181"/>
      <c r="E294" s="167"/>
      <c r="F294" s="167"/>
      <c r="G294" s="167">
        <f>SUMIF(AG295:AG297,"&lt;&gt;NOR",G295:G297)</f>
        <v>0</v>
      </c>
      <c r="H294" s="167"/>
      <c r="I294" s="167">
        <f>SUM(I295:I297)</f>
        <v>0</v>
      </c>
      <c r="J294" s="167"/>
      <c r="K294" s="167">
        <f>SUM(K295:K297)</f>
        <v>0</v>
      </c>
      <c r="L294" s="167"/>
      <c r="M294" s="167">
        <f>SUM(M295:M297)</f>
        <v>0</v>
      </c>
      <c r="N294" s="167"/>
      <c r="O294" s="167">
        <f>SUM(O295:O297)</f>
        <v>0</v>
      </c>
      <c r="P294" s="167"/>
      <c r="Q294" s="167">
        <f>SUM(Q295:Q297)</f>
        <v>0</v>
      </c>
      <c r="R294" s="167"/>
      <c r="S294" s="167"/>
      <c r="T294" s="168"/>
      <c r="U294" s="162"/>
      <c r="V294" s="162">
        <f>SUM(V295:V297)</f>
        <v>0</v>
      </c>
      <c r="W294" s="162"/>
      <c r="X294" s="162"/>
      <c r="AG294" t="s">
        <v>202</v>
      </c>
    </row>
    <row r="295" spans="1:60" outlineLevel="1" x14ac:dyDescent="0.25">
      <c r="A295" s="169">
        <v>136</v>
      </c>
      <c r="B295" s="170" t="s">
        <v>203</v>
      </c>
      <c r="C295" s="182" t="s">
        <v>204</v>
      </c>
      <c r="D295" s="183" t="s">
        <v>512</v>
      </c>
      <c r="E295" s="172">
        <v>1</v>
      </c>
      <c r="F295" s="171"/>
      <c r="G295" s="172">
        <f>ROUND(E295*F295,2)</f>
        <v>0</v>
      </c>
      <c r="H295" s="171"/>
      <c r="I295" s="172">
        <f>ROUND(E295*H295,2)</f>
        <v>0</v>
      </c>
      <c r="J295" s="171"/>
      <c r="K295" s="172">
        <f>ROUND(E295*J295,2)</f>
        <v>0</v>
      </c>
      <c r="L295" s="172">
        <v>21</v>
      </c>
      <c r="M295" s="172">
        <f>G295*(1+L295/100)</f>
        <v>0</v>
      </c>
      <c r="N295" s="172">
        <v>0</v>
      </c>
      <c r="O295" s="172">
        <f>ROUND(E295*N295,2)</f>
        <v>0</v>
      </c>
      <c r="P295" s="172">
        <v>0</v>
      </c>
      <c r="Q295" s="172">
        <f>ROUND(E295*P295,2)</f>
        <v>0</v>
      </c>
      <c r="R295" s="172"/>
      <c r="S295" s="172" t="s">
        <v>206</v>
      </c>
      <c r="T295" s="173" t="s">
        <v>207</v>
      </c>
      <c r="U295" s="160">
        <v>0</v>
      </c>
      <c r="V295" s="160">
        <f>ROUND(E295*U295,2)</f>
        <v>0</v>
      </c>
      <c r="W295" s="160"/>
      <c r="X295" s="160" t="s">
        <v>208</v>
      </c>
      <c r="Y295" s="151"/>
      <c r="Z295" s="151"/>
      <c r="AA295" s="151"/>
      <c r="AB295" s="151"/>
      <c r="AC295" s="151"/>
      <c r="AD295" s="151"/>
      <c r="AE295" s="151"/>
      <c r="AF295" s="151"/>
      <c r="AG295" s="151" t="s">
        <v>1481</v>
      </c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</row>
    <row r="296" spans="1:60" outlineLevel="1" x14ac:dyDescent="0.25">
      <c r="A296" s="158"/>
      <c r="B296" s="159"/>
      <c r="C296" s="245" t="s">
        <v>210</v>
      </c>
      <c r="D296" s="246"/>
      <c r="E296" s="246"/>
      <c r="F296" s="246"/>
      <c r="G296" s="246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51"/>
      <c r="Z296" s="151"/>
      <c r="AA296" s="151"/>
      <c r="AB296" s="151"/>
      <c r="AC296" s="151"/>
      <c r="AD296" s="151"/>
      <c r="AE296" s="151"/>
      <c r="AF296" s="151"/>
      <c r="AG296" s="151" t="s">
        <v>211</v>
      </c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</row>
    <row r="297" spans="1:60" outlineLevel="1" x14ac:dyDescent="0.25">
      <c r="A297" s="158"/>
      <c r="B297" s="159"/>
      <c r="C297" s="247"/>
      <c r="D297" s="248"/>
      <c r="E297" s="248"/>
      <c r="F297" s="248"/>
      <c r="G297" s="248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51"/>
      <c r="Z297" s="151"/>
      <c r="AA297" s="151"/>
      <c r="AB297" s="151"/>
      <c r="AC297" s="151"/>
      <c r="AD297" s="151"/>
      <c r="AE297" s="151"/>
      <c r="AF297" s="151"/>
      <c r="AG297" s="151" t="s">
        <v>212</v>
      </c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</row>
    <row r="298" spans="1:60" x14ac:dyDescent="0.25">
      <c r="A298" s="163" t="s">
        <v>201</v>
      </c>
      <c r="B298" s="164" t="s">
        <v>173</v>
      </c>
      <c r="C298" s="180" t="s">
        <v>28</v>
      </c>
      <c r="D298" s="181"/>
      <c r="E298" s="167"/>
      <c r="F298" s="167"/>
      <c r="G298" s="167">
        <f>SUMIF(AG299:AG309,"&lt;&gt;NOR",G299:G309)</f>
        <v>0</v>
      </c>
      <c r="H298" s="167"/>
      <c r="I298" s="167">
        <f>SUM(I299:I309)</f>
        <v>0</v>
      </c>
      <c r="J298" s="167"/>
      <c r="K298" s="167">
        <f>SUM(K299:K309)</f>
        <v>0</v>
      </c>
      <c r="L298" s="167"/>
      <c r="M298" s="167">
        <f>SUM(M299:M309)</f>
        <v>0</v>
      </c>
      <c r="N298" s="167"/>
      <c r="O298" s="167">
        <f>SUM(O299:O309)</f>
        <v>0</v>
      </c>
      <c r="P298" s="167"/>
      <c r="Q298" s="167">
        <f>SUM(Q299:Q309)</f>
        <v>0</v>
      </c>
      <c r="R298" s="167"/>
      <c r="S298" s="167"/>
      <c r="T298" s="168"/>
      <c r="U298" s="162"/>
      <c r="V298" s="162">
        <f>SUM(V299:V309)</f>
        <v>0</v>
      </c>
      <c r="W298" s="162"/>
      <c r="X298" s="162"/>
      <c r="AG298" t="s">
        <v>202</v>
      </c>
    </row>
    <row r="299" spans="1:60" outlineLevel="1" x14ac:dyDescent="0.25">
      <c r="A299" s="169">
        <v>137</v>
      </c>
      <c r="B299" s="170" t="s">
        <v>1266</v>
      </c>
      <c r="C299" s="182" t="s">
        <v>1046</v>
      </c>
      <c r="D299" s="183" t="s">
        <v>1150</v>
      </c>
      <c r="E299" s="172">
        <v>80</v>
      </c>
      <c r="F299" s="171"/>
      <c r="G299" s="172">
        <f>ROUND(E299*F299,2)</f>
        <v>0</v>
      </c>
      <c r="H299" s="171"/>
      <c r="I299" s="172">
        <f>ROUND(E299*H299,2)</f>
        <v>0</v>
      </c>
      <c r="J299" s="171"/>
      <c r="K299" s="172">
        <f>ROUND(E299*J299,2)</f>
        <v>0</v>
      </c>
      <c r="L299" s="172">
        <v>21</v>
      </c>
      <c r="M299" s="172">
        <f>G299*(1+L299/100)</f>
        <v>0</v>
      </c>
      <c r="N299" s="172">
        <v>0</v>
      </c>
      <c r="O299" s="172">
        <f>ROUND(E299*N299,2)</f>
        <v>0</v>
      </c>
      <c r="P299" s="172">
        <v>0</v>
      </c>
      <c r="Q299" s="172">
        <f>ROUND(E299*P299,2)</f>
        <v>0</v>
      </c>
      <c r="R299" s="172"/>
      <c r="S299" s="172" t="s">
        <v>299</v>
      </c>
      <c r="T299" s="173" t="s">
        <v>207</v>
      </c>
      <c r="U299" s="160">
        <v>0</v>
      </c>
      <c r="V299" s="160">
        <f>ROUND(E299*U299,2)</f>
        <v>0</v>
      </c>
      <c r="W299" s="160"/>
      <c r="X299" s="160" t="s">
        <v>241</v>
      </c>
      <c r="Y299" s="151"/>
      <c r="Z299" s="151"/>
      <c r="AA299" s="151"/>
      <c r="AB299" s="151"/>
      <c r="AC299" s="151"/>
      <c r="AD299" s="151"/>
      <c r="AE299" s="151"/>
      <c r="AF299" s="151"/>
      <c r="AG299" s="151" t="s">
        <v>242</v>
      </c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</row>
    <row r="300" spans="1:60" outlineLevel="1" x14ac:dyDescent="0.25">
      <c r="A300" s="158"/>
      <c r="B300" s="159"/>
      <c r="C300" s="256"/>
      <c r="D300" s="257"/>
      <c r="E300" s="257"/>
      <c r="F300" s="257"/>
      <c r="G300" s="257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51"/>
      <c r="Z300" s="151"/>
      <c r="AA300" s="151"/>
      <c r="AB300" s="151"/>
      <c r="AC300" s="151"/>
      <c r="AD300" s="151"/>
      <c r="AE300" s="151"/>
      <c r="AF300" s="151"/>
      <c r="AG300" s="151" t="s">
        <v>212</v>
      </c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</row>
    <row r="301" spans="1:60" outlineLevel="1" x14ac:dyDescent="0.25">
      <c r="A301" s="169">
        <v>138</v>
      </c>
      <c r="B301" s="170" t="s">
        <v>1267</v>
      </c>
      <c r="C301" s="182" t="s">
        <v>1268</v>
      </c>
      <c r="D301" s="183" t="s">
        <v>774</v>
      </c>
      <c r="E301" s="172">
        <v>1</v>
      </c>
      <c r="F301" s="171"/>
      <c r="G301" s="172">
        <f>ROUND(E301*F301,2)</f>
        <v>0</v>
      </c>
      <c r="H301" s="171"/>
      <c r="I301" s="172">
        <f>ROUND(E301*H301,2)</f>
        <v>0</v>
      </c>
      <c r="J301" s="171"/>
      <c r="K301" s="172">
        <f>ROUND(E301*J301,2)</f>
        <v>0</v>
      </c>
      <c r="L301" s="172">
        <v>21</v>
      </c>
      <c r="M301" s="172">
        <f>G301*(1+L301/100)</f>
        <v>0</v>
      </c>
      <c r="N301" s="172">
        <v>0</v>
      </c>
      <c r="O301" s="172">
        <f>ROUND(E301*N301,2)</f>
        <v>0</v>
      </c>
      <c r="P301" s="172">
        <v>0</v>
      </c>
      <c r="Q301" s="172">
        <f>ROUND(E301*P301,2)</f>
        <v>0</v>
      </c>
      <c r="R301" s="172"/>
      <c r="S301" s="172" t="s">
        <v>299</v>
      </c>
      <c r="T301" s="173" t="s">
        <v>207</v>
      </c>
      <c r="U301" s="160">
        <v>0</v>
      </c>
      <c r="V301" s="160">
        <f>ROUND(E301*U301,2)</f>
        <v>0</v>
      </c>
      <c r="W301" s="160"/>
      <c r="X301" s="160" t="s">
        <v>241</v>
      </c>
      <c r="Y301" s="151"/>
      <c r="Z301" s="151"/>
      <c r="AA301" s="151"/>
      <c r="AB301" s="151"/>
      <c r="AC301" s="151"/>
      <c r="AD301" s="151"/>
      <c r="AE301" s="151"/>
      <c r="AF301" s="151"/>
      <c r="AG301" s="151" t="s">
        <v>242</v>
      </c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</row>
    <row r="302" spans="1:60" outlineLevel="1" x14ac:dyDescent="0.25">
      <c r="A302" s="158"/>
      <c r="B302" s="159"/>
      <c r="C302" s="256"/>
      <c r="D302" s="257"/>
      <c r="E302" s="257"/>
      <c r="F302" s="257"/>
      <c r="G302" s="257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51"/>
      <c r="Z302" s="151"/>
      <c r="AA302" s="151"/>
      <c r="AB302" s="151"/>
      <c r="AC302" s="151"/>
      <c r="AD302" s="151"/>
      <c r="AE302" s="151"/>
      <c r="AF302" s="151"/>
      <c r="AG302" s="151" t="s">
        <v>212</v>
      </c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</row>
    <row r="303" spans="1:60" outlineLevel="1" x14ac:dyDescent="0.25">
      <c r="A303" s="169">
        <v>139</v>
      </c>
      <c r="B303" s="170" t="s">
        <v>1269</v>
      </c>
      <c r="C303" s="182" t="s">
        <v>1270</v>
      </c>
      <c r="D303" s="183" t="s">
        <v>774</v>
      </c>
      <c r="E303" s="172">
        <v>1</v>
      </c>
      <c r="F303" s="171"/>
      <c r="G303" s="172">
        <f>ROUND(E303*F303,2)</f>
        <v>0</v>
      </c>
      <c r="H303" s="171"/>
      <c r="I303" s="172">
        <f>ROUND(E303*H303,2)</f>
        <v>0</v>
      </c>
      <c r="J303" s="171"/>
      <c r="K303" s="172">
        <f>ROUND(E303*J303,2)</f>
        <v>0</v>
      </c>
      <c r="L303" s="172">
        <v>21</v>
      </c>
      <c r="M303" s="172">
        <f>G303*(1+L303/100)</f>
        <v>0</v>
      </c>
      <c r="N303" s="172">
        <v>0</v>
      </c>
      <c r="O303" s="172">
        <f>ROUND(E303*N303,2)</f>
        <v>0</v>
      </c>
      <c r="P303" s="172">
        <v>0</v>
      </c>
      <c r="Q303" s="172">
        <f>ROUND(E303*P303,2)</f>
        <v>0</v>
      </c>
      <c r="R303" s="172"/>
      <c r="S303" s="172" t="s">
        <v>299</v>
      </c>
      <c r="T303" s="173" t="s">
        <v>207</v>
      </c>
      <c r="U303" s="160">
        <v>0</v>
      </c>
      <c r="V303" s="160">
        <f>ROUND(E303*U303,2)</f>
        <v>0</v>
      </c>
      <c r="W303" s="160"/>
      <c r="X303" s="160" t="s">
        <v>241</v>
      </c>
      <c r="Y303" s="151"/>
      <c r="Z303" s="151"/>
      <c r="AA303" s="151"/>
      <c r="AB303" s="151"/>
      <c r="AC303" s="151"/>
      <c r="AD303" s="151"/>
      <c r="AE303" s="151"/>
      <c r="AF303" s="151"/>
      <c r="AG303" s="151" t="s">
        <v>242</v>
      </c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</row>
    <row r="304" spans="1:60" outlineLevel="1" x14ac:dyDescent="0.25">
      <c r="A304" s="158"/>
      <c r="B304" s="159"/>
      <c r="C304" s="256"/>
      <c r="D304" s="257"/>
      <c r="E304" s="257"/>
      <c r="F304" s="257"/>
      <c r="G304" s="257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51"/>
      <c r="Z304" s="151"/>
      <c r="AA304" s="151"/>
      <c r="AB304" s="151"/>
      <c r="AC304" s="151"/>
      <c r="AD304" s="151"/>
      <c r="AE304" s="151"/>
      <c r="AF304" s="151"/>
      <c r="AG304" s="151" t="s">
        <v>212</v>
      </c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</row>
    <row r="305" spans="1:60" outlineLevel="1" x14ac:dyDescent="0.25">
      <c r="A305" s="169">
        <v>140</v>
      </c>
      <c r="B305" s="170" t="s">
        <v>1271</v>
      </c>
      <c r="C305" s="182" t="s">
        <v>1272</v>
      </c>
      <c r="D305" s="183" t="s">
        <v>238</v>
      </c>
      <c r="E305" s="172">
        <v>210</v>
      </c>
      <c r="F305" s="171"/>
      <c r="G305" s="172">
        <f>ROUND(E305*F305,2)</f>
        <v>0</v>
      </c>
      <c r="H305" s="171"/>
      <c r="I305" s="172">
        <f>ROUND(E305*H305,2)</f>
        <v>0</v>
      </c>
      <c r="J305" s="171"/>
      <c r="K305" s="172">
        <f>ROUND(E305*J305,2)</f>
        <v>0</v>
      </c>
      <c r="L305" s="172">
        <v>21</v>
      </c>
      <c r="M305" s="172">
        <f>G305*(1+L305/100)</f>
        <v>0</v>
      </c>
      <c r="N305" s="172">
        <v>0</v>
      </c>
      <c r="O305" s="172">
        <f>ROUND(E305*N305,2)</f>
        <v>0</v>
      </c>
      <c r="P305" s="172">
        <v>0</v>
      </c>
      <c r="Q305" s="172">
        <f>ROUND(E305*P305,2)</f>
        <v>0</v>
      </c>
      <c r="R305" s="172"/>
      <c r="S305" s="172" t="s">
        <v>299</v>
      </c>
      <c r="T305" s="173" t="s">
        <v>207</v>
      </c>
      <c r="U305" s="160">
        <v>0</v>
      </c>
      <c r="V305" s="160">
        <f>ROUND(E305*U305,2)</f>
        <v>0</v>
      </c>
      <c r="W305" s="160"/>
      <c r="X305" s="160" t="s">
        <v>347</v>
      </c>
      <c r="Y305" s="151"/>
      <c r="Z305" s="151"/>
      <c r="AA305" s="151"/>
      <c r="AB305" s="151"/>
      <c r="AC305" s="151"/>
      <c r="AD305" s="151"/>
      <c r="AE305" s="151"/>
      <c r="AF305" s="151"/>
      <c r="AG305" s="151" t="s">
        <v>348</v>
      </c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</row>
    <row r="306" spans="1:60" outlineLevel="1" x14ac:dyDescent="0.25">
      <c r="A306" s="158"/>
      <c r="B306" s="159"/>
      <c r="C306" s="256"/>
      <c r="D306" s="257"/>
      <c r="E306" s="257"/>
      <c r="F306" s="257"/>
      <c r="G306" s="257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51"/>
      <c r="Z306" s="151"/>
      <c r="AA306" s="151"/>
      <c r="AB306" s="151"/>
      <c r="AC306" s="151"/>
      <c r="AD306" s="151"/>
      <c r="AE306" s="151"/>
      <c r="AF306" s="151"/>
      <c r="AG306" s="151" t="s">
        <v>212</v>
      </c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</row>
    <row r="307" spans="1:60" outlineLevel="1" x14ac:dyDescent="0.25">
      <c r="A307" s="169">
        <v>141</v>
      </c>
      <c r="B307" s="170" t="s">
        <v>230</v>
      </c>
      <c r="C307" s="182" t="s">
        <v>231</v>
      </c>
      <c r="D307" s="183" t="s">
        <v>205</v>
      </c>
      <c r="E307" s="172">
        <v>1</v>
      </c>
      <c r="F307" s="171"/>
      <c r="G307" s="172">
        <f>ROUND(E307*F307,2)</f>
        <v>0</v>
      </c>
      <c r="H307" s="171"/>
      <c r="I307" s="172">
        <f>ROUND(E307*H307,2)</f>
        <v>0</v>
      </c>
      <c r="J307" s="171"/>
      <c r="K307" s="172">
        <f>ROUND(E307*J307,2)</f>
        <v>0</v>
      </c>
      <c r="L307" s="172">
        <v>21</v>
      </c>
      <c r="M307" s="172">
        <f>G307*(1+L307/100)</f>
        <v>0</v>
      </c>
      <c r="N307" s="172">
        <v>0</v>
      </c>
      <c r="O307" s="172">
        <f>ROUND(E307*N307,2)</f>
        <v>0</v>
      </c>
      <c r="P307" s="172">
        <v>0</v>
      </c>
      <c r="Q307" s="172">
        <f>ROUND(E307*P307,2)</f>
        <v>0</v>
      </c>
      <c r="R307" s="172"/>
      <c r="S307" s="172" t="s">
        <v>206</v>
      </c>
      <c r="T307" s="173" t="s">
        <v>207</v>
      </c>
      <c r="U307" s="160">
        <v>0</v>
      </c>
      <c r="V307" s="160">
        <f>ROUND(E307*U307,2)</f>
        <v>0</v>
      </c>
      <c r="W307" s="160"/>
      <c r="X307" s="160" t="s">
        <v>208</v>
      </c>
      <c r="Y307" s="151"/>
      <c r="Z307" s="151"/>
      <c r="AA307" s="151"/>
      <c r="AB307" s="151"/>
      <c r="AC307" s="151"/>
      <c r="AD307" s="151"/>
      <c r="AE307" s="151"/>
      <c r="AF307" s="151"/>
      <c r="AG307" s="151" t="s">
        <v>1481</v>
      </c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</row>
    <row r="308" spans="1:60" ht="21.6" customHeight="1" outlineLevel="1" x14ac:dyDescent="0.25">
      <c r="A308" s="158"/>
      <c r="B308" s="159"/>
      <c r="C308" s="245" t="s">
        <v>232</v>
      </c>
      <c r="D308" s="246"/>
      <c r="E308" s="246"/>
      <c r="F308" s="246"/>
      <c r="G308" s="246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51"/>
      <c r="Z308" s="151"/>
      <c r="AA308" s="151"/>
      <c r="AB308" s="151"/>
      <c r="AC308" s="151"/>
      <c r="AD308" s="151"/>
      <c r="AE308" s="151"/>
      <c r="AF308" s="151"/>
      <c r="AG308" s="151" t="s">
        <v>211</v>
      </c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74" t="str">
        <f>C308</f>
        <v>Náklady na vyhotovení dokumentace skutečného provedení stavby a její předání objednateli v požadované formě a požadovaném počtu.</v>
      </c>
      <c r="BB308" s="151"/>
      <c r="BC308" s="151"/>
      <c r="BD308" s="151"/>
      <c r="BE308" s="151"/>
      <c r="BF308" s="151"/>
      <c r="BG308" s="151"/>
      <c r="BH308" s="151"/>
    </row>
    <row r="309" spans="1:60" outlineLevel="1" x14ac:dyDescent="0.25">
      <c r="A309" s="158"/>
      <c r="B309" s="159"/>
      <c r="C309" s="247"/>
      <c r="D309" s="248"/>
      <c r="E309" s="248"/>
      <c r="F309" s="248"/>
      <c r="G309" s="248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51"/>
      <c r="Z309" s="151"/>
      <c r="AA309" s="151"/>
      <c r="AB309" s="151"/>
      <c r="AC309" s="151"/>
      <c r="AD309" s="151"/>
      <c r="AE309" s="151"/>
      <c r="AF309" s="151"/>
      <c r="AG309" s="151" t="s">
        <v>212</v>
      </c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</row>
    <row r="310" spans="1:60" x14ac:dyDescent="0.25">
      <c r="A310" s="5"/>
      <c r="B310" s="6"/>
      <c r="C310" s="189"/>
      <c r="D310" s="190"/>
      <c r="E310" s="153"/>
      <c r="F310" s="153"/>
      <c r="G310" s="153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AE310">
        <v>15</v>
      </c>
      <c r="AF310">
        <v>21</v>
      </c>
    </row>
    <row r="311" spans="1:60" x14ac:dyDescent="0.25">
      <c r="A311" s="154"/>
      <c r="B311" s="155" t="s">
        <v>29</v>
      </c>
      <c r="C311" s="191"/>
      <c r="D311" s="192"/>
      <c r="E311" s="193"/>
      <c r="F311" s="193"/>
      <c r="G311" s="175">
        <f>G8+G11+G34+G79+G118+G135+G186+G213+G274+G291+G294+G298</f>
        <v>0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AE311">
        <f>SUMIF(L7:L309,AE310,G7:G309)</f>
        <v>0</v>
      </c>
      <c r="AF311">
        <f>SUMIF(L7:L309,AF310,G7:G309)</f>
        <v>0</v>
      </c>
      <c r="AG311" t="s">
        <v>233</v>
      </c>
    </row>
    <row r="312" spans="1:60" x14ac:dyDescent="0.25">
      <c r="A312" s="264" t="s">
        <v>971</v>
      </c>
      <c r="B312" s="264"/>
      <c r="C312" s="189"/>
      <c r="D312" s="190"/>
      <c r="E312" s="153"/>
      <c r="F312" s="153"/>
      <c r="G312" s="153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60" x14ac:dyDescent="0.25">
      <c r="A313" s="5"/>
      <c r="B313" s="6" t="s">
        <v>972</v>
      </c>
      <c r="C313" s="189" t="s">
        <v>973</v>
      </c>
      <c r="D313" s="190"/>
      <c r="E313" s="153"/>
      <c r="F313" s="153"/>
      <c r="G313" s="153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AG313" t="s">
        <v>974</v>
      </c>
    </row>
    <row r="314" spans="1:60" x14ac:dyDescent="0.25">
      <c r="A314" s="5"/>
      <c r="B314" s="6" t="s">
        <v>975</v>
      </c>
      <c r="C314" s="189" t="s">
        <v>976</v>
      </c>
      <c r="D314" s="190"/>
      <c r="E314" s="153"/>
      <c r="F314" s="153"/>
      <c r="G314" s="153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AG314" t="s">
        <v>977</v>
      </c>
    </row>
    <row r="315" spans="1:60" x14ac:dyDescent="0.25">
      <c r="A315" s="5"/>
      <c r="B315" s="6"/>
      <c r="C315" s="189" t="s">
        <v>1482</v>
      </c>
      <c r="D315" s="190"/>
      <c r="E315" s="153"/>
      <c r="F315" s="153"/>
      <c r="G315" s="153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AG315" t="s">
        <v>979</v>
      </c>
    </row>
    <row r="316" spans="1:60" x14ac:dyDescent="0.25">
      <c r="A316" s="5"/>
      <c r="B316" s="6"/>
      <c r="C316" s="189"/>
      <c r="D316" s="190"/>
      <c r="E316" s="153"/>
      <c r="F316" s="153"/>
      <c r="G316" s="153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60" x14ac:dyDescent="0.25">
      <c r="C317" s="194"/>
      <c r="D317" s="195"/>
      <c r="E317" s="92"/>
      <c r="F317" s="92"/>
      <c r="G317" s="92"/>
      <c r="AG317" t="s">
        <v>234</v>
      </c>
    </row>
    <row r="318" spans="1:60" x14ac:dyDescent="0.25">
      <c r="C318" s="92"/>
      <c r="D318" s="195"/>
      <c r="E318" s="92"/>
      <c r="F318" s="92"/>
      <c r="G318" s="92"/>
    </row>
    <row r="319" spans="1:60" x14ac:dyDescent="0.25">
      <c r="C319" s="92"/>
      <c r="D319" s="195"/>
      <c r="E319" s="92"/>
      <c r="F319" s="92"/>
      <c r="G319" s="92"/>
    </row>
    <row r="320" spans="1:60" x14ac:dyDescent="0.25">
      <c r="C320" s="92"/>
      <c r="D320" s="195"/>
      <c r="E320" s="92"/>
      <c r="F320" s="92"/>
      <c r="G320" s="92"/>
    </row>
    <row r="321" spans="3:7" x14ac:dyDescent="0.25">
      <c r="C321" s="92"/>
      <c r="D321" s="195"/>
      <c r="E321" s="92"/>
      <c r="F321" s="92"/>
      <c r="G321" s="92"/>
    </row>
    <row r="322" spans="3:7" x14ac:dyDescent="0.25">
      <c r="C322" s="92"/>
      <c r="D322" s="195"/>
      <c r="E322" s="92"/>
      <c r="F322" s="92"/>
      <c r="G322" s="92"/>
    </row>
    <row r="323" spans="3:7" x14ac:dyDescent="0.25">
      <c r="C323" s="92"/>
      <c r="D323" s="195"/>
      <c r="E323" s="92"/>
      <c r="F323" s="92"/>
      <c r="G323" s="92"/>
    </row>
    <row r="324" spans="3:7" x14ac:dyDescent="0.25">
      <c r="C324" s="92"/>
      <c r="D324" s="195"/>
      <c r="E324" s="92"/>
      <c r="F324" s="92"/>
      <c r="G324" s="92"/>
    </row>
    <row r="325" spans="3:7" x14ac:dyDescent="0.25">
      <c r="C325" s="92"/>
      <c r="D325" s="195"/>
      <c r="E325" s="92"/>
      <c r="F325" s="92"/>
      <c r="G325" s="92"/>
    </row>
    <row r="326" spans="3:7" x14ac:dyDescent="0.25">
      <c r="C326" s="92"/>
      <c r="D326" s="195"/>
      <c r="E326" s="92"/>
      <c r="F326" s="92"/>
      <c r="G326" s="92"/>
    </row>
    <row r="327" spans="3:7" x14ac:dyDescent="0.25">
      <c r="C327" s="92"/>
      <c r="D327" s="195"/>
      <c r="E327" s="92"/>
      <c r="F327" s="92"/>
      <c r="G327" s="92"/>
    </row>
    <row r="328" spans="3:7" x14ac:dyDescent="0.25">
      <c r="C328" s="92"/>
      <c r="D328" s="195"/>
      <c r="E328" s="92"/>
      <c r="F328" s="92"/>
      <c r="G328" s="92"/>
    </row>
    <row r="329" spans="3:7" x14ac:dyDescent="0.25">
      <c r="C329" s="92"/>
      <c r="D329" s="195"/>
      <c r="E329" s="92"/>
      <c r="F329" s="92"/>
      <c r="G329" s="92"/>
    </row>
    <row r="330" spans="3:7" x14ac:dyDescent="0.25">
      <c r="C330" s="92"/>
      <c r="D330" s="195"/>
      <c r="E330" s="92"/>
      <c r="F330" s="92"/>
      <c r="G330" s="92"/>
    </row>
    <row r="331" spans="3:7" x14ac:dyDescent="0.25">
      <c r="C331" s="92"/>
      <c r="D331" s="195"/>
      <c r="E331" s="92"/>
      <c r="F331" s="92"/>
      <c r="G331" s="92"/>
    </row>
    <row r="332" spans="3:7" x14ac:dyDescent="0.25">
      <c r="C332" s="92"/>
      <c r="D332" s="195"/>
      <c r="E332" s="92"/>
      <c r="F332" s="92"/>
      <c r="G332" s="92"/>
    </row>
    <row r="333" spans="3:7" x14ac:dyDescent="0.25">
      <c r="C333" s="92"/>
      <c r="D333" s="195"/>
      <c r="E333" s="92"/>
      <c r="F333" s="92"/>
      <c r="G333" s="92"/>
    </row>
    <row r="334" spans="3:7" x14ac:dyDescent="0.25">
      <c r="C334" s="92"/>
      <c r="D334" s="195"/>
      <c r="E334" s="92"/>
      <c r="F334" s="92"/>
      <c r="G334" s="92"/>
    </row>
    <row r="335" spans="3:7" x14ac:dyDescent="0.25">
      <c r="C335" s="92"/>
      <c r="D335" s="195"/>
      <c r="E335" s="92"/>
      <c r="F335" s="92"/>
      <c r="G335" s="92"/>
    </row>
    <row r="336" spans="3:7" x14ac:dyDescent="0.25">
      <c r="C336" s="92"/>
      <c r="D336" s="195"/>
      <c r="E336" s="92"/>
      <c r="F336" s="92"/>
      <c r="G336" s="92"/>
    </row>
    <row r="337" spans="3:7" x14ac:dyDescent="0.25">
      <c r="C337" s="92"/>
      <c r="D337" s="195"/>
      <c r="E337" s="92"/>
      <c r="F337" s="92"/>
      <c r="G337" s="92"/>
    </row>
    <row r="338" spans="3:7" x14ac:dyDescent="0.25">
      <c r="C338" s="92"/>
      <c r="D338" s="195"/>
      <c r="E338" s="92"/>
      <c r="F338" s="92"/>
      <c r="G338" s="92"/>
    </row>
    <row r="339" spans="3:7" x14ac:dyDescent="0.25">
      <c r="C339" s="92"/>
      <c r="D339" s="195"/>
      <c r="E339" s="92"/>
      <c r="F339" s="92"/>
      <c r="G339" s="92"/>
    </row>
    <row r="340" spans="3:7" x14ac:dyDescent="0.25">
      <c r="C340" s="92"/>
      <c r="D340" s="195"/>
      <c r="E340" s="92"/>
      <c r="F340" s="92"/>
      <c r="G340" s="92"/>
    </row>
    <row r="341" spans="3:7" x14ac:dyDescent="0.25">
      <c r="C341" s="92"/>
      <c r="D341" s="195"/>
      <c r="E341" s="92"/>
      <c r="F341" s="92"/>
      <c r="G341" s="92"/>
    </row>
    <row r="342" spans="3:7" x14ac:dyDescent="0.25">
      <c r="C342" s="92"/>
      <c r="D342" s="195"/>
      <c r="E342" s="92"/>
      <c r="F342" s="92"/>
      <c r="G342" s="92"/>
    </row>
    <row r="343" spans="3:7" x14ac:dyDescent="0.25">
      <c r="C343" s="92"/>
      <c r="D343" s="195"/>
      <c r="E343" s="92"/>
      <c r="F343" s="92"/>
      <c r="G343" s="92"/>
    </row>
    <row r="344" spans="3:7" x14ac:dyDescent="0.25">
      <c r="C344" s="92"/>
      <c r="D344" s="195"/>
      <c r="E344" s="92"/>
      <c r="F344" s="92"/>
      <c r="G344" s="92"/>
    </row>
    <row r="345" spans="3:7" x14ac:dyDescent="0.25">
      <c r="D345" s="142"/>
    </row>
    <row r="346" spans="3:7" x14ac:dyDescent="0.25">
      <c r="D346" s="142"/>
    </row>
    <row r="347" spans="3:7" x14ac:dyDescent="0.25">
      <c r="D347" s="142"/>
    </row>
    <row r="348" spans="3:7" x14ac:dyDescent="0.25">
      <c r="D348" s="142"/>
    </row>
    <row r="349" spans="3:7" x14ac:dyDescent="0.25">
      <c r="D349" s="142"/>
    </row>
    <row r="350" spans="3:7" x14ac:dyDescent="0.25">
      <c r="D350" s="142"/>
    </row>
    <row r="351" spans="3:7" x14ac:dyDescent="0.25">
      <c r="D351" s="142"/>
    </row>
    <row r="352" spans="3:7" x14ac:dyDescent="0.25">
      <c r="D352" s="142"/>
    </row>
    <row r="353" spans="4:4" x14ac:dyDescent="0.25">
      <c r="D353" s="142"/>
    </row>
    <row r="354" spans="4:4" x14ac:dyDescent="0.25">
      <c r="D354" s="142"/>
    </row>
    <row r="355" spans="4:4" x14ac:dyDescent="0.25">
      <c r="D355" s="142"/>
    </row>
    <row r="356" spans="4:4" x14ac:dyDescent="0.25">
      <c r="D356" s="142"/>
    </row>
    <row r="357" spans="4:4" x14ac:dyDescent="0.25">
      <c r="D357" s="142"/>
    </row>
    <row r="358" spans="4:4" x14ac:dyDescent="0.25">
      <c r="D358" s="142"/>
    </row>
    <row r="359" spans="4:4" x14ac:dyDescent="0.25">
      <c r="D359" s="142"/>
    </row>
    <row r="360" spans="4:4" x14ac:dyDescent="0.25">
      <c r="D360" s="142"/>
    </row>
    <row r="361" spans="4:4" x14ac:dyDescent="0.25">
      <c r="D361" s="142"/>
    </row>
    <row r="362" spans="4:4" x14ac:dyDescent="0.25">
      <c r="D362" s="142"/>
    </row>
    <row r="363" spans="4:4" x14ac:dyDescent="0.25">
      <c r="D363" s="142"/>
    </row>
    <row r="364" spans="4:4" x14ac:dyDescent="0.25">
      <c r="D364" s="142"/>
    </row>
    <row r="365" spans="4:4" x14ac:dyDescent="0.25">
      <c r="D365" s="142"/>
    </row>
    <row r="366" spans="4:4" x14ac:dyDescent="0.25">
      <c r="D366" s="142"/>
    </row>
    <row r="367" spans="4:4" x14ac:dyDescent="0.25">
      <c r="D367" s="142"/>
    </row>
    <row r="368" spans="4:4" x14ac:dyDescent="0.25">
      <c r="D368" s="142"/>
    </row>
    <row r="369" spans="4:4" x14ac:dyDescent="0.25">
      <c r="D369" s="142"/>
    </row>
    <row r="370" spans="4:4" x14ac:dyDescent="0.25">
      <c r="D370" s="142"/>
    </row>
    <row r="371" spans="4:4" x14ac:dyDescent="0.25">
      <c r="D371" s="142"/>
    </row>
    <row r="372" spans="4:4" x14ac:dyDescent="0.25">
      <c r="D372" s="142"/>
    </row>
    <row r="373" spans="4:4" x14ac:dyDescent="0.25">
      <c r="D373" s="142"/>
    </row>
    <row r="374" spans="4:4" x14ac:dyDescent="0.25">
      <c r="D374" s="142"/>
    </row>
    <row r="375" spans="4:4" x14ac:dyDescent="0.25">
      <c r="D375" s="142"/>
    </row>
    <row r="376" spans="4:4" x14ac:dyDescent="0.25">
      <c r="D376" s="142"/>
    </row>
    <row r="377" spans="4:4" x14ac:dyDescent="0.25">
      <c r="D377" s="142"/>
    </row>
    <row r="378" spans="4:4" x14ac:dyDescent="0.25">
      <c r="D378" s="142"/>
    </row>
    <row r="379" spans="4:4" x14ac:dyDescent="0.25">
      <c r="D379" s="142"/>
    </row>
    <row r="380" spans="4:4" x14ac:dyDescent="0.25">
      <c r="D380" s="142"/>
    </row>
    <row r="381" spans="4:4" x14ac:dyDescent="0.25">
      <c r="D381" s="142"/>
    </row>
    <row r="382" spans="4:4" x14ac:dyDescent="0.25">
      <c r="D382" s="142"/>
    </row>
    <row r="383" spans="4:4" x14ac:dyDescent="0.25">
      <c r="D383" s="142"/>
    </row>
    <row r="384" spans="4:4" x14ac:dyDescent="0.25">
      <c r="D384" s="142"/>
    </row>
    <row r="385" spans="4:4" x14ac:dyDescent="0.25">
      <c r="D385" s="142"/>
    </row>
    <row r="386" spans="4:4" x14ac:dyDescent="0.25">
      <c r="D386" s="142"/>
    </row>
    <row r="387" spans="4:4" x14ac:dyDescent="0.25">
      <c r="D387" s="142"/>
    </row>
    <row r="388" spans="4:4" x14ac:dyDescent="0.25">
      <c r="D388" s="142"/>
    </row>
    <row r="389" spans="4:4" x14ac:dyDescent="0.25">
      <c r="D389" s="142"/>
    </row>
    <row r="390" spans="4:4" x14ac:dyDescent="0.25">
      <c r="D390" s="142"/>
    </row>
    <row r="391" spans="4:4" x14ac:dyDescent="0.25">
      <c r="D391" s="142"/>
    </row>
    <row r="392" spans="4:4" x14ac:dyDescent="0.25">
      <c r="D392" s="142"/>
    </row>
    <row r="393" spans="4:4" x14ac:dyDescent="0.25">
      <c r="D393" s="142"/>
    </row>
    <row r="394" spans="4:4" x14ac:dyDescent="0.25">
      <c r="D394" s="142"/>
    </row>
    <row r="395" spans="4:4" x14ac:dyDescent="0.25">
      <c r="D395" s="142"/>
    </row>
    <row r="396" spans="4:4" x14ac:dyDescent="0.25">
      <c r="D396" s="142"/>
    </row>
    <row r="397" spans="4:4" x14ac:dyDescent="0.25">
      <c r="D397" s="142"/>
    </row>
    <row r="398" spans="4:4" x14ac:dyDescent="0.25">
      <c r="D398" s="142"/>
    </row>
    <row r="399" spans="4:4" x14ac:dyDescent="0.25">
      <c r="D399" s="142"/>
    </row>
    <row r="400" spans="4:4" x14ac:dyDescent="0.25">
      <c r="D400" s="142"/>
    </row>
    <row r="401" spans="4:4" x14ac:dyDescent="0.25">
      <c r="D401" s="142"/>
    </row>
    <row r="402" spans="4:4" x14ac:dyDescent="0.25">
      <c r="D402" s="142"/>
    </row>
    <row r="403" spans="4:4" x14ac:dyDescent="0.25">
      <c r="D403" s="142"/>
    </row>
    <row r="404" spans="4:4" x14ac:dyDescent="0.25">
      <c r="D404" s="142"/>
    </row>
    <row r="405" spans="4:4" x14ac:dyDescent="0.25">
      <c r="D405" s="142"/>
    </row>
    <row r="406" spans="4:4" x14ac:dyDescent="0.25">
      <c r="D406" s="142"/>
    </row>
    <row r="407" spans="4:4" x14ac:dyDescent="0.25">
      <c r="D407" s="142"/>
    </row>
    <row r="408" spans="4:4" x14ac:dyDescent="0.25">
      <c r="D408" s="142"/>
    </row>
    <row r="409" spans="4:4" x14ac:dyDescent="0.25">
      <c r="D409" s="142"/>
    </row>
    <row r="410" spans="4:4" x14ac:dyDescent="0.25">
      <c r="D410" s="142"/>
    </row>
    <row r="411" spans="4:4" x14ac:dyDescent="0.25">
      <c r="D411" s="142"/>
    </row>
    <row r="412" spans="4:4" x14ac:dyDescent="0.25">
      <c r="D412" s="142"/>
    </row>
    <row r="413" spans="4:4" x14ac:dyDescent="0.25">
      <c r="D413" s="142"/>
    </row>
    <row r="414" spans="4:4" x14ac:dyDescent="0.25">
      <c r="D414" s="142"/>
    </row>
    <row r="415" spans="4:4" x14ac:dyDescent="0.25">
      <c r="D415" s="142"/>
    </row>
    <row r="416" spans="4:4" x14ac:dyDescent="0.25">
      <c r="D416" s="142"/>
    </row>
    <row r="417" spans="4:4" x14ac:dyDescent="0.25">
      <c r="D417" s="142"/>
    </row>
    <row r="418" spans="4:4" x14ac:dyDescent="0.25">
      <c r="D418" s="142"/>
    </row>
    <row r="419" spans="4:4" x14ac:dyDescent="0.25">
      <c r="D419" s="142"/>
    </row>
    <row r="420" spans="4:4" x14ac:dyDescent="0.25">
      <c r="D420" s="142"/>
    </row>
    <row r="421" spans="4:4" x14ac:dyDescent="0.25">
      <c r="D421" s="142"/>
    </row>
    <row r="422" spans="4:4" x14ac:dyDescent="0.25">
      <c r="D422" s="142"/>
    </row>
    <row r="423" spans="4:4" x14ac:dyDescent="0.25">
      <c r="D423" s="142"/>
    </row>
    <row r="424" spans="4:4" x14ac:dyDescent="0.25">
      <c r="D424" s="142"/>
    </row>
    <row r="425" spans="4:4" x14ac:dyDescent="0.25">
      <c r="D425" s="142"/>
    </row>
    <row r="426" spans="4:4" x14ac:dyDescent="0.25">
      <c r="D426" s="142"/>
    </row>
    <row r="427" spans="4:4" x14ac:dyDescent="0.25">
      <c r="D427" s="142"/>
    </row>
    <row r="428" spans="4:4" x14ac:dyDescent="0.25">
      <c r="D428" s="142"/>
    </row>
    <row r="429" spans="4:4" x14ac:dyDescent="0.25">
      <c r="D429" s="142"/>
    </row>
    <row r="430" spans="4:4" x14ac:dyDescent="0.25">
      <c r="D430" s="142"/>
    </row>
    <row r="431" spans="4:4" x14ac:dyDescent="0.25">
      <c r="D431" s="142"/>
    </row>
    <row r="432" spans="4:4" x14ac:dyDescent="0.25">
      <c r="D432" s="142"/>
    </row>
    <row r="433" spans="4:4" x14ac:dyDescent="0.25">
      <c r="D433" s="142"/>
    </row>
    <row r="434" spans="4:4" x14ac:dyDescent="0.25">
      <c r="D434" s="142"/>
    </row>
    <row r="435" spans="4:4" x14ac:dyDescent="0.25">
      <c r="D435" s="142"/>
    </row>
    <row r="436" spans="4:4" x14ac:dyDescent="0.25">
      <c r="D436" s="142"/>
    </row>
    <row r="437" spans="4:4" x14ac:dyDescent="0.25">
      <c r="D437" s="142"/>
    </row>
    <row r="438" spans="4:4" x14ac:dyDescent="0.25">
      <c r="D438" s="142"/>
    </row>
    <row r="439" spans="4:4" x14ac:dyDescent="0.25">
      <c r="D439" s="142"/>
    </row>
    <row r="440" spans="4:4" x14ac:dyDescent="0.25">
      <c r="D440" s="142"/>
    </row>
    <row r="441" spans="4:4" x14ac:dyDescent="0.25">
      <c r="D441" s="142"/>
    </row>
    <row r="442" spans="4:4" x14ac:dyDescent="0.25">
      <c r="D442" s="142"/>
    </row>
    <row r="443" spans="4:4" x14ac:dyDescent="0.25">
      <c r="D443" s="142"/>
    </row>
    <row r="444" spans="4:4" x14ac:dyDescent="0.25">
      <c r="D444" s="142"/>
    </row>
    <row r="445" spans="4:4" x14ac:dyDescent="0.25">
      <c r="D445" s="142"/>
    </row>
    <row r="446" spans="4:4" x14ac:dyDescent="0.25">
      <c r="D446" s="142"/>
    </row>
    <row r="447" spans="4:4" x14ac:dyDescent="0.25">
      <c r="D447" s="142"/>
    </row>
    <row r="448" spans="4:4" x14ac:dyDescent="0.25">
      <c r="D448" s="142"/>
    </row>
    <row r="449" spans="4:4" x14ac:dyDescent="0.25">
      <c r="D449" s="142"/>
    </row>
    <row r="450" spans="4:4" x14ac:dyDescent="0.25">
      <c r="D450" s="142"/>
    </row>
    <row r="451" spans="4:4" x14ac:dyDescent="0.25">
      <c r="D451" s="142"/>
    </row>
    <row r="452" spans="4:4" x14ac:dyDescent="0.25">
      <c r="D452" s="142"/>
    </row>
    <row r="453" spans="4:4" x14ac:dyDescent="0.25">
      <c r="D453" s="142"/>
    </row>
    <row r="454" spans="4:4" x14ac:dyDescent="0.25">
      <c r="D454" s="142"/>
    </row>
    <row r="455" spans="4:4" x14ac:dyDescent="0.25">
      <c r="D455" s="142"/>
    </row>
    <row r="456" spans="4:4" x14ac:dyDescent="0.25">
      <c r="D456" s="142"/>
    </row>
    <row r="457" spans="4:4" x14ac:dyDescent="0.25">
      <c r="D457" s="142"/>
    </row>
    <row r="458" spans="4:4" x14ac:dyDescent="0.25">
      <c r="D458" s="142"/>
    </row>
    <row r="459" spans="4:4" x14ac:dyDescent="0.25">
      <c r="D459" s="142"/>
    </row>
    <row r="460" spans="4:4" x14ac:dyDescent="0.25">
      <c r="D460" s="142"/>
    </row>
    <row r="461" spans="4:4" x14ac:dyDescent="0.25">
      <c r="D461" s="142"/>
    </row>
    <row r="462" spans="4:4" x14ac:dyDescent="0.25">
      <c r="D462" s="142"/>
    </row>
    <row r="463" spans="4:4" x14ac:dyDescent="0.25">
      <c r="D463" s="142"/>
    </row>
    <row r="464" spans="4:4" x14ac:dyDescent="0.25">
      <c r="D464" s="142"/>
    </row>
    <row r="465" spans="4:4" x14ac:dyDescent="0.25">
      <c r="D465" s="142"/>
    </row>
    <row r="466" spans="4:4" x14ac:dyDescent="0.25">
      <c r="D466" s="142"/>
    </row>
    <row r="467" spans="4:4" x14ac:dyDescent="0.25">
      <c r="D467" s="142"/>
    </row>
    <row r="468" spans="4:4" x14ac:dyDescent="0.25">
      <c r="D468" s="142"/>
    </row>
    <row r="469" spans="4:4" x14ac:dyDescent="0.25">
      <c r="D469" s="142"/>
    </row>
    <row r="470" spans="4:4" x14ac:dyDescent="0.25">
      <c r="D470" s="142"/>
    </row>
    <row r="471" spans="4:4" x14ac:dyDescent="0.25">
      <c r="D471" s="142"/>
    </row>
    <row r="472" spans="4:4" x14ac:dyDescent="0.25">
      <c r="D472" s="142"/>
    </row>
    <row r="473" spans="4:4" x14ac:dyDescent="0.25">
      <c r="D473" s="142"/>
    </row>
    <row r="474" spans="4:4" x14ac:dyDescent="0.25">
      <c r="D474" s="142"/>
    </row>
    <row r="475" spans="4:4" x14ac:dyDescent="0.25">
      <c r="D475" s="142"/>
    </row>
    <row r="476" spans="4:4" x14ac:dyDescent="0.25">
      <c r="D476" s="142"/>
    </row>
    <row r="477" spans="4:4" x14ac:dyDescent="0.25">
      <c r="D477" s="142"/>
    </row>
    <row r="478" spans="4:4" x14ac:dyDescent="0.25">
      <c r="D478" s="142"/>
    </row>
    <row r="479" spans="4:4" x14ac:dyDescent="0.25">
      <c r="D479" s="142"/>
    </row>
    <row r="480" spans="4:4" x14ac:dyDescent="0.25">
      <c r="D480" s="142"/>
    </row>
    <row r="481" spans="4:4" x14ac:dyDescent="0.25">
      <c r="D481" s="142"/>
    </row>
    <row r="482" spans="4:4" x14ac:dyDescent="0.25">
      <c r="D482" s="142"/>
    </row>
    <row r="483" spans="4:4" x14ac:dyDescent="0.25">
      <c r="D483" s="142"/>
    </row>
    <row r="484" spans="4:4" x14ac:dyDescent="0.25">
      <c r="D484" s="142"/>
    </row>
    <row r="485" spans="4:4" x14ac:dyDescent="0.25">
      <c r="D485" s="142"/>
    </row>
    <row r="486" spans="4:4" x14ac:dyDescent="0.25">
      <c r="D486" s="142"/>
    </row>
    <row r="487" spans="4:4" x14ac:dyDescent="0.25">
      <c r="D487" s="142"/>
    </row>
    <row r="488" spans="4:4" x14ac:dyDescent="0.25">
      <c r="D488" s="142"/>
    </row>
    <row r="489" spans="4:4" x14ac:dyDescent="0.25">
      <c r="D489" s="142"/>
    </row>
    <row r="490" spans="4:4" x14ac:dyDescent="0.25">
      <c r="D490" s="142"/>
    </row>
    <row r="491" spans="4:4" x14ac:dyDescent="0.25">
      <c r="D491" s="142"/>
    </row>
    <row r="492" spans="4:4" x14ac:dyDescent="0.25">
      <c r="D492" s="142"/>
    </row>
    <row r="493" spans="4:4" x14ac:dyDescent="0.25">
      <c r="D493" s="142"/>
    </row>
    <row r="494" spans="4:4" x14ac:dyDescent="0.25">
      <c r="D494" s="142"/>
    </row>
    <row r="495" spans="4:4" x14ac:dyDescent="0.25">
      <c r="D495" s="142"/>
    </row>
    <row r="496" spans="4:4" x14ac:dyDescent="0.25">
      <c r="D496" s="142"/>
    </row>
    <row r="497" spans="4:4" x14ac:dyDescent="0.25">
      <c r="D497" s="142"/>
    </row>
    <row r="498" spans="4:4" x14ac:dyDescent="0.25">
      <c r="D498" s="142"/>
    </row>
    <row r="499" spans="4:4" x14ac:dyDescent="0.25">
      <c r="D499" s="142"/>
    </row>
    <row r="500" spans="4:4" x14ac:dyDescent="0.25">
      <c r="D500" s="142"/>
    </row>
    <row r="501" spans="4:4" x14ac:dyDescent="0.25">
      <c r="D501" s="142"/>
    </row>
    <row r="502" spans="4:4" x14ac:dyDescent="0.25">
      <c r="D502" s="142"/>
    </row>
    <row r="503" spans="4:4" x14ac:dyDescent="0.25">
      <c r="D503" s="142"/>
    </row>
    <row r="504" spans="4:4" x14ac:dyDescent="0.25">
      <c r="D504" s="142"/>
    </row>
    <row r="505" spans="4:4" x14ac:dyDescent="0.25">
      <c r="D505" s="142"/>
    </row>
    <row r="506" spans="4:4" x14ac:dyDescent="0.25">
      <c r="D506" s="142"/>
    </row>
    <row r="507" spans="4:4" x14ac:dyDescent="0.25">
      <c r="D507" s="142"/>
    </row>
    <row r="508" spans="4:4" x14ac:dyDescent="0.25">
      <c r="D508" s="142"/>
    </row>
    <row r="509" spans="4:4" x14ac:dyDescent="0.25">
      <c r="D509" s="142"/>
    </row>
    <row r="510" spans="4:4" x14ac:dyDescent="0.25">
      <c r="D510" s="142"/>
    </row>
    <row r="511" spans="4:4" x14ac:dyDescent="0.25">
      <c r="D511" s="142"/>
    </row>
    <row r="512" spans="4:4" x14ac:dyDescent="0.25">
      <c r="D512" s="142"/>
    </row>
    <row r="513" spans="4:4" x14ac:dyDescent="0.25">
      <c r="D513" s="142"/>
    </row>
    <row r="514" spans="4:4" x14ac:dyDescent="0.25">
      <c r="D514" s="142"/>
    </row>
    <row r="515" spans="4:4" x14ac:dyDescent="0.25">
      <c r="D515" s="142"/>
    </row>
    <row r="516" spans="4:4" x14ac:dyDescent="0.25">
      <c r="D516" s="142"/>
    </row>
    <row r="517" spans="4:4" x14ac:dyDescent="0.25">
      <c r="D517" s="142"/>
    </row>
    <row r="518" spans="4:4" x14ac:dyDescent="0.25">
      <c r="D518" s="142"/>
    </row>
    <row r="519" spans="4:4" x14ac:dyDescent="0.25">
      <c r="D519" s="142"/>
    </row>
    <row r="520" spans="4:4" x14ac:dyDescent="0.25">
      <c r="D520" s="142"/>
    </row>
    <row r="521" spans="4:4" x14ac:dyDescent="0.25">
      <c r="D521" s="142"/>
    </row>
    <row r="522" spans="4:4" x14ac:dyDescent="0.25">
      <c r="D522" s="142"/>
    </row>
    <row r="523" spans="4:4" x14ac:dyDescent="0.25">
      <c r="D523" s="142"/>
    </row>
    <row r="524" spans="4:4" x14ac:dyDescent="0.25">
      <c r="D524" s="142"/>
    </row>
    <row r="525" spans="4:4" x14ac:dyDescent="0.25">
      <c r="D525" s="142"/>
    </row>
    <row r="526" spans="4:4" x14ac:dyDescent="0.25">
      <c r="D526" s="142"/>
    </row>
    <row r="527" spans="4:4" x14ac:dyDescent="0.25">
      <c r="D527" s="142"/>
    </row>
    <row r="528" spans="4:4" x14ac:dyDescent="0.25">
      <c r="D528" s="142"/>
    </row>
    <row r="529" spans="4:4" x14ac:dyDescent="0.25">
      <c r="D529" s="142"/>
    </row>
    <row r="530" spans="4:4" x14ac:dyDescent="0.25">
      <c r="D530" s="142"/>
    </row>
    <row r="531" spans="4:4" x14ac:dyDescent="0.25">
      <c r="D531" s="142"/>
    </row>
    <row r="532" spans="4:4" x14ac:dyDescent="0.25">
      <c r="D532" s="142"/>
    </row>
    <row r="533" spans="4:4" x14ac:dyDescent="0.25">
      <c r="D533" s="142"/>
    </row>
    <row r="534" spans="4:4" x14ac:dyDescent="0.25">
      <c r="D534" s="142"/>
    </row>
    <row r="535" spans="4:4" x14ac:dyDescent="0.25">
      <c r="D535" s="142"/>
    </row>
    <row r="536" spans="4:4" x14ac:dyDescent="0.25">
      <c r="D536" s="142"/>
    </row>
    <row r="537" spans="4:4" x14ac:dyDescent="0.25">
      <c r="D537" s="142"/>
    </row>
    <row r="538" spans="4:4" x14ac:dyDescent="0.25">
      <c r="D538" s="142"/>
    </row>
    <row r="539" spans="4:4" x14ac:dyDescent="0.25">
      <c r="D539" s="142"/>
    </row>
    <row r="540" spans="4:4" x14ac:dyDescent="0.25">
      <c r="D540" s="142"/>
    </row>
    <row r="541" spans="4:4" x14ac:dyDescent="0.25">
      <c r="D541" s="142"/>
    </row>
    <row r="542" spans="4:4" x14ac:dyDescent="0.25">
      <c r="D542" s="142"/>
    </row>
    <row r="543" spans="4:4" x14ac:dyDescent="0.25">
      <c r="D543" s="142"/>
    </row>
    <row r="544" spans="4:4" x14ac:dyDescent="0.25">
      <c r="D544" s="142"/>
    </row>
    <row r="545" spans="4:4" x14ac:dyDescent="0.25">
      <c r="D545" s="142"/>
    </row>
    <row r="546" spans="4:4" x14ac:dyDescent="0.25">
      <c r="D546" s="142"/>
    </row>
    <row r="547" spans="4:4" x14ac:dyDescent="0.25">
      <c r="D547" s="142"/>
    </row>
    <row r="548" spans="4:4" x14ac:dyDescent="0.25">
      <c r="D548" s="142"/>
    </row>
    <row r="549" spans="4:4" x14ac:dyDescent="0.25">
      <c r="D549" s="142"/>
    </row>
    <row r="550" spans="4:4" x14ac:dyDescent="0.25">
      <c r="D550" s="142"/>
    </row>
    <row r="551" spans="4:4" x14ac:dyDescent="0.25">
      <c r="D551" s="142"/>
    </row>
    <row r="552" spans="4:4" x14ac:dyDescent="0.25">
      <c r="D552" s="142"/>
    </row>
    <row r="553" spans="4:4" x14ac:dyDescent="0.25">
      <c r="D553" s="142"/>
    </row>
    <row r="554" spans="4:4" x14ac:dyDescent="0.25">
      <c r="D554" s="142"/>
    </row>
    <row r="555" spans="4:4" x14ac:dyDescent="0.25">
      <c r="D555" s="142"/>
    </row>
    <row r="556" spans="4:4" x14ac:dyDescent="0.25">
      <c r="D556" s="142"/>
    </row>
    <row r="557" spans="4:4" x14ac:dyDescent="0.25">
      <c r="D557" s="142"/>
    </row>
    <row r="558" spans="4:4" x14ac:dyDescent="0.25">
      <c r="D558" s="142"/>
    </row>
    <row r="559" spans="4:4" x14ac:dyDescent="0.25">
      <c r="D559" s="142"/>
    </row>
    <row r="560" spans="4:4" x14ac:dyDescent="0.25">
      <c r="D560" s="142"/>
    </row>
    <row r="561" spans="4:4" x14ac:dyDescent="0.25">
      <c r="D561" s="142"/>
    </row>
    <row r="562" spans="4:4" x14ac:dyDescent="0.25">
      <c r="D562" s="142"/>
    </row>
    <row r="563" spans="4:4" x14ac:dyDescent="0.25">
      <c r="D563" s="142"/>
    </row>
    <row r="564" spans="4:4" x14ac:dyDescent="0.25">
      <c r="D564" s="142"/>
    </row>
    <row r="565" spans="4:4" x14ac:dyDescent="0.25">
      <c r="D565" s="142"/>
    </row>
    <row r="566" spans="4:4" x14ac:dyDescent="0.25">
      <c r="D566" s="142"/>
    </row>
    <row r="567" spans="4:4" x14ac:dyDescent="0.25">
      <c r="D567" s="142"/>
    </row>
    <row r="568" spans="4:4" x14ac:dyDescent="0.25">
      <c r="D568" s="142"/>
    </row>
    <row r="569" spans="4:4" x14ac:dyDescent="0.25">
      <c r="D569" s="142"/>
    </row>
    <row r="570" spans="4:4" x14ac:dyDescent="0.25">
      <c r="D570" s="142"/>
    </row>
    <row r="571" spans="4:4" x14ac:dyDescent="0.25">
      <c r="D571" s="142"/>
    </row>
    <row r="572" spans="4:4" x14ac:dyDescent="0.25">
      <c r="D572" s="142"/>
    </row>
    <row r="573" spans="4:4" x14ac:dyDescent="0.25">
      <c r="D573" s="142"/>
    </row>
    <row r="574" spans="4:4" x14ac:dyDescent="0.25">
      <c r="D574" s="142"/>
    </row>
    <row r="575" spans="4:4" x14ac:dyDescent="0.25">
      <c r="D575" s="142"/>
    </row>
    <row r="576" spans="4:4" x14ac:dyDescent="0.25">
      <c r="D576" s="142"/>
    </row>
    <row r="577" spans="4:4" x14ac:dyDescent="0.25">
      <c r="D577" s="142"/>
    </row>
    <row r="578" spans="4:4" x14ac:dyDescent="0.25">
      <c r="D578" s="142"/>
    </row>
    <row r="579" spans="4:4" x14ac:dyDescent="0.25">
      <c r="D579" s="142"/>
    </row>
    <row r="580" spans="4:4" x14ac:dyDescent="0.25">
      <c r="D580" s="142"/>
    </row>
    <row r="581" spans="4:4" x14ac:dyDescent="0.25">
      <c r="D581" s="142"/>
    </row>
    <row r="582" spans="4:4" x14ac:dyDescent="0.25">
      <c r="D582" s="142"/>
    </row>
    <row r="583" spans="4:4" x14ac:dyDescent="0.25">
      <c r="D583" s="142"/>
    </row>
    <row r="584" spans="4:4" x14ac:dyDescent="0.25">
      <c r="D584" s="142"/>
    </row>
    <row r="585" spans="4:4" x14ac:dyDescent="0.25">
      <c r="D585" s="142"/>
    </row>
    <row r="586" spans="4:4" x14ac:dyDescent="0.25">
      <c r="D586" s="142"/>
    </row>
    <row r="587" spans="4:4" x14ac:dyDescent="0.25">
      <c r="D587" s="142"/>
    </row>
    <row r="588" spans="4:4" x14ac:dyDescent="0.25">
      <c r="D588" s="142"/>
    </row>
    <row r="589" spans="4:4" x14ac:dyDescent="0.25">
      <c r="D589" s="142"/>
    </row>
    <row r="590" spans="4:4" x14ac:dyDescent="0.25">
      <c r="D590" s="142"/>
    </row>
    <row r="591" spans="4:4" x14ac:dyDescent="0.25">
      <c r="D591" s="142"/>
    </row>
    <row r="592" spans="4:4" x14ac:dyDescent="0.25">
      <c r="D592" s="142"/>
    </row>
    <row r="593" spans="4:4" x14ac:dyDescent="0.25">
      <c r="D593" s="142"/>
    </row>
    <row r="594" spans="4:4" x14ac:dyDescent="0.25">
      <c r="D594" s="142"/>
    </row>
    <row r="595" spans="4:4" x14ac:dyDescent="0.25">
      <c r="D595" s="142"/>
    </row>
    <row r="596" spans="4:4" x14ac:dyDescent="0.25">
      <c r="D596" s="142"/>
    </row>
    <row r="597" spans="4:4" x14ac:dyDescent="0.25">
      <c r="D597" s="142"/>
    </row>
    <row r="598" spans="4:4" x14ac:dyDescent="0.25">
      <c r="D598" s="142"/>
    </row>
    <row r="599" spans="4:4" x14ac:dyDescent="0.25">
      <c r="D599" s="142"/>
    </row>
    <row r="600" spans="4:4" x14ac:dyDescent="0.25">
      <c r="D600" s="142"/>
    </row>
    <row r="601" spans="4:4" x14ac:dyDescent="0.25">
      <c r="D601" s="142"/>
    </row>
    <row r="602" spans="4:4" x14ac:dyDescent="0.25">
      <c r="D602" s="142"/>
    </row>
    <row r="603" spans="4:4" x14ac:dyDescent="0.25">
      <c r="D603" s="142"/>
    </row>
    <row r="604" spans="4:4" x14ac:dyDescent="0.25">
      <c r="D604" s="142"/>
    </row>
    <row r="605" spans="4:4" x14ac:dyDescent="0.25">
      <c r="D605" s="142"/>
    </row>
    <row r="606" spans="4:4" x14ac:dyDescent="0.25">
      <c r="D606" s="142"/>
    </row>
    <row r="607" spans="4:4" x14ac:dyDescent="0.25">
      <c r="D607" s="142"/>
    </row>
    <row r="608" spans="4:4" x14ac:dyDescent="0.25">
      <c r="D608" s="142"/>
    </row>
    <row r="609" spans="4:4" x14ac:dyDescent="0.25">
      <c r="D609" s="142"/>
    </row>
    <row r="610" spans="4:4" x14ac:dyDescent="0.25">
      <c r="D610" s="142"/>
    </row>
    <row r="611" spans="4:4" x14ac:dyDescent="0.25">
      <c r="D611" s="142"/>
    </row>
    <row r="612" spans="4:4" x14ac:dyDescent="0.25">
      <c r="D612" s="142"/>
    </row>
    <row r="613" spans="4:4" x14ac:dyDescent="0.25">
      <c r="D613" s="142"/>
    </row>
    <row r="614" spans="4:4" x14ac:dyDescent="0.25">
      <c r="D614" s="142"/>
    </row>
    <row r="615" spans="4:4" x14ac:dyDescent="0.25">
      <c r="D615" s="142"/>
    </row>
    <row r="616" spans="4:4" x14ac:dyDescent="0.25">
      <c r="D616" s="142"/>
    </row>
    <row r="617" spans="4:4" x14ac:dyDescent="0.25">
      <c r="D617" s="142"/>
    </row>
    <row r="618" spans="4:4" x14ac:dyDescent="0.25">
      <c r="D618" s="142"/>
    </row>
    <row r="619" spans="4:4" x14ac:dyDescent="0.25">
      <c r="D619" s="142"/>
    </row>
    <row r="620" spans="4:4" x14ac:dyDescent="0.25">
      <c r="D620" s="142"/>
    </row>
    <row r="621" spans="4:4" x14ac:dyDescent="0.25">
      <c r="D621" s="142"/>
    </row>
    <row r="622" spans="4:4" x14ac:dyDescent="0.25">
      <c r="D622" s="142"/>
    </row>
    <row r="623" spans="4:4" x14ac:dyDescent="0.25">
      <c r="D623" s="142"/>
    </row>
    <row r="624" spans="4:4" x14ac:dyDescent="0.25">
      <c r="D624" s="142"/>
    </row>
    <row r="625" spans="4:4" x14ac:dyDescent="0.25">
      <c r="D625" s="142"/>
    </row>
    <row r="626" spans="4:4" x14ac:dyDescent="0.25">
      <c r="D626" s="142"/>
    </row>
    <row r="627" spans="4:4" x14ac:dyDescent="0.25">
      <c r="D627" s="142"/>
    </row>
    <row r="628" spans="4:4" x14ac:dyDescent="0.25">
      <c r="D628" s="142"/>
    </row>
    <row r="629" spans="4:4" x14ac:dyDescent="0.25">
      <c r="D629" s="142"/>
    </row>
    <row r="630" spans="4:4" x14ac:dyDescent="0.25">
      <c r="D630" s="142"/>
    </row>
    <row r="631" spans="4:4" x14ac:dyDescent="0.25">
      <c r="D631" s="142"/>
    </row>
    <row r="632" spans="4:4" x14ac:dyDescent="0.25">
      <c r="D632" s="142"/>
    </row>
    <row r="633" spans="4:4" x14ac:dyDescent="0.25">
      <c r="D633" s="142"/>
    </row>
    <row r="634" spans="4:4" x14ac:dyDescent="0.25">
      <c r="D634" s="142"/>
    </row>
    <row r="635" spans="4:4" x14ac:dyDescent="0.25">
      <c r="D635" s="142"/>
    </row>
    <row r="636" spans="4:4" x14ac:dyDescent="0.25">
      <c r="D636" s="142"/>
    </row>
    <row r="637" spans="4:4" x14ac:dyDescent="0.25">
      <c r="D637" s="142"/>
    </row>
    <row r="638" spans="4:4" x14ac:dyDescent="0.25">
      <c r="D638" s="142"/>
    </row>
    <row r="639" spans="4:4" x14ac:dyDescent="0.25">
      <c r="D639" s="142"/>
    </row>
    <row r="640" spans="4:4" x14ac:dyDescent="0.25">
      <c r="D640" s="142"/>
    </row>
    <row r="641" spans="4:4" x14ac:dyDescent="0.25">
      <c r="D641" s="142"/>
    </row>
    <row r="642" spans="4:4" x14ac:dyDescent="0.25">
      <c r="D642" s="142"/>
    </row>
    <row r="643" spans="4:4" x14ac:dyDescent="0.25">
      <c r="D643" s="142"/>
    </row>
    <row r="644" spans="4:4" x14ac:dyDescent="0.25">
      <c r="D644" s="142"/>
    </row>
    <row r="645" spans="4:4" x14ac:dyDescent="0.25">
      <c r="D645" s="142"/>
    </row>
    <row r="646" spans="4:4" x14ac:dyDescent="0.25">
      <c r="D646" s="142"/>
    </row>
    <row r="647" spans="4:4" x14ac:dyDescent="0.25">
      <c r="D647" s="142"/>
    </row>
    <row r="648" spans="4:4" x14ac:dyDescent="0.25">
      <c r="D648" s="142"/>
    </row>
    <row r="649" spans="4:4" x14ac:dyDescent="0.25">
      <c r="D649" s="142"/>
    </row>
    <row r="650" spans="4:4" x14ac:dyDescent="0.25">
      <c r="D650" s="142"/>
    </row>
    <row r="651" spans="4:4" x14ac:dyDescent="0.25">
      <c r="D651" s="142"/>
    </row>
    <row r="652" spans="4:4" x14ac:dyDescent="0.25">
      <c r="D652" s="142"/>
    </row>
    <row r="653" spans="4:4" x14ac:dyDescent="0.25">
      <c r="D653" s="142"/>
    </row>
    <row r="654" spans="4:4" x14ac:dyDescent="0.25">
      <c r="D654" s="142"/>
    </row>
    <row r="655" spans="4:4" x14ac:dyDescent="0.25">
      <c r="D655" s="142"/>
    </row>
    <row r="656" spans="4:4" x14ac:dyDescent="0.25">
      <c r="D656" s="142"/>
    </row>
    <row r="657" spans="4:4" x14ac:dyDescent="0.25">
      <c r="D657" s="142"/>
    </row>
    <row r="658" spans="4:4" x14ac:dyDescent="0.25">
      <c r="D658" s="142"/>
    </row>
    <row r="659" spans="4:4" x14ac:dyDescent="0.25">
      <c r="D659" s="142"/>
    </row>
    <row r="660" spans="4:4" x14ac:dyDescent="0.25">
      <c r="D660" s="142"/>
    </row>
    <row r="661" spans="4:4" x14ac:dyDescent="0.25">
      <c r="D661" s="142"/>
    </row>
    <row r="662" spans="4:4" x14ac:dyDescent="0.25">
      <c r="D662" s="142"/>
    </row>
    <row r="663" spans="4:4" x14ac:dyDescent="0.25">
      <c r="D663" s="142"/>
    </row>
    <row r="664" spans="4:4" x14ac:dyDescent="0.25">
      <c r="D664" s="142"/>
    </row>
    <row r="665" spans="4:4" x14ac:dyDescent="0.25">
      <c r="D665" s="142"/>
    </row>
    <row r="666" spans="4:4" x14ac:dyDescent="0.25">
      <c r="D666" s="142"/>
    </row>
    <row r="667" spans="4:4" x14ac:dyDescent="0.25">
      <c r="D667" s="142"/>
    </row>
    <row r="668" spans="4:4" x14ac:dyDescent="0.25">
      <c r="D668" s="142"/>
    </row>
    <row r="669" spans="4:4" x14ac:dyDescent="0.25">
      <c r="D669" s="142"/>
    </row>
    <row r="670" spans="4:4" x14ac:dyDescent="0.25">
      <c r="D670" s="142"/>
    </row>
    <row r="671" spans="4:4" x14ac:dyDescent="0.25">
      <c r="D671" s="142"/>
    </row>
    <row r="672" spans="4:4" x14ac:dyDescent="0.25">
      <c r="D672" s="142"/>
    </row>
    <row r="673" spans="4:4" x14ac:dyDescent="0.25">
      <c r="D673" s="142"/>
    </row>
    <row r="674" spans="4:4" x14ac:dyDescent="0.25">
      <c r="D674" s="142"/>
    </row>
    <row r="675" spans="4:4" x14ac:dyDescent="0.25">
      <c r="D675" s="142"/>
    </row>
    <row r="676" spans="4:4" x14ac:dyDescent="0.25">
      <c r="D676" s="142"/>
    </row>
    <row r="677" spans="4:4" x14ac:dyDescent="0.25">
      <c r="D677" s="142"/>
    </row>
    <row r="678" spans="4:4" x14ac:dyDescent="0.25">
      <c r="D678" s="142"/>
    </row>
    <row r="679" spans="4:4" x14ac:dyDescent="0.25">
      <c r="D679" s="142"/>
    </row>
    <row r="680" spans="4:4" x14ac:dyDescent="0.25">
      <c r="D680" s="142"/>
    </row>
    <row r="681" spans="4:4" x14ac:dyDescent="0.25">
      <c r="D681" s="142"/>
    </row>
    <row r="682" spans="4:4" x14ac:dyDescent="0.25">
      <c r="D682" s="142"/>
    </row>
    <row r="683" spans="4:4" x14ac:dyDescent="0.25">
      <c r="D683" s="142"/>
    </row>
    <row r="684" spans="4:4" x14ac:dyDescent="0.25">
      <c r="D684" s="142"/>
    </row>
    <row r="685" spans="4:4" x14ac:dyDescent="0.25">
      <c r="D685" s="142"/>
    </row>
    <row r="686" spans="4:4" x14ac:dyDescent="0.25">
      <c r="D686" s="142"/>
    </row>
    <row r="687" spans="4:4" x14ac:dyDescent="0.25">
      <c r="D687" s="142"/>
    </row>
    <row r="688" spans="4:4" x14ac:dyDescent="0.25">
      <c r="D688" s="142"/>
    </row>
    <row r="689" spans="4:4" x14ac:dyDescent="0.25">
      <c r="D689" s="142"/>
    </row>
    <row r="690" spans="4:4" x14ac:dyDescent="0.25">
      <c r="D690" s="142"/>
    </row>
    <row r="691" spans="4:4" x14ac:dyDescent="0.25">
      <c r="D691" s="142"/>
    </row>
    <row r="692" spans="4:4" x14ac:dyDescent="0.25">
      <c r="D692" s="142"/>
    </row>
    <row r="693" spans="4:4" x14ac:dyDescent="0.25">
      <c r="D693" s="142"/>
    </row>
    <row r="694" spans="4:4" x14ac:dyDescent="0.25">
      <c r="D694" s="142"/>
    </row>
    <row r="695" spans="4:4" x14ac:dyDescent="0.25">
      <c r="D695" s="142"/>
    </row>
    <row r="696" spans="4:4" x14ac:dyDescent="0.25">
      <c r="D696" s="142"/>
    </row>
    <row r="697" spans="4:4" x14ac:dyDescent="0.25">
      <c r="D697" s="142"/>
    </row>
    <row r="698" spans="4:4" x14ac:dyDescent="0.25">
      <c r="D698" s="142"/>
    </row>
    <row r="699" spans="4:4" x14ac:dyDescent="0.25">
      <c r="D699" s="142"/>
    </row>
    <row r="700" spans="4:4" x14ac:dyDescent="0.25">
      <c r="D700" s="142"/>
    </row>
    <row r="701" spans="4:4" x14ac:dyDescent="0.25">
      <c r="D701" s="142"/>
    </row>
    <row r="702" spans="4:4" x14ac:dyDescent="0.25">
      <c r="D702" s="142"/>
    </row>
    <row r="703" spans="4:4" x14ac:dyDescent="0.25">
      <c r="D703" s="142"/>
    </row>
    <row r="704" spans="4:4" x14ac:dyDescent="0.25">
      <c r="D704" s="142"/>
    </row>
    <row r="705" spans="4:4" x14ac:dyDescent="0.25">
      <c r="D705" s="142"/>
    </row>
    <row r="706" spans="4:4" x14ac:dyDescent="0.25">
      <c r="D706" s="142"/>
    </row>
    <row r="707" spans="4:4" x14ac:dyDescent="0.25">
      <c r="D707" s="142"/>
    </row>
    <row r="708" spans="4:4" x14ac:dyDescent="0.25">
      <c r="D708" s="142"/>
    </row>
    <row r="709" spans="4:4" x14ac:dyDescent="0.25">
      <c r="D709" s="142"/>
    </row>
    <row r="710" spans="4:4" x14ac:dyDescent="0.25">
      <c r="D710" s="142"/>
    </row>
    <row r="711" spans="4:4" x14ac:dyDescent="0.25">
      <c r="D711" s="142"/>
    </row>
    <row r="712" spans="4:4" x14ac:dyDescent="0.25">
      <c r="D712" s="142"/>
    </row>
    <row r="713" spans="4:4" x14ac:dyDescent="0.25">
      <c r="D713" s="142"/>
    </row>
    <row r="714" spans="4:4" x14ac:dyDescent="0.25">
      <c r="D714" s="142"/>
    </row>
    <row r="715" spans="4:4" x14ac:dyDescent="0.25">
      <c r="D715" s="142"/>
    </row>
    <row r="716" spans="4:4" x14ac:dyDescent="0.25">
      <c r="D716" s="142"/>
    </row>
    <row r="717" spans="4:4" x14ac:dyDescent="0.25">
      <c r="D717" s="142"/>
    </row>
    <row r="718" spans="4:4" x14ac:dyDescent="0.25">
      <c r="D718" s="142"/>
    </row>
    <row r="719" spans="4:4" x14ac:dyDescent="0.25">
      <c r="D719" s="142"/>
    </row>
    <row r="720" spans="4:4" x14ac:dyDescent="0.25">
      <c r="D720" s="142"/>
    </row>
    <row r="721" spans="4:4" x14ac:dyDescent="0.25">
      <c r="D721" s="142"/>
    </row>
    <row r="722" spans="4:4" x14ac:dyDescent="0.25">
      <c r="D722" s="142"/>
    </row>
    <row r="723" spans="4:4" x14ac:dyDescent="0.25">
      <c r="D723" s="142"/>
    </row>
    <row r="724" spans="4:4" x14ac:dyDescent="0.25">
      <c r="D724" s="142"/>
    </row>
    <row r="725" spans="4:4" x14ac:dyDescent="0.25">
      <c r="D725" s="142"/>
    </row>
    <row r="726" spans="4:4" x14ac:dyDescent="0.25">
      <c r="D726" s="142"/>
    </row>
    <row r="727" spans="4:4" x14ac:dyDescent="0.25">
      <c r="D727" s="142"/>
    </row>
    <row r="728" spans="4:4" x14ac:dyDescent="0.25">
      <c r="D728" s="142"/>
    </row>
    <row r="729" spans="4:4" x14ac:dyDescent="0.25">
      <c r="D729" s="142"/>
    </row>
    <row r="730" spans="4:4" x14ac:dyDescent="0.25">
      <c r="D730" s="142"/>
    </row>
    <row r="731" spans="4:4" x14ac:dyDescent="0.25">
      <c r="D731" s="142"/>
    </row>
    <row r="732" spans="4:4" x14ac:dyDescent="0.25">
      <c r="D732" s="142"/>
    </row>
    <row r="733" spans="4:4" x14ac:dyDescent="0.25">
      <c r="D733" s="142"/>
    </row>
    <row r="734" spans="4:4" x14ac:dyDescent="0.25">
      <c r="D734" s="142"/>
    </row>
    <row r="735" spans="4:4" x14ac:dyDescent="0.25">
      <c r="D735" s="142"/>
    </row>
    <row r="736" spans="4:4" x14ac:dyDescent="0.25">
      <c r="D736" s="142"/>
    </row>
    <row r="737" spans="4:4" x14ac:dyDescent="0.25">
      <c r="D737" s="142"/>
    </row>
    <row r="738" spans="4:4" x14ac:dyDescent="0.25">
      <c r="D738" s="142"/>
    </row>
    <row r="739" spans="4:4" x14ac:dyDescent="0.25">
      <c r="D739" s="142"/>
    </row>
    <row r="740" spans="4:4" x14ac:dyDescent="0.25">
      <c r="D740" s="142"/>
    </row>
    <row r="741" spans="4:4" x14ac:dyDescent="0.25">
      <c r="D741" s="142"/>
    </row>
    <row r="742" spans="4:4" x14ac:dyDescent="0.25">
      <c r="D742" s="142"/>
    </row>
    <row r="743" spans="4:4" x14ac:dyDescent="0.25">
      <c r="D743" s="142"/>
    </row>
    <row r="744" spans="4:4" x14ac:dyDescent="0.25">
      <c r="D744" s="142"/>
    </row>
    <row r="745" spans="4:4" x14ac:dyDescent="0.25">
      <c r="D745" s="142"/>
    </row>
    <row r="746" spans="4:4" x14ac:dyDescent="0.25">
      <c r="D746" s="142"/>
    </row>
    <row r="747" spans="4:4" x14ac:dyDescent="0.25">
      <c r="D747" s="142"/>
    </row>
    <row r="748" spans="4:4" x14ac:dyDescent="0.25">
      <c r="D748" s="142"/>
    </row>
    <row r="749" spans="4:4" x14ac:dyDescent="0.25">
      <c r="D749" s="142"/>
    </row>
    <row r="750" spans="4:4" x14ac:dyDescent="0.25">
      <c r="D750" s="142"/>
    </row>
    <row r="751" spans="4:4" x14ac:dyDescent="0.25">
      <c r="D751" s="142"/>
    </row>
    <row r="752" spans="4:4" x14ac:dyDescent="0.25">
      <c r="D752" s="142"/>
    </row>
    <row r="753" spans="4:4" x14ac:dyDescent="0.25">
      <c r="D753" s="142"/>
    </row>
    <row r="754" spans="4:4" x14ac:dyDescent="0.25">
      <c r="D754" s="142"/>
    </row>
    <row r="755" spans="4:4" x14ac:dyDescent="0.25">
      <c r="D755" s="142"/>
    </row>
    <row r="756" spans="4:4" x14ac:dyDescent="0.25">
      <c r="D756" s="142"/>
    </row>
    <row r="757" spans="4:4" x14ac:dyDescent="0.25">
      <c r="D757" s="142"/>
    </row>
    <row r="758" spans="4:4" x14ac:dyDescent="0.25">
      <c r="D758" s="142"/>
    </row>
    <row r="759" spans="4:4" x14ac:dyDescent="0.25">
      <c r="D759" s="142"/>
    </row>
    <row r="760" spans="4:4" x14ac:dyDescent="0.25">
      <c r="D760" s="142"/>
    </row>
    <row r="761" spans="4:4" x14ac:dyDescent="0.25">
      <c r="D761" s="142"/>
    </row>
    <row r="762" spans="4:4" x14ac:dyDescent="0.25">
      <c r="D762" s="142"/>
    </row>
    <row r="763" spans="4:4" x14ac:dyDescent="0.25">
      <c r="D763" s="142"/>
    </row>
    <row r="764" spans="4:4" x14ac:dyDescent="0.25">
      <c r="D764" s="142"/>
    </row>
    <row r="765" spans="4:4" x14ac:dyDescent="0.25">
      <c r="D765" s="142"/>
    </row>
    <row r="766" spans="4:4" x14ac:dyDescent="0.25">
      <c r="D766" s="142"/>
    </row>
    <row r="767" spans="4:4" x14ac:dyDescent="0.25">
      <c r="D767" s="142"/>
    </row>
    <row r="768" spans="4:4" x14ac:dyDescent="0.25">
      <c r="D768" s="142"/>
    </row>
    <row r="769" spans="4:4" x14ac:dyDescent="0.25">
      <c r="D769" s="142"/>
    </row>
    <row r="770" spans="4:4" x14ac:dyDescent="0.25">
      <c r="D770" s="142"/>
    </row>
    <row r="771" spans="4:4" x14ac:dyDescent="0.25">
      <c r="D771" s="142"/>
    </row>
    <row r="772" spans="4:4" x14ac:dyDescent="0.25">
      <c r="D772" s="142"/>
    </row>
    <row r="773" spans="4:4" x14ac:dyDescent="0.25">
      <c r="D773" s="142"/>
    </row>
    <row r="774" spans="4:4" x14ac:dyDescent="0.25">
      <c r="D774" s="142"/>
    </row>
    <row r="775" spans="4:4" x14ac:dyDescent="0.25">
      <c r="D775" s="142"/>
    </row>
    <row r="776" spans="4:4" x14ac:dyDescent="0.25">
      <c r="D776" s="142"/>
    </row>
    <row r="777" spans="4:4" x14ac:dyDescent="0.25">
      <c r="D777" s="142"/>
    </row>
    <row r="778" spans="4:4" x14ac:dyDescent="0.25">
      <c r="D778" s="142"/>
    </row>
    <row r="779" spans="4:4" x14ac:dyDescent="0.25">
      <c r="D779" s="142"/>
    </row>
    <row r="780" spans="4:4" x14ac:dyDescent="0.25">
      <c r="D780" s="142"/>
    </row>
    <row r="781" spans="4:4" x14ac:dyDescent="0.25">
      <c r="D781" s="142"/>
    </row>
    <row r="782" spans="4:4" x14ac:dyDescent="0.25">
      <c r="D782" s="142"/>
    </row>
    <row r="783" spans="4:4" x14ac:dyDescent="0.25">
      <c r="D783" s="142"/>
    </row>
    <row r="784" spans="4:4" x14ac:dyDescent="0.25">
      <c r="D784" s="142"/>
    </row>
    <row r="785" spans="4:4" x14ac:dyDescent="0.25">
      <c r="D785" s="142"/>
    </row>
    <row r="786" spans="4:4" x14ac:dyDescent="0.25">
      <c r="D786" s="142"/>
    </row>
    <row r="787" spans="4:4" x14ac:dyDescent="0.25">
      <c r="D787" s="142"/>
    </row>
    <row r="788" spans="4:4" x14ac:dyDescent="0.25">
      <c r="D788" s="142"/>
    </row>
    <row r="789" spans="4:4" x14ac:dyDescent="0.25">
      <c r="D789" s="142"/>
    </row>
    <row r="790" spans="4:4" x14ac:dyDescent="0.25">
      <c r="D790" s="142"/>
    </row>
    <row r="791" spans="4:4" x14ac:dyDescent="0.25">
      <c r="D791" s="142"/>
    </row>
    <row r="792" spans="4:4" x14ac:dyDescent="0.25">
      <c r="D792" s="142"/>
    </row>
    <row r="793" spans="4:4" x14ac:dyDescent="0.25">
      <c r="D793" s="142"/>
    </row>
    <row r="794" spans="4:4" x14ac:dyDescent="0.25">
      <c r="D794" s="142"/>
    </row>
    <row r="795" spans="4:4" x14ac:dyDescent="0.25">
      <c r="D795" s="142"/>
    </row>
    <row r="796" spans="4:4" x14ac:dyDescent="0.25">
      <c r="D796" s="142"/>
    </row>
    <row r="797" spans="4:4" x14ac:dyDescent="0.25">
      <c r="D797" s="142"/>
    </row>
    <row r="798" spans="4:4" x14ac:dyDescent="0.25">
      <c r="D798" s="142"/>
    </row>
    <row r="799" spans="4:4" x14ac:dyDescent="0.25">
      <c r="D799" s="142"/>
    </row>
    <row r="800" spans="4:4" x14ac:dyDescent="0.25">
      <c r="D800" s="142"/>
    </row>
    <row r="801" spans="4:4" x14ac:dyDescent="0.25">
      <c r="D801" s="142"/>
    </row>
    <row r="802" spans="4:4" x14ac:dyDescent="0.25">
      <c r="D802" s="142"/>
    </row>
    <row r="803" spans="4:4" x14ac:dyDescent="0.25">
      <c r="D803" s="142"/>
    </row>
    <row r="804" spans="4:4" x14ac:dyDescent="0.25">
      <c r="D804" s="142"/>
    </row>
    <row r="805" spans="4:4" x14ac:dyDescent="0.25">
      <c r="D805" s="142"/>
    </row>
    <row r="806" spans="4:4" x14ac:dyDescent="0.25">
      <c r="D806" s="142"/>
    </row>
    <row r="807" spans="4:4" x14ac:dyDescent="0.25">
      <c r="D807" s="142"/>
    </row>
    <row r="808" spans="4:4" x14ac:dyDescent="0.25">
      <c r="D808" s="142"/>
    </row>
    <row r="809" spans="4:4" x14ac:dyDescent="0.25">
      <c r="D809" s="142"/>
    </row>
    <row r="810" spans="4:4" x14ac:dyDescent="0.25">
      <c r="D810" s="142"/>
    </row>
    <row r="811" spans="4:4" x14ac:dyDescent="0.25">
      <c r="D811" s="142"/>
    </row>
    <row r="812" spans="4:4" x14ac:dyDescent="0.25">
      <c r="D812" s="142"/>
    </row>
    <row r="813" spans="4:4" x14ac:dyDescent="0.25">
      <c r="D813" s="142"/>
    </row>
    <row r="814" spans="4:4" x14ac:dyDescent="0.25">
      <c r="D814" s="142"/>
    </row>
    <row r="815" spans="4:4" x14ac:dyDescent="0.25">
      <c r="D815" s="142"/>
    </row>
    <row r="816" spans="4:4" x14ac:dyDescent="0.25">
      <c r="D816" s="142"/>
    </row>
    <row r="817" spans="4:4" x14ac:dyDescent="0.25">
      <c r="D817" s="142"/>
    </row>
    <row r="818" spans="4:4" x14ac:dyDescent="0.25">
      <c r="D818" s="142"/>
    </row>
    <row r="819" spans="4:4" x14ac:dyDescent="0.25">
      <c r="D819" s="142"/>
    </row>
    <row r="820" spans="4:4" x14ac:dyDescent="0.25">
      <c r="D820" s="142"/>
    </row>
    <row r="821" spans="4:4" x14ac:dyDescent="0.25">
      <c r="D821" s="142"/>
    </row>
    <row r="822" spans="4:4" x14ac:dyDescent="0.25">
      <c r="D822" s="142"/>
    </row>
    <row r="823" spans="4:4" x14ac:dyDescent="0.25">
      <c r="D823" s="142"/>
    </row>
    <row r="824" spans="4:4" x14ac:dyDescent="0.25">
      <c r="D824" s="142"/>
    </row>
    <row r="825" spans="4:4" x14ac:dyDescent="0.25">
      <c r="D825" s="142"/>
    </row>
    <row r="826" spans="4:4" x14ac:dyDescent="0.25">
      <c r="D826" s="142"/>
    </row>
    <row r="827" spans="4:4" x14ac:dyDescent="0.25">
      <c r="D827" s="142"/>
    </row>
    <row r="828" spans="4:4" x14ac:dyDescent="0.25">
      <c r="D828" s="142"/>
    </row>
    <row r="829" spans="4:4" x14ac:dyDescent="0.25">
      <c r="D829" s="142"/>
    </row>
    <row r="830" spans="4:4" x14ac:dyDescent="0.25">
      <c r="D830" s="142"/>
    </row>
    <row r="831" spans="4:4" x14ac:dyDescent="0.25">
      <c r="D831" s="142"/>
    </row>
    <row r="832" spans="4:4" x14ac:dyDescent="0.25">
      <c r="D832" s="142"/>
    </row>
    <row r="833" spans="4:4" x14ac:dyDescent="0.25">
      <c r="D833" s="142"/>
    </row>
    <row r="834" spans="4:4" x14ac:dyDescent="0.25">
      <c r="D834" s="142"/>
    </row>
    <row r="835" spans="4:4" x14ac:dyDescent="0.25">
      <c r="D835" s="142"/>
    </row>
    <row r="836" spans="4:4" x14ac:dyDescent="0.25">
      <c r="D836" s="142"/>
    </row>
    <row r="837" spans="4:4" x14ac:dyDescent="0.25">
      <c r="D837" s="142"/>
    </row>
    <row r="838" spans="4:4" x14ac:dyDescent="0.25">
      <c r="D838" s="142"/>
    </row>
    <row r="839" spans="4:4" x14ac:dyDescent="0.25">
      <c r="D839" s="142"/>
    </row>
    <row r="840" spans="4:4" x14ac:dyDescent="0.25">
      <c r="D840" s="142"/>
    </row>
    <row r="841" spans="4:4" x14ac:dyDescent="0.25">
      <c r="D841" s="142"/>
    </row>
    <row r="842" spans="4:4" x14ac:dyDescent="0.25">
      <c r="D842" s="142"/>
    </row>
    <row r="843" spans="4:4" x14ac:dyDescent="0.25">
      <c r="D843" s="142"/>
    </row>
    <row r="844" spans="4:4" x14ac:dyDescent="0.25">
      <c r="D844" s="142"/>
    </row>
    <row r="845" spans="4:4" x14ac:dyDescent="0.25">
      <c r="D845" s="142"/>
    </row>
    <row r="846" spans="4:4" x14ac:dyDescent="0.25">
      <c r="D846" s="142"/>
    </row>
    <row r="847" spans="4:4" x14ac:dyDescent="0.25">
      <c r="D847" s="142"/>
    </row>
    <row r="848" spans="4:4" x14ac:dyDescent="0.25">
      <c r="D848" s="142"/>
    </row>
    <row r="849" spans="4:4" x14ac:dyDescent="0.25">
      <c r="D849" s="142"/>
    </row>
    <row r="850" spans="4:4" x14ac:dyDescent="0.25">
      <c r="D850" s="142"/>
    </row>
    <row r="851" spans="4:4" x14ac:dyDescent="0.25">
      <c r="D851" s="142"/>
    </row>
    <row r="852" spans="4:4" x14ac:dyDescent="0.25">
      <c r="D852" s="142"/>
    </row>
    <row r="853" spans="4:4" x14ac:dyDescent="0.25">
      <c r="D853" s="142"/>
    </row>
    <row r="854" spans="4:4" x14ac:dyDescent="0.25">
      <c r="D854" s="142"/>
    </row>
    <row r="855" spans="4:4" x14ac:dyDescent="0.25">
      <c r="D855" s="142"/>
    </row>
    <row r="856" spans="4:4" x14ac:dyDescent="0.25">
      <c r="D856" s="142"/>
    </row>
    <row r="857" spans="4:4" x14ac:dyDescent="0.25">
      <c r="D857" s="142"/>
    </row>
    <row r="858" spans="4:4" x14ac:dyDescent="0.25">
      <c r="D858" s="142"/>
    </row>
    <row r="859" spans="4:4" x14ac:dyDescent="0.25">
      <c r="D859" s="142"/>
    </row>
    <row r="860" spans="4:4" x14ac:dyDescent="0.25">
      <c r="D860" s="142"/>
    </row>
    <row r="861" spans="4:4" x14ac:dyDescent="0.25">
      <c r="D861" s="142"/>
    </row>
    <row r="862" spans="4:4" x14ac:dyDescent="0.25">
      <c r="D862" s="142"/>
    </row>
    <row r="863" spans="4:4" x14ac:dyDescent="0.25">
      <c r="D863" s="142"/>
    </row>
    <row r="864" spans="4:4" x14ac:dyDescent="0.25">
      <c r="D864" s="142"/>
    </row>
    <row r="865" spans="4:4" x14ac:dyDescent="0.25">
      <c r="D865" s="142"/>
    </row>
    <row r="866" spans="4:4" x14ac:dyDescent="0.25">
      <c r="D866" s="142"/>
    </row>
    <row r="867" spans="4:4" x14ac:dyDescent="0.25">
      <c r="D867" s="142"/>
    </row>
    <row r="868" spans="4:4" x14ac:dyDescent="0.25">
      <c r="D868" s="142"/>
    </row>
    <row r="869" spans="4:4" x14ac:dyDescent="0.25">
      <c r="D869" s="142"/>
    </row>
    <row r="870" spans="4:4" x14ac:dyDescent="0.25">
      <c r="D870" s="142"/>
    </row>
    <row r="871" spans="4:4" x14ac:dyDescent="0.25">
      <c r="D871" s="142"/>
    </row>
    <row r="872" spans="4:4" x14ac:dyDescent="0.25">
      <c r="D872" s="142"/>
    </row>
    <row r="873" spans="4:4" x14ac:dyDescent="0.25">
      <c r="D873" s="142"/>
    </row>
    <row r="874" spans="4:4" x14ac:dyDescent="0.25">
      <c r="D874" s="142"/>
    </row>
    <row r="875" spans="4:4" x14ac:dyDescent="0.25">
      <c r="D875" s="142"/>
    </row>
    <row r="876" spans="4:4" x14ac:dyDescent="0.25">
      <c r="D876" s="142"/>
    </row>
    <row r="877" spans="4:4" x14ac:dyDescent="0.25">
      <c r="D877" s="142"/>
    </row>
    <row r="878" spans="4:4" x14ac:dyDescent="0.25">
      <c r="D878" s="142"/>
    </row>
    <row r="879" spans="4:4" x14ac:dyDescent="0.25">
      <c r="D879" s="142"/>
    </row>
    <row r="880" spans="4:4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2"/>
    </row>
    <row r="1548" spans="4:4" x14ac:dyDescent="0.25">
      <c r="D1548" s="142"/>
    </row>
    <row r="1549" spans="4:4" x14ac:dyDescent="0.25">
      <c r="D1549" s="142"/>
    </row>
    <row r="1550" spans="4:4" x14ac:dyDescent="0.25">
      <c r="D1550" s="142"/>
    </row>
    <row r="1551" spans="4:4" x14ac:dyDescent="0.25">
      <c r="D1551" s="142"/>
    </row>
    <row r="1552" spans="4:4" x14ac:dyDescent="0.25">
      <c r="D1552" s="142"/>
    </row>
    <row r="1553" spans="4:4" x14ac:dyDescent="0.25">
      <c r="D1553" s="142"/>
    </row>
    <row r="1554" spans="4:4" x14ac:dyDescent="0.25">
      <c r="D1554" s="142"/>
    </row>
    <row r="1555" spans="4:4" x14ac:dyDescent="0.25">
      <c r="D1555" s="142"/>
    </row>
    <row r="1556" spans="4:4" x14ac:dyDescent="0.25">
      <c r="D1556" s="142"/>
    </row>
    <row r="1557" spans="4:4" x14ac:dyDescent="0.25">
      <c r="D1557" s="142"/>
    </row>
    <row r="1558" spans="4:4" x14ac:dyDescent="0.25">
      <c r="D1558" s="142"/>
    </row>
    <row r="1559" spans="4:4" x14ac:dyDescent="0.25">
      <c r="D1559" s="142"/>
    </row>
    <row r="1560" spans="4:4" x14ac:dyDescent="0.25">
      <c r="D1560" s="142"/>
    </row>
    <row r="1561" spans="4:4" x14ac:dyDescent="0.25">
      <c r="D1561" s="142"/>
    </row>
    <row r="1562" spans="4:4" x14ac:dyDescent="0.25">
      <c r="D1562" s="142"/>
    </row>
    <row r="1563" spans="4:4" x14ac:dyDescent="0.25">
      <c r="D1563" s="142"/>
    </row>
    <row r="1564" spans="4:4" x14ac:dyDescent="0.25">
      <c r="D1564" s="142"/>
    </row>
    <row r="1565" spans="4:4" x14ac:dyDescent="0.25">
      <c r="D1565" s="142"/>
    </row>
    <row r="1566" spans="4:4" x14ac:dyDescent="0.25">
      <c r="D1566" s="142"/>
    </row>
    <row r="1567" spans="4:4" x14ac:dyDescent="0.25">
      <c r="D1567" s="142"/>
    </row>
    <row r="1568" spans="4:4" x14ac:dyDescent="0.25">
      <c r="D1568" s="142"/>
    </row>
    <row r="1569" spans="4:4" x14ac:dyDescent="0.25">
      <c r="D1569" s="142"/>
    </row>
    <row r="1570" spans="4:4" x14ac:dyDescent="0.25">
      <c r="D1570" s="142"/>
    </row>
    <row r="1571" spans="4:4" x14ac:dyDescent="0.25">
      <c r="D1571" s="142"/>
    </row>
    <row r="1572" spans="4:4" x14ac:dyDescent="0.25">
      <c r="D1572" s="142"/>
    </row>
    <row r="1573" spans="4:4" x14ac:dyDescent="0.25">
      <c r="D1573" s="142"/>
    </row>
    <row r="1574" spans="4:4" x14ac:dyDescent="0.25">
      <c r="D1574" s="142"/>
    </row>
    <row r="1575" spans="4:4" x14ac:dyDescent="0.25">
      <c r="D1575" s="142"/>
    </row>
    <row r="1576" spans="4:4" x14ac:dyDescent="0.25">
      <c r="D1576" s="142"/>
    </row>
    <row r="1577" spans="4:4" x14ac:dyDescent="0.25">
      <c r="D1577" s="142"/>
    </row>
    <row r="1578" spans="4:4" x14ac:dyDescent="0.25">
      <c r="D1578" s="142"/>
    </row>
    <row r="1579" spans="4:4" x14ac:dyDescent="0.25">
      <c r="D1579" s="142"/>
    </row>
    <row r="1580" spans="4:4" x14ac:dyDescent="0.25">
      <c r="D1580" s="142"/>
    </row>
    <row r="1581" spans="4:4" x14ac:dyDescent="0.25">
      <c r="D1581" s="142"/>
    </row>
    <row r="1582" spans="4:4" x14ac:dyDescent="0.25">
      <c r="D1582" s="142"/>
    </row>
    <row r="1583" spans="4:4" x14ac:dyDescent="0.25">
      <c r="D1583" s="142"/>
    </row>
    <row r="1584" spans="4:4" x14ac:dyDescent="0.25">
      <c r="D1584" s="142"/>
    </row>
    <row r="1585" spans="4:4" x14ac:dyDescent="0.25">
      <c r="D1585" s="142"/>
    </row>
    <row r="1586" spans="4:4" x14ac:dyDescent="0.25">
      <c r="D1586" s="142"/>
    </row>
    <row r="1587" spans="4:4" x14ac:dyDescent="0.25">
      <c r="D1587" s="142"/>
    </row>
    <row r="1588" spans="4:4" x14ac:dyDescent="0.25">
      <c r="D1588" s="142"/>
    </row>
    <row r="1589" spans="4:4" x14ac:dyDescent="0.25">
      <c r="D1589" s="142"/>
    </row>
    <row r="1590" spans="4:4" x14ac:dyDescent="0.25">
      <c r="D1590" s="142"/>
    </row>
    <row r="1591" spans="4:4" x14ac:dyDescent="0.25">
      <c r="D1591" s="142"/>
    </row>
    <row r="1592" spans="4:4" x14ac:dyDescent="0.25">
      <c r="D1592" s="142"/>
    </row>
    <row r="1593" spans="4:4" x14ac:dyDescent="0.25">
      <c r="D1593" s="142"/>
    </row>
    <row r="1594" spans="4:4" x14ac:dyDescent="0.25">
      <c r="D1594" s="142"/>
    </row>
    <row r="1595" spans="4:4" x14ac:dyDescent="0.25">
      <c r="D1595" s="142"/>
    </row>
    <row r="1596" spans="4:4" x14ac:dyDescent="0.25">
      <c r="D1596" s="142"/>
    </row>
    <row r="1597" spans="4:4" x14ac:dyDescent="0.25">
      <c r="D1597" s="142"/>
    </row>
    <row r="1598" spans="4:4" x14ac:dyDescent="0.25">
      <c r="D1598" s="142"/>
    </row>
    <row r="1599" spans="4:4" x14ac:dyDescent="0.25">
      <c r="D1599" s="142"/>
    </row>
    <row r="1600" spans="4:4" x14ac:dyDescent="0.25">
      <c r="D1600" s="142"/>
    </row>
    <row r="1601" spans="4:4" x14ac:dyDescent="0.25">
      <c r="D1601" s="142"/>
    </row>
    <row r="1602" spans="4:4" x14ac:dyDescent="0.25">
      <c r="D1602" s="142"/>
    </row>
    <row r="1603" spans="4:4" x14ac:dyDescent="0.25">
      <c r="D1603" s="142"/>
    </row>
    <row r="1604" spans="4:4" x14ac:dyDescent="0.25">
      <c r="D1604" s="142"/>
    </row>
    <row r="1605" spans="4:4" x14ac:dyDescent="0.25">
      <c r="D1605" s="142"/>
    </row>
    <row r="1606" spans="4:4" x14ac:dyDescent="0.25">
      <c r="D1606" s="142"/>
    </row>
    <row r="1607" spans="4:4" x14ac:dyDescent="0.25">
      <c r="D1607" s="142"/>
    </row>
    <row r="1608" spans="4:4" x14ac:dyDescent="0.25">
      <c r="D1608" s="142"/>
    </row>
    <row r="1609" spans="4:4" x14ac:dyDescent="0.25">
      <c r="D1609" s="142"/>
    </row>
    <row r="1610" spans="4:4" x14ac:dyDescent="0.25">
      <c r="D1610" s="142"/>
    </row>
    <row r="1611" spans="4:4" x14ac:dyDescent="0.25">
      <c r="D1611" s="142"/>
    </row>
    <row r="1612" spans="4:4" x14ac:dyDescent="0.25">
      <c r="D1612" s="142"/>
    </row>
    <row r="1613" spans="4:4" x14ac:dyDescent="0.25">
      <c r="D1613" s="142"/>
    </row>
    <row r="1614" spans="4:4" x14ac:dyDescent="0.25">
      <c r="D1614" s="142"/>
    </row>
    <row r="1615" spans="4:4" x14ac:dyDescent="0.25">
      <c r="D1615" s="142"/>
    </row>
    <row r="1616" spans="4:4" x14ac:dyDescent="0.25">
      <c r="D1616" s="142"/>
    </row>
    <row r="1617" spans="4:4" x14ac:dyDescent="0.25">
      <c r="D1617" s="142"/>
    </row>
    <row r="1618" spans="4:4" x14ac:dyDescent="0.25">
      <c r="D1618" s="142"/>
    </row>
    <row r="1619" spans="4:4" x14ac:dyDescent="0.25">
      <c r="D1619" s="142"/>
    </row>
    <row r="1620" spans="4:4" x14ac:dyDescent="0.25">
      <c r="D1620" s="142"/>
    </row>
    <row r="1621" spans="4:4" x14ac:dyDescent="0.25">
      <c r="D1621" s="142"/>
    </row>
    <row r="1622" spans="4:4" x14ac:dyDescent="0.25">
      <c r="D1622" s="142"/>
    </row>
    <row r="1623" spans="4:4" x14ac:dyDescent="0.25">
      <c r="D1623" s="142"/>
    </row>
    <row r="1624" spans="4:4" x14ac:dyDescent="0.25">
      <c r="D1624" s="142"/>
    </row>
    <row r="1625" spans="4:4" x14ac:dyDescent="0.25">
      <c r="D1625" s="142"/>
    </row>
    <row r="1626" spans="4:4" x14ac:dyDescent="0.25">
      <c r="D1626" s="142"/>
    </row>
    <row r="1627" spans="4:4" x14ac:dyDescent="0.25">
      <c r="D1627" s="142"/>
    </row>
    <row r="1628" spans="4:4" x14ac:dyDescent="0.25">
      <c r="D1628" s="142"/>
    </row>
    <row r="1629" spans="4:4" x14ac:dyDescent="0.25">
      <c r="D1629" s="142"/>
    </row>
    <row r="1630" spans="4:4" x14ac:dyDescent="0.25">
      <c r="D1630" s="142"/>
    </row>
    <row r="1631" spans="4:4" x14ac:dyDescent="0.25">
      <c r="D1631" s="142"/>
    </row>
    <row r="1632" spans="4:4" x14ac:dyDescent="0.25">
      <c r="D1632" s="142"/>
    </row>
    <row r="1633" spans="4:4" x14ac:dyDescent="0.25">
      <c r="D1633" s="142"/>
    </row>
    <row r="1634" spans="4:4" x14ac:dyDescent="0.25">
      <c r="D1634" s="142"/>
    </row>
    <row r="1635" spans="4:4" x14ac:dyDescent="0.25">
      <c r="D1635" s="142"/>
    </row>
    <row r="1636" spans="4:4" x14ac:dyDescent="0.25">
      <c r="D1636" s="142"/>
    </row>
    <row r="1637" spans="4:4" x14ac:dyDescent="0.25">
      <c r="D1637" s="142"/>
    </row>
    <row r="1638" spans="4:4" x14ac:dyDescent="0.25">
      <c r="D1638" s="142"/>
    </row>
    <row r="1639" spans="4:4" x14ac:dyDescent="0.25">
      <c r="D1639" s="142"/>
    </row>
    <row r="1640" spans="4:4" x14ac:dyDescent="0.25">
      <c r="D1640" s="142"/>
    </row>
    <row r="1641" spans="4:4" x14ac:dyDescent="0.25">
      <c r="D1641" s="142"/>
    </row>
    <row r="1642" spans="4:4" x14ac:dyDescent="0.25">
      <c r="D1642" s="142"/>
    </row>
    <row r="1643" spans="4:4" x14ac:dyDescent="0.25">
      <c r="D1643" s="142"/>
    </row>
    <row r="1644" spans="4:4" x14ac:dyDescent="0.25">
      <c r="D1644" s="142"/>
    </row>
    <row r="1645" spans="4:4" x14ac:dyDescent="0.25">
      <c r="D1645" s="142"/>
    </row>
    <row r="1646" spans="4:4" x14ac:dyDescent="0.25">
      <c r="D1646" s="142"/>
    </row>
    <row r="1647" spans="4:4" x14ac:dyDescent="0.25">
      <c r="D1647" s="142"/>
    </row>
    <row r="1648" spans="4:4" x14ac:dyDescent="0.25">
      <c r="D1648" s="142"/>
    </row>
    <row r="1649" spans="4:4" x14ac:dyDescent="0.25">
      <c r="D1649" s="142"/>
    </row>
    <row r="1650" spans="4:4" x14ac:dyDescent="0.25">
      <c r="D1650" s="142"/>
    </row>
    <row r="1651" spans="4:4" x14ac:dyDescent="0.25">
      <c r="D1651" s="142"/>
    </row>
    <row r="1652" spans="4:4" x14ac:dyDescent="0.25">
      <c r="D1652" s="142"/>
    </row>
    <row r="1653" spans="4:4" x14ac:dyDescent="0.25">
      <c r="D1653" s="142"/>
    </row>
    <row r="1654" spans="4:4" x14ac:dyDescent="0.25">
      <c r="D1654" s="142"/>
    </row>
    <row r="1655" spans="4:4" x14ac:dyDescent="0.25">
      <c r="D1655" s="142"/>
    </row>
    <row r="1656" spans="4:4" x14ac:dyDescent="0.25">
      <c r="D1656" s="142"/>
    </row>
    <row r="1657" spans="4:4" x14ac:dyDescent="0.25">
      <c r="D1657" s="142"/>
    </row>
    <row r="1658" spans="4:4" x14ac:dyDescent="0.25">
      <c r="D1658" s="142"/>
    </row>
    <row r="1659" spans="4:4" x14ac:dyDescent="0.25">
      <c r="D1659" s="142"/>
    </row>
    <row r="1660" spans="4:4" x14ac:dyDescent="0.25">
      <c r="D1660" s="142"/>
    </row>
    <row r="1661" spans="4:4" x14ac:dyDescent="0.25">
      <c r="D1661" s="142"/>
    </row>
    <row r="1662" spans="4:4" x14ac:dyDescent="0.25">
      <c r="D1662" s="142"/>
    </row>
    <row r="1663" spans="4:4" x14ac:dyDescent="0.25">
      <c r="D1663" s="142"/>
    </row>
    <row r="1664" spans="4:4" x14ac:dyDescent="0.25">
      <c r="D1664" s="142"/>
    </row>
    <row r="1665" spans="4:4" x14ac:dyDescent="0.25">
      <c r="D1665" s="142"/>
    </row>
    <row r="1666" spans="4:4" x14ac:dyDescent="0.25">
      <c r="D1666" s="142"/>
    </row>
    <row r="1667" spans="4:4" x14ac:dyDescent="0.25">
      <c r="D1667" s="142"/>
    </row>
    <row r="1668" spans="4:4" x14ac:dyDescent="0.25">
      <c r="D1668" s="142"/>
    </row>
    <row r="1669" spans="4:4" x14ac:dyDescent="0.25">
      <c r="D1669" s="142"/>
    </row>
    <row r="1670" spans="4:4" x14ac:dyDescent="0.25">
      <c r="D1670" s="142"/>
    </row>
    <row r="1671" spans="4:4" x14ac:dyDescent="0.25">
      <c r="D1671" s="142"/>
    </row>
    <row r="1672" spans="4:4" x14ac:dyDescent="0.25">
      <c r="D1672" s="142"/>
    </row>
    <row r="1673" spans="4:4" x14ac:dyDescent="0.25">
      <c r="D1673" s="142"/>
    </row>
    <row r="1674" spans="4:4" x14ac:dyDescent="0.25">
      <c r="D1674" s="142"/>
    </row>
    <row r="1675" spans="4:4" x14ac:dyDescent="0.25">
      <c r="D1675" s="142"/>
    </row>
    <row r="1676" spans="4:4" x14ac:dyDescent="0.25">
      <c r="D1676" s="142"/>
    </row>
    <row r="1677" spans="4:4" x14ac:dyDescent="0.25">
      <c r="D1677" s="142"/>
    </row>
    <row r="1678" spans="4:4" x14ac:dyDescent="0.25">
      <c r="D1678" s="142"/>
    </row>
    <row r="1679" spans="4:4" x14ac:dyDescent="0.25">
      <c r="D1679" s="142"/>
    </row>
    <row r="1680" spans="4:4" x14ac:dyDescent="0.25">
      <c r="D1680" s="142"/>
    </row>
    <row r="1681" spans="4:4" x14ac:dyDescent="0.25">
      <c r="D1681" s="142"/>
    </row>
    <row r="1682" spans="4:4" x14ac:dyDescent="0.25">
      <c r="D1682" s="142"/>
    </row>
    <row r="1683" spans="4:4" x14ac:dyDescent="0.25">
      <c r="D1683" s="142"/>
    </row>
    <row r="1684" spans="4:4" x14ac:dyDescent="0.25">
      <c r="D1684" s="142"/>
    </row>
    <row r="1685" spans="4:4" x14ac:dyDescent="0.25">
      <c r="D1685" s="142"/>
    </row>
    <row r="1686" spans="4:4" x14ac:dyDescent="0.25">
      <c r="D1686" s="142"/>
    </row>
    <row r="1687" spans="4:4" x14ac:dyDescent="0.25">
      <c r="D1687" s="142"/>
    </row>
    <row r="1688" spans="4:4" x14ac:dyDescent="0.25">
      <c r="D1688" s="142"/>
    </row>
    <row r="1689" spans="4:4" x14ac:dyDescent="0.25">
      <c r="D1689" s="142"/>
    </row>
    <row r="1690" spans="4:4" x14ac:dyDescent="0.25">
      <c r="D1690" s="142"/>
    </row>
    <row r="1691" spans="4:4" x14ac:dyDescent="0.25">
      <c r="D1691" s="142"/>
    </row>
    <row r="1692" spans="4:4" x14ac:dyDescent="0.25">
      <c r="D1692" s="142"/>
    </row>
    <row r="1693" spans="4:4" x14ac:dyDescent="0.25">
      <c r="D1693" s="142"/>
    </row>
    <row r="1694" spans="4:4" x14ac:dyDescent="0.25">
      <c r="D1694" s="142"/>
    </row>
    <row r="1695" spans="4:4" x14ac:dyDescent="0.25">
      <c r="D1695" s="142"/>
    </row>
    <row r="1696" spans="4:4" x14ac:dyDescent="0.25">
      <c r="D1696" s="142"/>
    </row>
    <row r="1697" spans="4:4" x14ac:dyDescent="0.25">
      <c r="D1697" s="142"/>
    </row>
    <row r="1698" spans="4:4" x14ac:dyDescent="0.25">
      <c r="D1698" s="142"/>
    </row>
    <row r="1699" spans="4:4" x14ac:dyDescent="0.25">
      <c r="D1699" s="142"/>
    </row>
    <row r="1700" spans="4:4" x14ac:dyDescent="0.25">
      <c r="D1700" s="142"/>
    </row>
    <row r="1701" spans="4:4" x14ac:dyDescent="0.25">
      <c r="D1701" s="142"/>
    </row>
    <row r="1702" spans="4:4" x14ac:dyDescent="0.25">
      <c r="D1702" s="142"/>
    </row>
    <row r="1703" spans="4:4" x14ac:dyDescent="0.25">
      <c r="D1703" s="142"/>
    </row>
    <row r="1704" spans="4:4" x14ac:dyDescent="0.25">
      <c r="D1704" s="142"/>
    </row>
    <row r="1705" spans="4:4" x14ac:dyDescent="0.25">
      <c r="D1705" s="142"/>
    </row>
    <row r="1706" spans="4:4" x14ac:dyDescent="0.25">
      <c r="D1706" s="142"/>
    </row>
    <row r="1707" spans="4:4" x14ac:dyDescent="0.25">
      <c r="D1707" s="142"/>
    </row>
    <row r="1708" spans="4:4" x14ac:dyDescent="0.25">
      <c r="D1708" s="142"/>
    </row>
    <row r="1709" spans="4:4" x14ac:dyDescent="0.25">
      <c r="D1709" s="142"/>
    </row>
    <row r="1710" spans="4:4" x14ac:dyDescent="0.25">
      <c r="D1710" s="142"/>
    </row>
    <row r="1711" spans="4:4" x14ac:dyDescent="0.25">
      <c r="D1711" s="142"/>
    </row>
    <row r="1712" spans="4:4" x14ac:dyDescent="0.25">
      <c r="D1712" s="142"/>
    </row>
    <row r="1713" spans="4:4" x14ac:dyDescent="0.25">
      <c r="D1713" s="142"/>
    </row>
    <row r="1714" spans="4:4" x14ac:dyDescent="0.25">
      <c r="D1714" s="142"/>
    </row>
    <row r="1715" spans="4:4" x14ac:dyDescent="0.25">
      <c r="D1715" s="142"/>
    </row>
    <row r="1716" spans="4:4" x14ac:dyDescent="0.25">
      <c r="D1716" s="142"/>
    </row>
    <row r="1717" spans="4:4" x14ac:dyDescent="0.25">
      <c r="D1717" s="142"/>
    </row>
    <row r="1718" spans="4:4" x14ac:dyDescent="0.25">
      <c r="D1718" s="142"/>
    </row>
    <row r="1719" spans="4:4" x14ac:dyDescent="0.25">
      <c r="D1719" s="142"/>
    </row>
    <row r="1720" spans="4:4" x14ac:dyDescent="0.25">
      <c r="D1720" s="142"/>
    </row>
    <row r="1721" spans="4:4" x14ac:dyDescent="0.25">
      <c r="D1721" s="142"/>
    </row>
    <row r="1722" spans="4:4" x14ac:dyDescent="0.25">
      <c r="D1722" s="142"/>
    </row>
    <row r="1723" spans="4:4" x14ac:dyDescent="0.25">
      <c r="D1723" s="142"/>
    </row>
    <row r="1724" spans="4:4" x14ac:dyDescent="0.25">
      <c r="D1724" s="142"/>
    </row>
    <row r="1725" spans="4:4" x14ac:dyDescent="0.25">
      <c r="D1725" s="142"/>
    </row>
    <row r="1726" spans="4:4" x14ac:dyDescent="0.25">
      <c r="D1726" s="142"/>
    </row>
    <row r="1727" spans="4:4" x14ac:dyDescent="0.25">
      <c r="D1727" s="142"/>
    </row>
    <row r="1728" spans="4:4" x14ac:dyDescent="0.25">
      <c r="D1728" s="142"/>
    </row>
    <row r="1729" spans="4:4" x14ac:dyDescent="0.25">
      <c r="D1729" s="142"/>
    </row>
    <row r="1730" spans="4:4" x14ac:dyDescent="0.25">
      <c r="D1730" s="142"/>
    </row>
    <row r="1731" spans="4:4" x14ac:dyDescent="0.25">
      <c r="D1731" s="142"/>
    </row>
    <row r="1732" spans="4:4" x14ac:dyDescent="0.25">
      <c r="D1732" s="142"/>
    </row>
    <row r="1733" spans="4:4" x14ac:dyDescent="0.25">
      <c r="D1733" s="142"/>
    </row>
    <row r="1734" spans="4:4" x14ac:dyDescent="0.25">
      <c r="D1734" s="142"/>
    </row>
    <row r="1735" spans="4:4" x14ac:dyDescent="0.25">
      <c r="D1735" s="142"/>
    </row>
    <row r="1736" spans="4:4" x14ac:dyDescent="0.25">
      <c r="D1736" s="142"/>
    </row>
    <row r="1737" spans="4:4" x14ac:dyDescent="0.25">
      <c r="D1737" s="142"/>
    </row>
    <row r="1738" spans="4:4" x14ac:dyDescent="0.25">
      <c r="D1738" s="142"/>
    </row>
    <row r="1739" spans="4:4" x14ac:dyDescent="0.25">
      <c r="D1739" s="142"/>
    </row>
    <row r="1740" spans="4:4" x14ac:dyDescent="0.25">
      <c r="D1740" s="142"/>
    </row>
    <row r="1741" spans="4:4" x14ac:dyDescent="0.25">
      <c r="D1741" s="142"/>
    </row>
    <row r="1742" spans="4:4" x14ac:dyDescent="0.25">
      <c r="D1742" s="142"/>
    </row>
    <row r="1743" spans="4:4" x14ac:dyDescent="0.25">
      <c r="D1743" s="142"/>
    </row>
    <row r="1744" spans="4:4" x14ac:dyDescent="0.25">
      <c r="D1744" s="142"/>
    </row>
    <row r="1745" spans="4:4" x14ac:dyDescent="0.25">
      <c r="D1745" s="142"/>
    </row>
    <row r="1746" spans="4:4" x14ac:dyDescent="0.25">
      <c r="D1746" s="142"/>
    </row>
    <row r="1747" spans="4:4" x14ac:dyDescent="0.25">
      <c r="D1747" s="142"/>
    </row>
    <row r="1748" spans="4:4" x14ac:dyDescent="0.25">
      <c r="D1748" s="142"/>
    </row>
    <row r="1749" spans="4:4" x14ac:dyDescent="0.25">
      <c r="D1749" s="142"/>
    </row>
    <row r="1750" spans="4:4" x14ac:dyDescent="0.25">
      <c r="D1750" s="142"/>
    </row>
    <row r="1751" spans="4:4" x14ac:dyDescent="0.25">
      <c r="D1751" s="142"/>
    </row>
    <row r="1752" spans="4:4" x14ac:dyDescent="0.25">
      <c r="D1752" s="142"/>
    </row>
    <row r="1753" spans="4:4" x14ac:dyDescent="0.25">
      <c r="D1753" s="142"/>
    </row>
    <row r="1754" spans="4:4" x14ac:dyDescent="0.25">
      <c r="D1754" s="142"/>
    </row>
    <row r="1755" spans="4:4" x14ac:dyDescent="0.25">
      <c r="D1755" s="142"/>
    </row>
    <row r="1756" spans="4:4" x14ac:dyDescent="0.25">
      <c r="D1756" s="142"/>
    </row>
    <row r="1757" spans="4:4" x14ac:dyDescent="0.25">
      <c r="D1757" s="142"/>
    </row>
    <row r="1758" spans="4:4" x14ac:dyDescent="0.25">
      <c r="D1758" s="142"/>
    </row>
    <row r="1759" spans="4:4" x14ac:dyDescent="0.25">
      <c r="D1759" s="142"/>
    </row>
    <row r="1760" spans="4:4" x14ac:dyDescent="0.25">
      <c r="D1760" s="142"/>
    </row>
    <row r="1761" spans="4:4" x14ac:dyDescent="0.25">
      <c r="D1761" s="142"/>
    </row>
    <row r="1762" spans="4:4" x14ac:dyDescent="0.25">
      <c r="D1762" s="142"/>
    </row>
    <row r="1763" spans="4:4" x14ac:dyDescent="0.25">
      <c r="D1763" s="142"/>
    </row>
    <row r="1764" spans="4:4" x14ac:dyDescent="0.25">
      <c r="D1764" s="142"/>
    </row>
    <row r="1765" spans="4:4" x14ac:dyDescent="0.25">
      <c r="D1765" s="142"/>
    </row>
    <row r="1766" spans="4:4" x14ac:dyDescent="0.25">
      <c r="D1766" s="142"/>
    </row>
    <row r="1767" spans="4:4" x14ac:dyDescent="0.25">
      <c r="D1767" s="142"/>
    </row>
    <row r="1768" spans="4:4" x14ac:dyDescent="0.25">
      <c r="D1768" s="142"/>
    </row>
    <row r="1769" spans="4:4" x14ac:dyDescent="0.25">
      <c r="D1769" s="142"/>
    </row>
    <row r="1770" spans="4:4" x14ac:dyDescent="0.25">
      <c r="D1770" s="142"/>
    </row>
    <row r="1771" spans="4:4" x14ac:dyDescent="0.25">
      <c r="D1771" s="142"/>
    </row>
    <row r="1772" spans="4:4" x14ac:dyDescent="0.25">
      <c r="D1772" s="142"/>
    </row>
    <row r="1773" spans="4:4" x14ac:dyDescent="0.25">
      <c r="D1773" s="142"/>
    </row>
    <row r="1774" spans="4:4" x14ac:dyDescent="0.25">
      <c r="D1774" s="142"/>
    </row>
    <row r="1775" spans="4:4" x14ac:dyDescent="0.25">
      <c r="D1775" s="142"/>
    </row>
    <row r="1776" spans="4:4" x14ac:dyDescent="0.25">
      <c r="D1776" s="142"/>
    </row>
    <row r="1777" spans="4:4" x14ac:dyDescent="0.25">
      <c r="D1777" s="142"/>
    </row>
    <row r="1778" spans="4:4" x14ac:dyDescent="0.25">
      <c r="D1778" s="142"/>
    </row>
    <row r="1779" spans="4:4" x14ac:dyDescent="0.25">
      <c r="D1779" s="142"/>
    </row>
    <row r="1780" spans="4:4" x14ac:dyDescent="0.25">
      <c r="D1780" s="142"/>
    </row>
    <row r="1781" spans="4:4" x14ac:dyDescent="0.25">
      <c r="D1781" s="142"/>
    </row>
    <row r="1782" spans="4:4" x14ac:dyDescent="0.25">
      <c r="D1782" s="142"/>
    </row>
    <row r="1783" spans="4:4" x14ac:dyDescent="0.25">
      <c r="D1783" s="142"/>
    </row>
    <row r="1784" spans="4:4" x14ac:dyDescent="0.25">
      <c r="D1784" s="142"/>
    </row>
    <row r="1785" spans="4:4" x14ac:dyDescent="0.25">
      <c r="D1785" s="142"/>
    </row>
    <row r="1786" spans="4:4" x14ac:dyDescent="0.25">
      <c r="D1786" s="142"/>
    </row>
    <row r="1787" spans="4:4" x14ac:dyDescent="0.25">
      <c r="D1787" s="142"/>
    </row>
    <row r="1788" spans="4:4" x14ac:dyDescent="0.25">
      <c r="D1788" s="142"/>
    </row>
    <row r="1789" spans="4:4" x14ac:dyDescent="0.25">
      <c r="D1789" s="142"/>
    </row>
    <row r="1790" spans="4:4" x14ac:dyDescent="0.25">
      <c r="D1790" s="142"/>
    </row>
    <row r="1791" spans="4:4" x14ac:dyDescent="0.25">
      <c r="D1791" s="142"/>
    </row>
    <row r="1792" spans="4:4" x14ac:dyDescent="0.25">
      <c r="D1792" s="142"/>
    </row>
    <row r="1793" spans="4:4" x14ac:dyDescent="0.25">
      <c r="D1793" s="142"/>
    </row>
    <row r="1794" spans="4:4" x14ac:dyDescent="0.25">
      <c r="D1794" s="142"/>
    </row>
    <row r="1795" spans="4:4" x14ac:dyDescent="0.25">
      <c r="D1795" s="142"/>
    </row>
    <row r="1796" spans="4:4" x14ac:dyDescent="0.25">
      <c r="D1796" s="142"/>
    </row>
    <row r="1797" spans="4:4" x14ac:dyDescent="0.25">
      <c r="D1797" s="142"/>
    </row>
    <row r="1798" spans="4:4" x14ac:dyDescent="0.25">
      <c r="D1798" s="142"/>
    </row>
    <row r="1799" spans="4:4" x14ac:dyDescent="0.25">
      <c r="D1799" s="142"/>
    </row>
    <row r="1800" spans="4:4" x14ac:dyDescent="0.25">
      <c r="D1800" s="142"/>
    </row>
    <row r="1801" spans="4:4" x14ac:dyDescent="0.25">
      <c r="D1801" s="142"/>
    </row>
    <row r="1802" spans="4:4" x14ac:dyDescent="0.25">
      <c r="D1802" s="142"/>
    </row>
    <row r="1803" spans="4:4" x14ac:dyDescent="0.25">
      <c r="D1803" s="142"/>
    </row>
    <row r="1804" spans="4:4" x14ac:dyDescent="0.25">
      <c r="D1804" s="142"/>
    </row>
    <row r="1805" spans="4:4" x14ac:dyDescent="0.25">
      <c r="D1805" s="142"/>
    </row>
    <row r="1806" spans="4:4" x14ac:dyDescent="0.25">
      <c r="D1806" s="142"/>
    </row>
    <row r="1807" spans="4:4" x14ac:dyDescent="0.25">
      <c r="D1807" s="142"/>
    </row>
    <row r="1808" spans="4:4" x14ac:dyDescent="0.25">
      <c r="D1808" s="142"/>
    </row>
    <row r="1809" spans="4:4" x14ac:dyDescent="0.25">
      <c r="D1809" s="142"/>
    </row>
    <row r="1810" spans="4:4" x14ac:dyDescent="0.25">
      <c r="D1810" s="142"/>
    </row>
    <row r="1811" spans="4:4" x14ac:dyDescent="0.25">
      <c r="D1811" s="142"/>
    </row>
    <row r="1812" spans="4:4" x14ac:dyDescent="0.25">
      <c r="D1812" s="142"/>
    </row>
    <row r="1813" spans="4:4" x14ac:dyDescent="0.25">
      <c r="D1813" s="142"/>
    </row>
    <row r="1814" spans="4:4" x14ac:dyDescent="0.25">
      <c r="D1814" s="142"/>
    </row>
    <row r="1815" spans="4:4" x14ac:dyDescent="0.25">
      <c r="D1815" s="142"/>
    </row>
    <row r="1816" spans="4:4" x14ac:dyDescent="0.25">
      <c r="D1816" s="142"/>
    </row>
    <row r="1817" spans="4:4" x14ac:dyDescent="0.25">
      <c r="D1817" s="142"/>
    </row>
    <row r="1818" spans="4:4" x14ac:dyDescent="0.25">
      <c r="D1818" s="142"/>
    </row>
    <row r="1819" spans="4:4" x14ac:dyDescent="0.25">
      <c r="D1819" s="142"/>
    </row>
    <row r="1820" spans="4:4" x14ac:dyDescent="0.25">
      <c r="D1820" s="142"/>
    </row>
    <row r="1821" spans="4:4" x14ac:dyDescent="0.25">
      <c r="D1821" s="142"/>
    </row>
    <row r="1822" spans="4:4" x14ac:dyDescent="0.25">
      <c r="D1822" s="142"/>
    </row>
    <row r="1823" spans="4:4" x14ac:dyDescent="0.25">
      <c r="D1823" s="142"/>
    </row>
    <row r="1824" spans="4:4" x14ac:dyDescent="0.25">
      <c r="D1824" s="142"/>
    </row>
    <row r="1825" spans="4:4" x14ac:dyDescent="0.25">
      <c r="D1825" s="142"/>
    </row>
    <row r="1826" spans="4:4" x14ac:dyDescent="0.25">
      <c r="D1826" s="142"/>
    </row>
    <row r="1827" spans="4:4" x14ac:dyDescent="0.25">
      <c r="D1827" s="142"/>
    </row>
    <row r="1828" spans="4:4" x14ac:dyDescent="0.25">
      <c r="D1828" s="142"/>
    </row>
    <row r="1829" spans="4:4" x14ac:dyDescent="0.25">
      <c r="D1829" s="142"/>
    </row>
    <row r="1830" spans="4:4" x14ac:dyDescent="0.25">
      <c r="D1830" s="142"/>
    </row>
    <row r="1831" spans="4:4" x14ac:dyDescent="0.25">
      <c r="D1831" s="142"/>
    </row>
    <row r="1832" spans="4:4" x14ac:dyDescent="0.25">
      <c r="D1832" s="142"/>
    </row>
    <row r="1833" spans="4:4" x14ac:dyDescent="0.25">
      <c r="D1833" s="142"/>
    </row>
    <row r="1834" spans="4:4" x14ac:dyDescent="0.25">
      <c r="D1834" s="142"/>
    </row>
    <row r="1835" spans="4:4" x14ac:dyDescent="0.25">
      <c r="D1835" s="142"/>
    </row>
    <row r="1836" spans="4:4" x14ac:dyDescent="0.25">
      <c r="D1836" s="142"/>
    </row>
    <row r="1837" spans="4:4" x14ac:dyDescent="0.25">
      <c r="D1837" s="142"/>
    </row>
    <row r="1838" spans="4:4" x14ac:dyDescent="0.25">
      <c r="D1838" s="142"/>
    </row>
    <row r="1839" spans="4:4" x14ac:dyDescent="0.25">
      <c r="D1839" s="142"/>
    </row>
    <row r="1840" spans="4:4" x14ac:dyDescent="0.25">
      <c r="D1840" s="142"/>
    </row>
    <row r="1841" spans="4:4" x14ac:dyDescent="0.25">
      <c r="D1841" s="142"/>
    </row>
    <row r="1842" spans="4:4" x14ac:dyDescent="0.25">
      <c r="D1842" s="142"/>
    </row>
    <row r="1843" spans="4:4" x14ac:dyDescent="0.25">
      <c r="D1843" s="142"/>
    </row>
    <row r="1844" spans="4:4" x14ac:dyDescent="0.25">
      <c r="D1844" s="142"/>
    </row>
    <row r="1845" spans="4:4" x14ac:dyDescent="0.25">
      <c r="D1845" s="142"/>
    </row>
    <row r="1846" spans="4:4" x14ac:dyDescent="0.25">
      <c r="D1846" s="142"/>
    </row>
    <row r="1847" spans="4:4" x14ac:dyDescent="0.25">
      <c r="D1847" s="142"/>
    </row>
    <row r="1848" spans="4:4" x14ac:dyDescent="0.25">
      <c r="D1848" s="142"/>
    </row>
    <row r="1849" spans="4:4" x14ac:dyDescent="0.25">
      <c r="D1849" s="142"/>
    </row>
    <row r="1850" spans="4:4" x14ac:dyDescent="0.25">
      <c r="D1850" s="142"/>
    </row>
    <row r="1851" spans="4:4" x14ac:dyDescent="0.25">
      <c r="D1851" s="142"/>
    </row>
    <row r="1852" spans="4:4" x14ac:dyDescent="0.25">
      <c r="D1852" s="142"/>
    </row>
    <row r="1853" spans="4:4" x14ac:dyDescent="0.25">
      <c r="D1853" s="142"/>
    </row>
    <row r="1854" spans="4:4" x14ac:dyDescent="0.25">
      <c r="D1854" s="142"/>
    </row>
    <row r="1855" spans="4:4" x14ac:dyDescent="0.25">
      <c r="D1855" s="142"/>
    </row>
    <row r="1856" spans="4:4" x14ac:dyDescent="0.25">
      <c r="D1856" s="142"/>
    </row>
    <row r="1857" spans="4:4" x14ac:dyDescent="0.25">
      <c r="D1857" s="142"/>
    </row>
    <row r="1858" spans="4:4" x14ac:dyDescent="0.25">
      <c r="D1858" s="142"/>
    </row>
    <row r="1859" spans="4:4" x14ac:dyDescent="0.25">
      <c r="D1859" s="142"/>
    </row>
    <row r="1860" spans="4:4" x14ac:dyDescent="0.25">
      <c r="D1860" s="142"/>
    </row>
    <row r="1861" spans="4:4" x14ac:dyDescent="0.25">
      <c r="D1861" s="142"/>
    </row>
    <row r="1862" spans="4:4" x14ac:dyDescent="0.25">
      <c r="D1862" s="142"/>
    </row>
    <row r="1863" spans="4:4" x14ac:dyDescent="0.25">
      <c r="D1863" s="142"/>
    </row>
    <row r="1864" spans="4:4" x14ac:dyDescent="0.25">
      <c r="D1864" s="142"/>
    </row>
    <row r="1865" spans="4:4" x14ac:dyDescent="0.25">
      <c r="D1865" s="142"/>
    </row>
    <row r="1866" spans="4:4" x14ac:dyDescent="0.25">
      <c r="D1866" s="142"/>
    </row>
    <row r="1867" spans="4:4" x14ac:dyDescent="0.25">
      <c r="D1867" s="142"/>
    </row>
    <row r="1868" spans="4:4" x14ac:dyDescent="0.25">
      <c r="D1868" s="142"/>
    </row>
    <row r="1869" spans="4:4" x14ac:dyDescent="0.25">
      <c r="D1869" s="142"/>
    </row>
    <row r="1870" spans="4:4" x14ac:dyDescent="0.25">
      <c r="D1870" s="142"/>
    </row>
    <row r="1871" spans="4:4" x14ac:dyDescent="0.25">
      <c r="D1871" s="142"/>
    </row>
    <row r="1872" spans="4:4" x14ac:dyDescent="0.25">
      <c r="D1872" s="142"/>
    </row>
    <row r="1873" spans="4:4" x14ac:dyDescent="0.25">
      <c r="D1873" s="142"/>
    </row>
    <row r="1874" spans="4:4" x14ac:dyDescent="0.25">
      <c r="D1874" s="142"/>
    </row>
    <row r="1875" spans="4:4" x14ac:dyDescent="0.25">
      <c r="D1875" s="142"/>
    </row>
    <row r="1876" spans="4:4" x14ac:dyDescent="0.25">
      <c r="D1876" s="142"/>
    </row>
    <row r="1877" spans="4:4" x14ac:dyDescent="0.25">
      <c r="D1877" s="142"/>
    </row>
    <row r="1878" spans="4:4" x14ac:dyDescent="0.25">
      <c r="D1878" s="142"/>
    </row>
    <row r="1879" spans="4:4" x14ac:dyDescent="0.25">
      <c r="D1879" s="142"/>
    </row>
    <row r="1880" spans="4:4" x14ac:dyDescent="0.25">
      <c r="D1880" s="142"/>
    </row>
    <row r="1881" spans="4:4" x14ac:dyDescent="0.25">
      <c r="D1881" s="142"/>
    </row>
    <row r="1882" spans="4:4" x14ac:dyDescent="0.25">
      <c r="D1882" s="142"/>
    </row>
    <row r="1883" spans="4:4" x14ac:dyDescent="0.25">
      <c r="D1883" s="142"/>
    </row>
    <row r="1884" spans="4:4" x14ac:dyDescent="0.25">
      <c r="D1884" s="142"/>
    </row>
    <row r="1885" spans="4:4" x14ac:dyDescent="0.25">
      <c r="D1885" s="142"/>
    </row>
    <row r="1886" spans="4:4" x14ac:dyDescent="0.25">
      <c r="D1886" s="142"/>
    </row>
    <row r="1887" spans="4:4" x14ac:dyDescent="0.25">
      <c r="D1887" s="142"/>
    </row>
    <row r="1888" spans="4:4" x14ac:dyDescent="0.25">
      <c r="D1888" s="142"/>
    </row>
    <row r="1889" spans="4:4" x14ac:dyDescent="0.25">
      <c r="D1889" s="142"/>
    </row>
    <row r="1890" spans="4:4" x14ac:dyDescent="0.25">
      <c r="D1890" s="142"/>
    </row>
    <row r="1891" spans="4:4" x14ac:dyDescent="0.25">
      <c r="D1891" s="142"/>
    </row>
    <row r="1892" spans="4:4" x14ac:dyDescent="0.25">
      <c r="D1892" s="142"/>
    </row>
    <row r="1893" spans="4:4" x14ac:dyDescent="0.25">
      <c r="D1893" s="142"/>
    </row>
    <row r="1894" spans="4:4" x14ac:dyDescent="0.25">
      <c r="D1894" s="142"/>
    </row>
    <row r="1895" spans="4:4" x14ac:dyDescent="0.25">
      <c r="D1895" s="142"/>
    </row>
    <row r="1896" spans="4:4" x14ac:dyDescent="0.25">
      <c r="D1896" s="142"/>
    </row>
    <row r="1897" spans="4:4" x14ac:dyDescent="0.25">
      <c r="D1897" s="142"/>
    </row>
    <row r="1898" spans="4:4" x14ac:dyDescent="0.25">
      <c r="D1898" s="142"/>
    </row>
    <row r="1899" spans="4:4" x14ac:dyDescent="0.25">
      <c r="D1899" s="142"/>
    </row>
    <row r="1900" spans="4:4" x14ac:dyDescent="0.25">
      <c r="D1900" s="142"/>
    </row>
    <row r="1901" spans="4:4" x14ac:dyDescent="0.25">
      <c r="D1901" s="142"/>
    </row>
    <row r="1902" spans="4:4" x14ac:dyDescent="0.25">
      <c r="D1902" s="142"/>
    </row>
    <row r="1903" spans="4:4" x14ac:dyDescent="0.25">
      <c r="D1903" s="142"/>
    </row>
    <row r="1904" spans="4:4" x14ac:dyDescent="0.25">
      <c r="D1904" s="142"/>
    </row>
    <row r="1905" spans="4:4" x14ac:dyDescent="0.25">
      <c r="D1905" s="142"/>
    </row>
    <row r="1906" spans="4:4" x14ac:dyDescent="0.25">
      <c r="D1906" s="142"/>
    </row>
    <row r="1907" spans="4:4" x14ac:dyDescent="0.25">
      <c r="D1907" s="142"/>
    </row>
    <row r="1908" spans="4:4" x14ac:dyDescent="0.25">
      <c r="D1908" s="142"/>
    </row>
    <row r="1909" spans="4:4" x14ac:dyDescent="0.25">
      <c r="D1909" s="142"/>
    </row>
    <row r="1910" spans="4:4" x14ac:dyDescent="0.25">
      <c r="D1910" s="142"/>
    </row>
    <row r="1911" spans="4:4" x14ac:dyDescent="0.25">
      <c r="D1911" s="142"/>
    </row>
    <row r="1912" spans="4:4" x14ac:dyDescent="0.25">
      <c r="D1912" s="142"/>
    </row>
    <row r="1913" spans="4:4" x14ac:dyDescent="0.25">
      <c r="D1913" s="142"/>
    </row>
    <row r="1914" spans="4:4" x14ac:dyDescent="0.25">
      <c r="D1914" s="142"/>
    </row>
    <row r="1915" spans="4:4" x14ac:dyDescent="0.25">
      <c r="D1915" s="142"/>
    </row>
    <row r="1916" spans="4:4" x14ac:dyDescent="0.25">
      <c r="D1916" s="142"/>
    </row>
    <row r="1917" spans="4:4" x14ac:dyDescent="0.25">
      <c r="D1917" s="142"/>
    </row>
    <row r="1918" spans="4:4" x14ac:dyDescent="0.25">
      <c r="D1918" s="142"/>
    </row>
    <row r="1919" spans="4:4" x14ac:dyDescent="0.25">
      <c r="D1919" s="142"/>
    </row>
    <row r="1920" spans="4:4" x14ac:dyDescent="0.25">
      <c r="D1920" s="142"/>
    </row>
    <row r="1921" spans="4:4" x14ac:dyDescent="0.25">
      <c r="D1921" s="142"/>
    </row>
    <row r="1922" spans="4:4" x14ac:dyDescent="0.25">
      <c r="D1922" s="142"/>
    </row>
    <row r="1923" spans="4:4" x14ac:dyDescent="0.25">
      <c r="D1923" s="142"/>
    </row>
    <row r="1924" spans="4:4" x14ac:dyDescent="0.25">
      <c r="D1924" s="142"/>
    </row>
    <row r="1925" spans="4:4" x14ac:dyDescent="0.25">
      <c r="D1925" s="142"/>
    </row>
    <row r="1926" spans="4:4" x14ac:dyDescent="0.25">
      <c r="D1926" s="142"/>
    </row>
    <row r="1927" spans="4:4" x14ac:dyDescent="0.25">
      <c r="D1927" s="142"/>
    </row>
    <row r="1928" spans="4:4" x14ac:dyDescent="0.25">
      <c r="D1928" s="142"/>
    </row>
    <row r="1929" spans="4:4" x14ac:dyDescent="0.25">
      <c r="D1929" s="142"/>
    </row>
    <row r="1930" spans="4:4" x14ac:dyDescent="0.25">
      <c r="D1930" s="142"/>
    </row>
    <row r="1931" spans="4:4" x14ac:dyDescent="0.25">
      <c r="D1931" s="142"/>
    </row>
    <row r="1932" spans="4:4" x14ac:dyDescent="0.25">
      <c r="D1932" s="142"/>
    </row>
    <row r="1933" spans="4:4" x14ac:dyDescent="0.25">
      <c r="D1933" s="142"/>
    </row>
    <row r="1934" spans="4:4" x14ac:dyDescent="0.25">
      <c r="D1934" s="142"/>
    </row>
    <row r="1935" spans="4:4" x14ac:dyDescent="0.25">
      <c r="D1935" s="142"/>
    </row>
    <row r="1936" spans="4:4" x14ac:dyDescent="0.25">
      <c r="D1936" s="142"/>
    </row>
    <row r="1937" spans="4:4" x14ac:dyDescent="0.25">
      <c r="D1937" s="142"/>
    </row>
    <row r="1938" spans="4:4" x14ac:dyDescent="0.25">
      <c r="D1938" s="142"/>
    </row>
    <row r="1939" spans="4:4" x14ac:dyDescent="0.25">
      <c r="D1939" s="142"/>
    </row>
    <row r="1940" spans="4:4" x14ac:dyDescent="0.25">
      <c r="D1940" s="142"/>
    </row>
    <row r="1941" spans="4:4" x14ac:dyDescent="0.25">
      <c r="D1941" s="142"/>
    </row>
    <row r="1942" spans="4:4" x14ac:dyDescent="0.25">
      <c r="D1942" s="142"/>
    </row>
    <row r="1943" spans="4:4" x14ac:dyDescent="0.25">
      <c r="D1943" s="142"/>
    </row>
    <row r="1944" spans="4:4" x14ac:dyDescent="0.25">
      <c r="D1944" s="142"/>
    </row>
    <row r="1945" spans="4:4" x14ac:dyDescent="0.25">
      <c r="D1945" s="142"/>
    </row>
    <row r="1946" spans="4:4" x14ac:dyDescent="0.25">
      <c r="D1946" s="142"/>
    </row>
    <row r="1947" spans="4:4" x14ac:dyDescent="0.25">
      <c r="D1947" s="142"/>
    </row>
    <row r="1948" spans="4:4" x14ac:dyDescent="0.25">
      <c r="D1948" s="142"/>
    </row>
    <row r="1949" spans="4:4" x14ac:dyDescent="0.25">
      <c r="D1949" s="142"/>
    </row>
    <row r="1950" spans="4:4" x14ac:dyDescent="0.25">
      <c r="D1950" s="142"/>
    </row>
    <row r="1951" spans="4:4" x14ac:dyDescent="0.25">
      <c r="D1951" s="142"/>
    </row>
    <row r="1952" spans="4:4" x14ac:dyDescent="0.25">
      <c r="D1952" s="142"/>
    </row>
    <row r="1953" spans="4:4" x14ac:dyDescent="0.25">
      <c r="D1953" s="142"/>
    </row>
    <row r="1954" spans="4:4" x14ac:dyDescent="0.25">
      <c r="D1954" s="142"/>
    </row>
    <row r="1955" spans="4:4" x14ac:dyDescent="0.25">
      <c r="D1955" s="142"/>
    </row>
    <row r="1956" spans="4:4" x14ac:dyDescent="0.25">
      <c r="D1956" s="142"/>
    </row>
    <row r="1957" spans="4:4" x14ac:dyDescent="0.25">
      <c r="D1957" s="142"/>
    </row>
    <row r="1958" spans="4:4" x14ac:dyDescent="0.25">
      <c r="D1958" s="142"/>
    </row>
    <row r="1959" spans="4:4" x14ac:dyDescent="0.25">
      <c r="D1959" s="142"/>
    </row>
    <row r="1960" spans="4:4" x14ac:dyDescent="0.25">
      <c r="D1960" s="142"/>
    </row>
    <row r="1961" spans="4:4" x14ac:dyDescent="0.25">
      <c r="D1961" s="142"/>
    </row>
    <row r="1962" spans="4:4" x14ac:dyDescent="0.25">
      <c r="D1962" s="142"/>
    </row>
    <row r="1963" spans="4:4" x14ac:dyDescent="0.25">
      <c r="D1963" s="142"/>
    </row>
    <row r="1964" spans="4:4" x14ac:dyDescent="0.25">
      <c r="D1964" s="142"/>
    </row>
    <row r="1965" spans="4:4" x14ac:dyDescent="0.25">
      <c r="D1965" s="142"/>
    </row>
    <row r="1966" spans="4:4" x14ac:dyDescent="0.25">
      <c r="D1966" s="142"/>
    </row>
    <row r="1967" spans="4:4" x14ac:dyDescent="0.25">
      <c r="D1967" s="142"/>
    </row>
    <row r="1968" spans="4:4" x14ac:dyDescent="0.25">
      <c r="D1968" s="142"/>
    </row>
    <row r="1969" spans="4:4" x14ac:dyDescent="0.25">
      <c r="D1969" s="142"/>
    </row>
    <row r="1970" spans="4:4" x14ac:dyDescent="0.25">
      <c r="D1970" s="142"/>
    </row>
    <row r="1971" spans="4:4" x14ac:dyDescent="0.25">
      <c r="D1971" s="142"/>
    </row>
    <row r="1972" spans="4:4" x14ac:dyDescent="0.25">
      <c r="D1972" s="142"/>
    </row>
    <row r="1973" spans="4:4" x14ac:dyDescent="0.25">
      <c r="D1973" s="142"/>
    </row>
    <row r="1974" spans="4:4" x14ac:dyDescent="0.25">
      <c r="D1974" s="142"/>
    </row>
    <row r="1975" spans="4:4" x14ac:dyDescent="0.25">
      <c r="D1975" s="142"/>
    </row>
    <row r="1976" spans="4:4" x14ac:dyDescent="0.25">
      <c r="D1976" s="142"/>
    </row>
    <row r="1977" spans="4:4" x14ac:dyDescent="0.25">
      <c r="D1977" s="142"/>
    </row>
    <row r="1978" spans="4:4" x14ac:dyDescent="0.25">
      <c r="D1978" s="142"/>
    </row>
    <row r="1979" spans="4:4" x14ac:dyDescent="0.25">
      <c r="D1979" s="142"/>
    </row>
    <row r="1980" spans="4:4" x14ac:dyDescent="0.25">
      <c r="D1980" s="142"/>
    </row>
    <row r="1981" spans="4:4" x14ac:dyDescent="0.25">
      <c r="D1981" s="142"/>
    </row>
    <row r="1982" spans="4:4" x14ac:dyDescent="0.25">
      <c r="D1982" s="142"/>
    </row>
    <row r="1983" spans="4:4" x14ac:dyDescent="0.25">
      <c r="D1983" s="142"/>
    </row>
    <row r="1984" spans="4:4" x14ac:dyDescent="0.25">
      <c r="D1984" s="142"/>
    </row>
    <row r="1985" spans="4:4" x14ac:dyDescent="0.25">
      <c r="D1985" s="142"/>
    </row>
    <row r="1986" spans="4:4" x14ac:dyDescent="0.25">
      <c r="D1986" s="142"/>
    </row>
    <row r="1987" spans="4:4" x14ac:dyDescent="0.25">
      <c r="D1987" s="142"/>
    </row>
    <row r="1988" spans="4:4" x14ac:dyDescent="0.25">
      <c r="D1988" s="142"/>
    </row>
    <row r="1989" spans="4:4" x14ac:dyDescent="0.25">
      <c r="D1989" s="142"/>
    </row>
    <row r="1990" spans="4:4" x14ac:dyDescent="0.25">
      <c r="D1990" s="142"/>
    </row>
    <row r="1991" spans="4:4" x14ac:dyDescent="0.25">
      <c r="D1991" s="142"/>
    </row>
    <row r="1992" spans="4:4" x14ac:dyDescent="0.25">
      <c r="D1992" s="142"/>
    </row>
    <row r="1993" spans="4:4" x14ac:dyDescent="0.25">
      <c r="D1993" s="142"/>
    </row>
    <row r="1994" spans="4:4" x14ac:dyDescent="0.25">
      <c r="D1994" s="142"/>
    </row>
    <row r="1995" spans="4:4" x14ac:dyDescent="0.25">
      <c r="D1995" s="142"/>
    </row>
    <row r="1996" spans="4:4" x14ac:dyDescent="0.25">
      <c r="D1996" s="142"/>
    </row>
    <row r="1997" spans="4:4" x14ac:dyDescent="0.25">
      <c r="D1997" s="142"/>
    </row>
    <row r="1998" spans="4:4" x14ac:dyDescent="0.25">
      <c r="D1998" s="142"/>
    </row>
    <row r="1999" spans="4:4" x14ac:dyDescent="0.25">
      <c r="D1999" s="142"/>
    </row>
    <row r="2000" spans="4:4" x14ac:dyDescent="0.25">
      <c r="D2000" s="142"/>
    </row>
    <row r="2001" spans="4:4" x14ac:dyDescent="0.25">
      <c r="D2001" s="142"/>
    </row>
    <row r="2002" spans="4:4" x14ac:dyDescent="0.25">
      <c r="D2002" s="142"/>
    </row>
    <row r="2003" spans="4:4" x14ac:dyDescent="0.25">
      <c r="D2003" s="142"/>
    </row>
    <row r="2004" spans="4:4" x14ac:dyDescent="0.25">
      <c r="D2004" s="142"/>
    </row>
    <row r="2005" spans="4:4" x14ac:dyDescent="0.25">
      <c r="D2005" s="142"/>
    </row>
    <row r="2006" spans="4:4" x14ac:dyDescent="0.25">
      <c r="D2006" s="142"/>
    </row>
    <row r="2007" spans="4:4" x14ac:dyDescent="0.25">
      <c r="D2007" s="142"/>
    </row>
    <row r="2008" spans="4:4" x14ac:dyDescent="0.25">
      <c r="D2008" s="142"/>
    </row>
    <row r="2009" spans="4:4" x14ac:dyDescent="0.25">
      <c r="D2009" s="142"/>
    </row>
    <row r="2010" spans="4:4" x14ac:dyDescent="0.25">
      <c r="D2010" s="142"/>
    </row>
    <row r="2011" spans="4:4" x14ac:dyDescent="0.25">
      <c r="D2011" s="142"/>
    </row>
    <row r="2012" spans="4:4" x14ac:dyDescent="0.25">
      <c r="D2012" s="142"/>
    </row>
    <row r="2013" spans="4:4" x14ac:dyDescent="0.25">
      <c r="D2013" s="142"/>
    </row>
    <row r="2014" spans="4:4" x14ac:dyDescent="0.25">
      <c r="D2014" s="142"/>
    </row>
    <row r="2015" spans="4:4" x14ac:dyDescent="0.25">
      <c r="D2015" s="142"/>
    </row>
    <row r="2016" spans="4:4" x14ac:dyDescent="0.25">
      <c r="D2016" s="142"/>
    </row>
    <row r="2017" spans="4:4" x14ac:dyDescent="0.25">
      <c r="D2017" s="142"/>
    </row>
    <row r="2018" spans="4:4" x14ac:dyDescent="0.25">
      <c r="D2018" s="142"/>
    </row>
    <row r="2019" spans="4:4" x14ac:dyDescent="0.25">
      <c r="D2019" s="142"/>
    </row>
    <row r="2020" spans="4:4" x14ac:dyDescent="0.25">
      <c r="D2020" s="142"/>
    </row>
    <row r="2021" spans="4:4" x14ac:dyDescent="0.25">
      <c r="D2021" s="142"/>
    </row>
    <row r="2022" spans="4:4" x14ac:dyDescent="0.25">
      <c r="D2022" s="142"/>
    </row>
    <row r="2023" spans="4:4" x14ac:dyDescent="0.25">
      <c r="D2023" s="142"/>
    </row>
    <row r="2024" spans="4:4" x14ac:dyDescent="0.25">
      <c r="D2024" s="142"/>
    </row>
    <row r="2025" spans="4:4" x14ac:dyDescent="0.25">
      <c r="D2025" s="142"/>
    </row>
    <row r="2026" spans="4:4" x14ac:dyDescent="0.25">
      <c r="D2026" s="142"/>
    </row>
    <row r="2027" spans="4:4" x14ac:dyDescent="0.25">
      <c r="D2027" s="142"/>
    </row>
    <row r="2028" spans="4:4" x14ac:dyDescent="0.25">
      <c r="D2028" s="142"/>
    </row>
    <row r="2029" spans="4:4" x14ac:dyDescent="0.25">
      <c r="D2029" s="142"/>
    </row>
    <row r="2030" spans="4:4" x14ac:dyDescent="0.25">
      <c r="D2030" s="142"/>
    </row>
    <row r="2031" spans="4:4" x14ac:dyDescent="0.25">
      <c r="D2031" s="142"/>
    </row>
    <row r="2032" spans="4:4" x14ac:dyDescent="0.25">
      <c r="D2032" s="142"/>
    </row>
    <row r="2033" spans="4:4" x14ac:dyDescent="0.25">
      <c r="D2033" s="142"/>
    </row>
    <row r="2034" spans="4:4" x14ac:dyDescent="0.25">
      <c r="D2034" s="142"/>
    </row>
    <row r="2035" spans="4:4" x14ac:dyDescent="0.25">
      <c r="D2035" s="142"/>
    </row>
    <row r="2036" spans="4:4" x14ac:dyDescent="0.25">
      <c r="D2036" s="142"/>
    </row>
    <row r="2037" spans="4:4" x14ac:dyDescent="0.25">
      <c r="D2037" s="142"/>
    </row>
    <row r="2038" spans="4:4" x14ac:dyDescent="0.25">
      <c r="D2038" s="142"/>
    </row>
    <row r="2039" spans="4:4" x14ac:dyDescent="0.25">
      <c r="D2039" s="142"/>
    </row>
    <row r="2040" spans="4:4" x14ac:dyDescent="0.25">
      <c r="D2040" s="142"/>
    </row>
    <row r="2041" spans="4:4" x14ac:dyDescent="0.25">
      <c r="D2041" s="142"/>
    </row>
    <row r="2042" spans="4:4" x14ac:dyDescent="0.25">
      <c r="D2042" s="142"/>
    </row>
    <row r="2043" spans="4:4" x14ac:dyDescent="0.25">
      <c r="D2043" s="142"/>
    </row>
    <row r="2044" spans="4:4" x14ac:dyDescent="0.25">
      <c r="D2044" s="142"/>
    </row>
    <row r="2045" spans="4:4" x14ac:dyDescent="0.25">
      <c r="D2045" s="142"/>
    </row>
    <row r="2046" spans="4:4" x14ac:dyDescent="0.25">
      <c r="D2046" s="142"/>
    </row>
    <row r="2047" spans="4:4" x14ac:dyDescent="0.25">
      <c r="D2047" s="142"/>
    </row>
    <row r="2048" spans="4:4" x14ac:dyDescent="0.25">
      <c r="D2048" s="142"/>
    </row>
    <row r="2049" spans="4:4" x14ac:dyDescent="0.25">
      <c r="D2049" s="142"/>
    </row>
    <row r="2050" spans="4:4" x14ac:dyDescent="0.25">
      <c r="D2050" s="142"/>
    </row>
    <row r="2051" spans="4:4" x14ac:dyDescent="0.25">
      <c r="D2051" s="142"/>
    </row>
    <row r="2052" spans="4:4" x14ac:dyDescent="0.25">
      <c r="D2052" s="142"/>
    </row>
    <row r="2053" spans="4:4" x14ac:dyDescent="0.25">
      <c r="D2053" s="142"/>
    </row>
    <row r="2054" spans="4:4" x14ac:dyDescent="0.25">
      <c r="D2054" s="142"/>
    </row>
    <row r="2055" spans="4:4" x14ac:dyDescent="0.25">
      <c r="D2055" s="142"/>
    </row>
    <row r="2056" spans="4:4" x14ac:dyDescent="0.25">
      <c r="D2056" s="142"/>
    </row>
    <row r="2057" spans="4:4" x14ac:dyDescent="0.25">
      <c r="D2057" s="142"/>
    </row>
    <row r="2058" spans="4:4" x14ac:dyDescent="0.25">
      <c r="D2058" s="142"/>
    </row>
    <row r="2059" spans="4:4" x14ac:dyDescent="0.25">
      <c r="D2059" s="142"/>
    </row>
    <row r="2060" spans="4:4" x14ac:dyDescent="0.25">
      <c r="D2060" s="142"/>
    </row>
    <row r="2061" spans="4:4" x14ac:dyDescent="0.25">
      <c r="D2061" s="142"/>
    </row>
    <row r="2062" spans="4:4" x14ac:dyDescent="0.25">
      <c r="D2062" s="142"/>
    </row>
    <row r="2063" spans="4:4" x14ac:dyDescent="0.25">
      <c r="D2063" s="142"/>
    </row>
    <row r="2064" spans="4:4" x14ac:dyDescent="0.25">
      <c r="D2064" s="142"/>
    </row>
    <row r="2065" spans="4:4" x14ac:dyDescent="0.25">
      <c r="D2065" s="142"/>
    </row>
    <row r="2066" spans="4:4" x14ac:dyDescent="0.25">
      <c r="D2066" s="142"/>
    </row>
    <row r="2067" spans="4:4" x14ac:dyDescent="0.25">
      <c r="D2067" s="142"/>
    </row>
    <row r="2068" spans="4:4" x14ac:dyDescent="0.25">
      <c r="D2068" s="142"/>
    </row>
    <row r="2069" spans="4:4" x14ac:dyDescent="0.25">
      <c r="D2069" s="142"/>
    </row>
    <row r="2070" spans="4:4" x14ac:dyDescent="0.25">
      <c r="D2070" s="142"/>
    </row>
    <row r="2071" spans="4:4" x14ac:dyDescent="0.25">
      <c r="D2071" s="142"/>
    </row>
    <row r="2072" spans="4:4" x14ac:dyDescent="0.25">
      <c r="D2072" s="142"/>
    </row>
    <row r="2073" spans="4:4" x14ac:dyDescent="0.25">
      <c r="D2073" s="142"/>
    </row>
    <row r="2074" spans="4:4" x14ac:dyDescent="0.25">
      <c r="D2074" s="142"/>
    </row>
    <row r="2075" spans="4:4" x14ac:dyDescent="0.25">
      <c r="D2075" s="142"/>
    </row>
    <row r="2076" spans="4:4" x14ac:dyDescent="0.25">
      <c r="D2076" s="142"/>
    </row>
    <row r="2077" spans="4:4" x14ac:dyDescent="0.25">
      <c r="D2077" s="142"/>
    </row>
    <row r="2078" spans="4:4" x14ac:dyDescent="0.25">
      <c r="D2078" s="142"/>
    </row>
    <row r="2079" spans="4:4" x14ac:dyDescent="0.25">
      <c r="D2079" s="142"/>
    </row>
    <row r="2080" spans="4:4" x14ac:dyDescent="0.25">
      <c r="D2080" s="142"/>
    </row>
    <row r="2081" spans="4:4" x14ac:dyDescent="0.25">
      <c r="D2081" s="142"/>
    </row>
    <row r="2082" spans="4:4" x14ac:dyDescent="0.25">
      <c r="D2082" s="142"/>
    </row>
    <row r="2083" spans="4:4" x14ac:dyDescent="0.25">
      <c r="D2083" s="142"/>
    </row>
    <row r="2084" spans="4:4" x14ac:dyDescent="0.25">
      <c r="D2084" s="142"/>
    </row>
    <row r="2085" spans="4:4" x14ac:dyDescent="0.25">
      <c r="D2085" s="142"/>
    </row>
    <row r="2086" spans="4:4" x14ac:dyDescent="0.25">
      <c r="D2086" s="142"/>
    </row>
    <row r="2087" spans="4:4" x14ac:dyDescent="0.25">
      <c r="D2087" s="142"/>
    </row>
    <row r="2088" spans="4:4" x14ac:dyDescent="0.25">
      <c r="D2088" s="142"/>
    </row>
    <row r="2089" spans="4:4" x14ac:dyDescent="0.25">
      <c r="D2089" s="142"/>
    </row>
    <row r="2090" spans="4:4" x14ac:dyDescent="0.25">
      <c r="D2090" s="142"/>
    </row>
    <row r="2091" spans="4:4" x14ac:dyDescent="0.25">
      <c r="D2091" s="142"/>
    </row>
    <row r="2092" spans="4:4" x14ac:dyDescent="0.25">
      <c r="D2092" s="142"/>
    </row>
    <row r="2093" spans="4:4" x14ac:dyDescent="0.25">
      <c r="D2093" s="142"/>
    </row>
    <row r="2094" spans="4:4" x14ac:dyDescent="0.25">
      <c r="D2094" s="142"/>
    </row>
    <row r="2095" spans="4:4" x14ac:dyDescent="0.25">
      <c r="D2095" s="142"/>
    </row>
    <row r="2096" spans="4:4" x14ac:dyDescent="0.25">
      <c r="D2096" s="142"/>
    </row>
    <row r="2097" spans="4:4" x14ac:dyDescent="0.25">
      <c r="D2097" s="142"/>
    </row>
    <row r="2098" spans="4:4" x14ac:dyDescent="0.25">
      <c r="D2098" s="142"/>
    </row>
    <row r="2099" spans="4:4" x14ac:dyDescent="0.25">
      <c r="D2099" s="142"/>
    </row>
    <row r="2100" spans="4:4" x14ac:dyDescent="0.25">
      <c r="D2100" s="142"/>
    </row>
    <row r="2101" spans="4:4" x14ac:dyDescent="0.25">
      <c r="D2101" s="142"/>
    </row>
    <row r="2102" spans="4:4" x14ac:dyDescent="0.25">
      <c r="D2102" s="142"/>
    </row>
    <row r="2103" spans="4:4" x14ac:dyDescent="0.25">
      <c r="D2103" s="142"/>
    </row>
    <row r="2104" spans="4:4" x14ac:dyDescent="0.25">
      <c r="D2104" s="142"/>
    </row>
    <row r="2105" spans="4:4" x14ac:dyDescent="0.25">
      <c r="D2105" s="142"/>
    </row>
    <row r="2106" spans="4:4" x14ac:dyDescent="0.25">
      <c r="D2106" s="142"/>
    </row>
    <row r="2107" spans="4:4" x14ac:dyDescent="0.25">
      <c r="D2107" s="142"/>
    </row>
    <row r="2108" spans="4:4" x14ac:dyDescent="0.25">
      <c r="D2108" s="142"/>
    </row>
    <row r="2109" spans="4:4" x14ac:dyDescent="0.25">
      <c r="D2109" s="142"/>
    </row>
    <row r="2110" spans="4:4" x14ac:dyDescent="0.25">
      <c r="D2110" s="142"/>
    </row>
    <row r="2111" spans="4:4" x14ac:dyDescent="0.25">
      <c r="D2111" s="142"/>
    </row>
    <row r="2112" spans="4:4" x14ac:dyDescent="0.25">
      <c r="D2112" s="142"/>
    </row>
    <row r="2113" spans="4:4" x14ac:dyDescent="0.25">
      <c r="D2113" s="142"/>
    </row>
    <row r="2114" spans="4:4" x14ac:dyDescent="0.25">
      <c r="D2114" s="142"/>
    </row>
    <row r="2115" spans="4:4" x14ac:dyDescent="0.25">
      <c r="D2115" s="142"/>
    </row>
    <row r="2116" spans="4:4" x14ac:dyDescent="0.25">
      <c r="D2116" s="142"/>
    </row>
    <row r="2117" spans="4:4" x14ac:dyDescent="0.25">
      <c r="D2117" s="142"/>
    </row>
    <row r="2118" spans="4:4" x14ac:dyDescent="0.25">
      <c r="D2118" s="142"/>
    </row>
    <row r="2119" spans="4:4" x14ac:dyDescent="0.25">
      <c r="D2119" s="142"/>
    </row>
    <row r="2120" spans="4:4" x14ac:dyDescent="0.25">
      <c r="D2120" s="142"/>
    </row>
    <row r="2121" spans="4:4" x14ac:dyDescent="0.25">
      <c r="D2121" s="142"/>
    </row>
    <row r="2122" spans="4:4" x14ac:dyDescent="0.25">
      <c r="D2122" s="142"/>
    </row>
    <row r="2123" spans="4:4" x14ac:dyDescent="0.25">
      <c r="D2123" s="142"/>
    </row>
    <row r="2124" spans="4:4" x14ac:dyDescent="0.25">
      <c r="D2124" s="142"/>
    </row>
    <row r="2125" spans="4:4" x14ac:dyDescent="0.25">
      <c r="D2125" s="142"/>
    </row>
    <row r="2126" spans="4:4" x14ac:dyDescent="0.25">
      <c r="D2126" s="142"/>
    </row>
    <row r="2127" spans="4:4" x14ac:dyDescent="0.25">
      <c r="D2127" s="142"/>
    </row>
    <row r="2128" spans="4:4" x14ac:dyDescent="0.25">
      <c r="D2128" s="142"/>
    </row>
    <row r="2129" spans="4:4" x14ac:dyDescent="0.25">
      <c r="D2129" s="142"/>
    </row>
    <row r="2130" spans="4:4" x14ac:dyDescent="0.25">
      <c r="D2130" s="142"/>
    </row>
    <row r="2131" spans="4:4" x14ac:dyDescent="0.25">
      <c r="D2131" s="142"/>
    </row>
    <row r="2132" spans="4:4" x14ac:dyDescent="0.25">
      <c r="D2132" s="142"/>
    </row>
    <row r="2133" spans="4:4" x14ac:dyDescent="0.25">
      <c r="D2133" s="142"/>
    </row>
    <row r="2134" spans="4:4" x14ac:dyDescent="0.25">
      <c r="D2134" s="142"/>
    </row>
    <row r="2135" spans="4:4" x14ac:dyDescent="0.25">
      <c r="D2135" s="142"/>
    </row>
    <row r="2136" spans="4:4" x14ac:dyDescent="0.25">
      <c r="D2136" s="142"/>
    </row>
    <row r="2137" spans="4:4" x14ac:dyDescent="0.25">
      <c r="D2137" s="142"/>
    </row>
    <row r="2138" spans="4:4" x14ac:dyDescent="0.25">
      <c r="D2138" s="142"/>
    </row>
    <row r="2139" spans="4:4" x14ac:dyDescent="0.25">
      <c r="D2139" s="142"/>
    </row>
    <row r="2140" spans="4:4" x14ac:dyDescent="0.25">
      <c r="D2140" s="142"/>
    </row>
    <row r="2141" spans="4:4" x14ac:dyDescent="0.25">
      <c r="D2141" s="142"/>
    </row>
    <row r="2142" spans="4:4" x14ac:dyDescent="0.25">
      <c r="D2142" s="142"/>
    </row>
    <row r="2143" spans="4:4" x14ac:dyDescent="0.25">
      <c r="D2143" s="142"/>
    </row>
    <row r="2144" spans="4:4" x14ac:dyDescent="0.25">
      <c r="D2144" s="142"/>
    </row>
    <row r="2145" spans="4:4" x14ac:dyDescent="0.25">
      <c r="D2145" s="142"/>
    </row>
    <row r="2146" spans="4:4" x14ac:dyDescent="0.25">
      <c r="D2146" s="142"/>
    </row>
    <row r="2147" spans="4:4" x14ac:dyDescent="0.25">
      <c r="D2147" s="142"/>
    </row>
    <row r="2148" spans="4:4" x14ac:dyDescent="0.25">
      <c r="D2148" s="142"/>
    </row>
    <row r="2149" spans="4:4" x14ac:dyDescent="0.25">
      <c r="D2149" s="142"/>
    </row>
    <row r="2150" spans="4:4" x14ac:dyDescent="0.25">
      <c r="D2150" s="142"/>
    </row>
    <row r="2151" spans="4:4" x14ac:dyDescent="0.25">
      <c r="D2151" s="142"/>
    </row>
    <row r="2152" spans="4:4" x14ac:dyDescent="0.25">
      <c r="D2152" s="142"/>
    </row>
    <row r="2153" spans="4:4" x14ac:dyDescent="0.25">
      <c r="D2153" s="142"/>
    </row>
    <row r="2154" spans="4:4" x14ac:dyDescent="0.25">
      <c r="D2154" s="142"/>
    </row>
    <row r="2155" spans="4:4" x14ac:dyDescent="0.25">
      <c r="D2155" s="142"/>
    </row>
    <row r="2156" spans="4:4" x14ac:dyDescent="0.25">
      <c r="D2156" s="142"/>
    </row>
    <row r="2157" spans="4:4" x14ac:dyDescent="0.25">
      <c r="D2157" s="142"/>
    </row>
    <row r="2158" spans="4:4" x14ac:dyDescent="0.25">
      <c r="D2158" s="142"/>
    </row>
    <row r="2159" spans="4:4" x14ac:dyDescent="0.25">
      <c r="D2159" s="142"/>
    </row>
    <row r="2160" spans="4:4" x14ac:dyDescent="0.25">
      <c r="D2160" s="142"/>
    </row>
    <row r="2161" spans="4:4" x14ac:dyDescent="0.25">
      <c r="D2161" s="142"/>
    </row>
    <row r="2162" spans="4:4" x14ac:dyDescent="0.25">
      <c r="D2162" s="142"/>
    </row>
    <row r="2163" spans="4:4" x14ac:dyDescent="0.25">
      <c r="D2163" s="142"/>
    </row>
    <row r="2164" spans="4:4" x14ac:dyDescent="0.25">
      <c r="D2164" s="142"/>
    </row>
    <row r="2165" spans="4:4" x14ac:dyDescent="0.25">
      <c r="D2165" s="142"/>
    </row>
    <row r="2166" spans="4:4" x14ac:dyDescent="0.25">
      <c r="D2166" s="142"/>
    </row>
    <row r="2167" spans="4:4" x14ac:dyDescent="0.25">
      <c r="D2167" s="142"/>
    </row>
    <row r="2168" spans="4:4" x14ac:dyDescent="0.25">
      <c r="D2168" s="142"/>
    </row>
    <row r="2169" spans="4:4" x14ac:dyDescent="0.25">
      <c r="D2169" s="142"/>
    </row>
    <row r="2170" spans="4:4" x14ac:dyDescent="0.25">
      <c r="D2170" s="142"/>
    </row>
    <row r="2171" spans="4:4" x14ac:dyDescent="0.25">
      <c r="D2171" s="142"/>
    </row>
    <row r="2172" spans="4:4" x14ac:dyDescent="0.25">
      <c r="D2172" s="142"/>
    </row>
    <row r="2173" spans="4:4" x14ac:dyDescent="0.25">
      <c r="D2173" s="142"/>
    </row>
    <row r="2174" spans="4:4" x14ac:dyDescent="0.25">
      <c r="D2174" s="142"/>
    </row>
    <row r="2175" spans="4:4" x14ac:dyDescent="0.25">
      <c r="D2175" s="142"/>
    </row>
    <row r="2176" spans="4:4" x14ac:dyDescent="0.25">
      <c r="D2176" s="142"/>
    </row>
    <row r="2177" spans="4:4" x14ac:dyDescent="0.25">
      <c r="D2177" s="142"/>
    </row>
    <row r="2178" spans="4:4" x14ac:dyDescent="0.25">
      <c r="D2178" s="142"/>
    </row>
    <row r="2179" spans="4:4" x14ac:dyDescent="0.25">
      <c r="D2179" s="142"/>
    </row>
    <row r="2180" spans="4:4" x14ac:dyDescent="0.25">
      <c r="D2180" s="142"/>
    </row>
    <row r="2181" spans="4:4" x14ac:dyDescent="0.25">
      <c r="D2181" s="142"/>
    </row>
    <row r="2182" spans="4:4" x14ac:dyDescent="0.25">
      <c r="D2182" s="142"/>
    </row>
    <row r="2183" spans="4:4" x14ac:dyDescent="0.25">
      <c r="D2183" s="142"/>
    </row>
    <row r="2184" spans="4:4" x14ac:dyDescent="0.25">
      <c r="D2184" s="142"/>
    </row>
    <row r="2185" spans="4:4" x14ac:dyDescent="0.25">
      <c r="D2185" s="142"/>
    </row>
    <row r="2186" spans="4:4" x14ac:dyDescent="0.25">
      <c r="D2186" s="142"/>
    </row>
    <row r="2187" spans="4:4" x14ac:dyDescent="0.25">
      <c r="D2187" s="142"/>
    </row>
    <row r="2188" spans="4:4" x14ac:dyDescent="0.25">
      <c r="D2188" s="142"/>
    </row>
    <row r="2189" spans="4:4" x14ac:dyDescent="0.25">
      <c r="D2189" s="142"/>
    </row>
    <row r="2190" spans="4:4" x14ac:dyDescent="0.25">
      <c r="D2190" s="142"/>
    </row>
    <row r="2191" spans="4:4" x14ac:dyDescent="0.25">
      <c r="D2191" s="142"/>
    </row>
    <row r="2192" spans="4:4" x14ac:dyDescent="0.25">
      <c r="D2192" s="142"/>
    </row>
    <row r="2193" spans="4:4" x14ac:dyDescent="0.25">
      <c r="D2193" s="142"/>
    </row>
    <row r="2194" spans="4:4" x14ac:dyDescent="0.25">
      <c r="D2194" s="142"/>
    </row>
    <row r="2195" spans="4:4" x14ac:dyDescent="0.25">
      <c r="D2195" s="142"/>
    </row>
    <row r="2196" spans="4:4" x14ac:dyDescent="0.25">
      <c r="D2196" s="142"/>
    </row>
    <row r="2197" spans="4:4" x14ac:dyDescent="0.25">
      <c r="D2197" s="142"/>
    </row>
    <row r="2198" spans="4:4" x14ac:dyDescent="0.25">
      <c r="D2198" s="142"/>
    </row>
    <row r="2199" spans="4:4" x14ac:dyDescent="0.25">
      <c r="D2199" s="142"/>
    </row>
    <row r="2200" spans="4:4" x14ac:dyDescent="0.25">
      <c r="D2200" s="142"/>
    </row>
    <row r="2201" spans="4:4" x14ac:dyDescent="0.25">
      <c r="D2201" s="142"/>
    </row>
    <row r="2202" spans="4:4" x14ac:dyDescent="0.25">
      <c r="D2202" s="142"/>
    </row>
    <row r="2203" spans="4:4" x14ac:dyDescent="0.25">
      <c r="D2203" s="142"/>
    </row>
    <row r="2204" spans="4:4" x14ac:dyDescent="0.25">
      <c r="D2204" s="142"/>
    </row>
    <row r="2205" spans="4:4" x14ac:dyDescent="0.25">
      <c r="D2205" s="142"/>
    </row>
    <row r="2206" spans="4:4" x14ac:dyDescent="0.25">
      <c r="D2206" s="142"/>
    </row>
    <row r="2207" spans="4:4" x14ac:dyDescent="0.25">
      <c r="D2207" s="142"/>
    </row>
    <row r="2208" spans="4:4" x14ac:dyDescent="0.25">
      <c r="D2208" s="142"/>
    </row>
    <row r="2209" spans="4:4" x14ac:dyDescent="0.25">
      <c r="D2209" s="142"/>
    </row>
    <row r="2210" spans="4:4" x14ac:dyDescent="0.25">
      <c r="D2210" s="142"/>
    </row>
    <row r="2211" spans="4:4" x14ac:dyDescent="0.25">
      <c r="D2211" s="142"/>
    </row>
    <row r="2212" spans="4:4" x14ac:dyDescent="0.25">
      <c r="D2212" s="142"/>
    </row>
    <row r="2213" spans="4:4" x14ac:dyDescent="0.25">
      <c r="D2213" s="142"/>
    </row>
    <row r="2214" spans="4:4" x14ac:dyDescent="0.25">
      <c r="D2214" s="142"/>
    </row>
    <row r="2215" spans="4:4" x14ac:dyDescent="0.25">
      <c r="D2215" s="142"/>
    </row>
    <row r="2216" spans="4:4" x14ac:dyDescent="0.25">
      <c r="D2216" s="142"/>
    </row>
    <row r="2217" spans="4:4" x14ac:dyDescent="0.25">
      <c r="D2217" s="142"/>
    </row>
    <row r="2218" spans="4:4" x14ac:dyDescent="0.25">
      <c r="D2218" s="142"/>
    </row>
    <row r="2219" spans="4:4" x14ac:dyDescent="0.25">
      <c r="D2219" s="142"/>
    </row>
    <row r="2220" spans="4:4" x14ac:dyDescent="0.25">
      <c r="D2220" s="142"/>
    </row>
    <row r="2221" spans="4:4" x14ac:dyDescent="0.25">
      <c r="D2221" s="142"/>
    </row>
    <row r="2222" spans="4:4" x14ac:dyDescent="0.25">
      <c r="D2222" s="142"/>
    </row>
    <row r="2223" spans="4:4" x14ac:dyDescent="0.25">
      <c r="D2223" s="142"/>
    </row>
    <row r="2224" spans="4:4" x14ac:dyDescent="0.25">
      <c r="D2224" s="142"/>
    </row>
    <row r="2225" spans="4:4" x14ac:dyDescent="0.25">
      <c r="D2225" s="142"/>
    </row>
    <row r="2226" spans="4:4" x14ac:dyDescent="0.25">
      <c r="D2226" s="142"/>
    </row>
    <row r="2227" spans="4:4" x14ac:dyDescent="0.25">
      <c r="D2227" s="142"/>
    </row>
    <row r="2228" spans="4:4" x14ac:dyDescent="0.25">
      <c r="D2228" s="142"/>
    </row>
    <row r="2229" spans="4:4" x14ac:dyDescent="0.25">
      <c r="D2229" s="142"/>
    </row>
    <row r="2230" spans="4:4" x14ac:dyDescent="0.25">
      <c r="D2230" s="142"/>
    </row>
    <row r="2231" spans="4:4" x14ac:dyDescent="0.25">
      <c r="D2231" s="142"/>
    </row>
    <row r="2232" spans="4:4" x14ac:dyDescent="0.25">
      <c r="D2232" s="142"/>
    </row>
    <row r="2233" spans="4:4" x14ac:dyDescent="0.25">
      <c r="D2233" s="142"/>
    </row>
    <row r="2234" spans="4:4" x14ac:dyDescent="0.25">
      <c r="D2234" s="142"/>
    </row>
    <row r="2235" spans="4:4" x14ac:dyDescent="0.25">
      <c r="D2235" s="142"/>
    </row>
    <row r="2236" spans="4:4" x14ac:dyDescent="0.25">
      <c r="D2236" s="142"/>
    </row>
    <row r="2237" spans="4:4" x14ac:dyDescent="0.25">
      <c r="D2237" s="142"/>
    </row>
    <row r="2238" spans="4:4" x14ac:dyDescent="0.25">
      <c r="D2238" s="142"/>
    </row>
    <row r="2239" spans="4:4" x14ac:dyDescent="0.25">
      <c r="D2239" s="142"/>
    </row>
    <row r="2240" spans="4:4" x14ac:dyDescent="0.25">
      <c r="D2240" s="142"/>
    </row>
    <row r="2241" spans="4:4" x14ac:dyDescent="0.25">
      <c r="D2241" s="142"/>
    </row>
    <row r="2242" spans="4:4" x14ac:dyDescent="0.25">
      <c r="D2242" s="142"/>
    </row>
    <row r="2243" spans="4:4" x14ac:dyDescent="0.25">
      <c r="D2243" s="142"/>
    </row>
    <row r="2244" spans="4:4" x14ac:dyDescent="0.25">
      <c r="D2244" s="142"/>
    </row>
    <row r="2245" spans="4:4" x14ac:dyDescent="0.25">
      <c r="D2245" s="142"/>
    </row>
    <row r="2246" spans="4:4" x14ac:dyDescent="0.25">
      <c r="D2246" s="142"/>
    </row>
    <row r="2247" spans="4:4" x14ac:dyDescent="0.25">
      <c r="D2247" s="142"/>
    </row>
    <row r="2248" spans="4:4" x14ac:dyDescent="0.25">
      <c r="D2248" s="142"/>
    </row>
    <row r="2249" spans="4:4" x14ac:dyDescent="0.25">
      <c r="D2249" s="142"/>
    </row>
    <row r="2250" spans="4:4" x14ac:dyDescent="0.25">
      <c r="D2250" s="142"/>
    </row>
    <row r="2251" spans="4:4" x14ac:dyDescent="0.25">
      <c r="D2251" s="142"/>
    </row>
    <row r="2252" spans="4:4" x14ac:dyDescent="0.25">
      <c r="D2252" s="142"/>
    </row>
    <row r="2253" spans="4:4" x14ac:dyDescent="0.25">
      <c r="D2253" s="142"/>
    </row>
    <row r="2254" spans="4:4" x14ac:dyDescent="0.25">
      <c r="D2254" s="142"/>
    </row>
    <row r="2255" spans="4:4" x14ac:dyDescent="0.25">
      <c r="D2255" s="142"/>
    </row>
    <row r="2256" spans="4:4" x14ac:dyDescent="0.25">
      <c r="D2256" s="142"/>
    </row>
    <row r="2257" spans="4:4" x14ac:dyDescent="0.25">
      <c r="D2257" s="142"/>
    </row>
    <row r="2258" spans="4:4" x14ac:dyDescent="0.25">
      <c r="D2258" s="142"/>
    </row>
    <row r="2259" spans="4:4" x14ac:dyDescent="0.25">
      <c r="D2259" s="142"/>
    </row>
    <row r="2260" spans="4:4" x14ac:dyDescent="0.25">
      <c r="D2260" s="142"/>
    </row>
    <row r="2261" spans="4:4" x14ac:dyDescent="0.25">
      <c r="D2261" s="142"/>
    </row>
    <row r="2262" spans="4:4" x14ac:dyDescent="0.25">
      <c r="D2262" s="142"/>
    </row>
    <row r="2263" spans="4:4" x14ac:dyDescent="0.25">
      <c r="D2263" s="142"/>
    </row>
    <row r="2264" spans="4:4" x14ac:dyDescent="0.25">
      <c r="D2264" s="142"/>
    </row>
    <row r="2265" spans="4:4" x14ac:dyDescent="0.25">
      <c r="D2265" s="142"/>
    </row>
    <row r="2266" spans="4:4" x14ac:dyDescent="0.25">
      <c r="D2266" s="142"/>
    </row>
    <row r="2267" spans="4:4" x14ac:dyDescent="0.25">
      <c r="D2267" s="142"/>
    </row>
    <row r="2268" spans="4:4" x14ac:dyDescent="0.25">
      <c r="D2268" s="142"/>
    </row>
    <row r="2269" spans="4:4" x14ac:dyDescent="0.25">
      <c r="D2269" s="142"/>
    </row>
    <row r="2270" spans="4:4" x14ac:dyDescent="0.25">
      <c r="D2270" s="142"/>
    </row>
    <row r="2271" spans="4:4" x14ac:dyDescent="0.25">
      <c r="D2271" s="142"/>
    </row>
    <row r="2272" spans="4:4" x14ac:dyDescent="0.25">
      <c r="D2272" s="142"/>
    </row>
    <row r="2273" spans="4:4" x14ac:dyDescent="0.25">
      <c r="D2273" s="142"/>
    </row>
    <row r="2274" spans="4:4" x14ac:dyDescent="0.25">
      <c r="D2274" s="142"/>
    </row>
    <row r="2275" spans="4:4" x14ac:dyDescent="0.25">
      <c r="D2275" s="142"/>
    </row>
    <row r="2276" spans="4:4" x14ac:dyDescent="0.25">
      <c r="D2276" s="142"/>
    </row>
    <row r="2277" spans="4:4" x14ac:dyDescent="0.25">
      <c r="D2277" s="142"/>
    </row>
    <row r="2278" spans="4:4" x14ac:dyDescent="0.25">
      <c r="D2278" s="142"/>
    </row>
    <row r="2279" spans="4:4" x14ac:dyDescent="0.25">
      <c r="D2279" s="142"/>
    </row>
    <row r="2280" spans="4:4" x14ac:dyDescent="0.25">
      <c r="D2280" s="142"/>
    </row>
    <row r="2281" spans="4:4" x14ac:dyDescent="0.25">
      <c r="D2281" s="142"/>
    </row>
    <row r="2282" spans="4:4" x14ac:dyDescent="0.25">
      <c r="D2282" s="142"/>
    </row>
    <row r="2283" spans="4:4" x14ac:dyDescent="0.25">
      <c r="D2283" s="142"/>
    </row>
    <row r="2284" spans="4:4" x14ac:dyDescent="0.25">
      <c r="D2284" s="142"/>
    </row>
    <row r="2285" spans="4:4" x14ac:dyDescent="0.25">
      <c r="D2285" s="142"/>
    </row>
    <row r="2286" spans="4:4" x14ac:dyDescent="0.25">
      <c r="D2286" s="142"/>
    </row>
    <row r="2287" spans="4:4" x14ac:dyDescent="0.25">
      <c r="D2287" s="142"/>
    </row>
    <row r="2288" spans="4:4" x14ac:dyDescent="0.25">
      <c r="D2288" s="142"/>
    </row>
    <row r="2289" spans="4:4" x14ac:dyDescent="0.25">
      <c r="D2289" s="142"/>
    </row>
    <row r="2290" spans="4:4" x14ac:dyDescent="0.25">
      <c r="D2290" s="142"/>
    </row>
    <row r="2291" spans="4:4" x14ac:dyDescent="0.25">
      <c r="D2291" s="142"/>
    </row>
    <row r="2292" spans="4:4" x14ac:dyDescent="0.25">
      <c r="D2292" s="142"/>
    </row>
    <row r="2293" spans="4:4" x14ac:dyDescent="0.25">
      <c r="D2293" s="142"/>
    </row>
    <row r="2294" spans="4:4" x14ac:dyDescent="0.25">
      <c r="D2294" s="142"/>
    </row>
    <row r="2295" spans="4:4" x14ac:dyDescent="0.25">
      <c r="D2295" s="142"/>
    </row>
    <row r="2296" spans="4:4" x14ac:dyDescent="0.25">
      <c r="D2296" s="142"/>
    </row>
    <row r="2297" spans="4:4" x14ac:dyDescent="0.25">
      <c r="D2297" s="142"/>
    </row>
    <row r="2298" spans="4:4" x14ac:dyDescent="0.25">
      <c r="D2298" s="142"/>
    </row>
    <row r="2299" spans="4:4" x14ac:dyDescent="0.25">
      <c r="D2299" s="142"/>
    </row>
    <row r="2300" spans="4:4" x14ac:dyDescent="0.25">
      <c r="D2300" s="142"/>
    </row>
    <row r="2301" spans="4:4" x14ac:dyDescent="0.25">
      <c r="D2301" s="142"/>
    </row>
    <row r="2302" spans="4:4" x14ac:dyDescent="0.25">
      <c r="D2302" s="142"/>
    </row>
    <row r="2303" spans="4:4" x14ac:dyDescent="0.25">
      <c r="D2303" s="142"/>
    </row>
    <row r="2304" spans="4:4" x14ac:dyDescent="0.25">
      <c r="D2304" s="142"/>
    </row>
    <row r="2305" spans="4:4" x14ac:dyDescent="0.25">
      <c r="D2305" s="142"/>
    </row>
    <row r="2306" spans="4:4" x14ac:dyDescent="0.25">
      <c r="D2306" s="142"/>
    </row>
    <row r="2307" spans="4:4" x14ac:dyDescent="0.25">
      <c r="D2307" s="142"/>
    </row>
    <row r="2308" spans="4:4" x14ac:dyDescent="0.25">
      <c r="D2308" s="142"/>
    </row>
    <row r="2309" spans="4:4" x14ac:dyDescent="0.25">
      <c r="D2309" s="142"/>
    </row>
    <row r="2310" spans="4:4" x14ac:dyDescent="0.25">
      <c r="D2310" s="142"/>
    </row>
    <row r="2311" spans="4:4" x14ac:dyDescent="0.25">
      <c r="D2311" s="142"/>
    </row>
    <row r="2312" spans="4:4" x14ac:dyDescent="0.25">
      <c r="D2312" s="142"/>
    </row>
    <row r="2313" spans="4:4" x14ac:dyDescent="0.25">
      <c r="D2313" s="142"/>
    </row>
    <row r="2314" spans="4:4" x14ac:dyDescent="0.25">
      <c r="D2314" s="142"/>
    </row>
    <row r="2315" spans="4:4" x14ac:dyDescent="0.25">
      <c r="D2315" s="142"/>
    </row>
    <row r="2316" spans="4:4" x14ac:dyDescent="0.25">
      <c r="D2316" s="142"/>
    </row>
    <row r="2317" spans="4:4" x14ac:dyDescent="0.25">
      <c r="D2317" s="142"/>
    </row>
    <row r="2318" spans="4:4" x14ac:dyDescent="0.25">
      <c r="D2318" s="142"/>
    </row>
    <row r="2319" spans="4:4" x14ac:dyDescent="0.25">
      <c r="D2319" s="142"/>
    </row>
    <row r="2320" spans="4:4" x14ac:dyDescent="0.25">
      <c r="D2320" s="142"/>
    </row>
    <row r="2321" spans="4:4" x14ac:dyDescent="0.25">
      <c r="D2321" s="142"/>
    </row>
    <row r="2322" spans="4:4" x14ac:dyDescent="0.25">
      <c r="D2322" s="142"/>
    </row>
    <row r="2323" spans="4:4" x14ac:dyDescent="0.25">
      <c r="D2323" s="142"/>
    </row>
    <row r="2324" spans="4:4" x14ac:dyDescent="0.25">
      <c r="D2324" s="142"/>
    </row>
    <row r="2325" spans="4:4" x14ac:dyDescent="0.25">
      <c r="D2325" s="142"/>
    </row>
    <row r="2326" spans="4:4" x14ac:dyDescent="0.25">
      <c r="D2326" s="142"/>
    </row>
    <row r="2327" spans="4:4" x14ac:dyDescent="0.25">
      <c r="D2327" s="142"/>
    </row>
    <row r="2328" spans="4:4" x14ac:dyDescent="0.25">
      <c r="D2328" s="142"/>
    </row>
    <row r="2329" spans="4:4" x14ac:dyDescent="0.25">
      <c r="D2329" s="142"/>
    </row>
    <row r="2330" spans="4:4" x14ac:dyDescent="0.25">
      <c r="D2330" s="142"/>
    </row>
    <row r="2331" spans="4:4" x14ac:dyDescent="0.25">
      <c r="D2331" s="142"/>
    </row>
    <row r="2332" spans="4:4" x14ac:dyDescent="0.25">
      <c r="D2332" s="142"/>
    </row>
    <row r="2333" spans="4:4" x14ac:dyDescent="0.25">
      <c r="D2333" s="142"/>
    </row>
    <row r="2334" spans="4:4" x14ac:dyDescent="0.25">
      <c r="D2334" s="142"/>
    </row>
    <row r="2335" spans="4:4" x14ac:dyDescent="0.25">
      <c r="D2335" s="142"/>
    </row>
    <row r="2336" spans="4:4" x14ac:dyDescent="0.25">
      <c r="D2336" s="142"/>
    </row>
    <row r="2337" spans="4:4" x14ac:dyDescent="0.25">
      <c r="D2337" s="142"/>
    </row>
    <row r="2338" spans="4:4" x14ac:dyDescent="0.25">
      <c r="D2338" s="142"/>
    </row>
    <row r="2339" spans="4:4" x14ac:dyDescent="0.25">
      <c r="D2339" s="142"/>
    </row>
    <row r="2340" spans="4:4" x14ac:dyDescent="0.25">
      <c r="D2340" s="142"/>
    </row>
    <row r="2341" spans="4:4" x14ac:dyDescent="0.25">
      <c r="D2341" s="142"/>
    </row>
    <row r="2342" spans="4:4" x14ac:dyDescent="0.25">
      <c r="D2342" s="142"/>
    </row>
    <row r="2343" spans="4:4" x14ac:dyDescent="0.25">
      <c r="D2343" s="142"/>
    </row>
    <row r="2344" spans="4:4" x14ac:dyDescent="0.25">
      <c r="D2344" s="142"/>
    </row>
    <row r="2345" spans="4:4" x14ac:dyDescent="0.25">
      <c r="D2345" s="142"/>
    </row>
    <row r="2346" spans="4:4" x14ac:dyDescent="0.25">
      <c r="D2346" s="142"/>
    </row>
    <row r="2347" spans="4:4" x14ac:dyDescent="0.25">
      <c r="D2347" s="142"/>
    </row>
    <row r="2348" spans="4:4" x14ac:dyDescent="0.25">
      <c r="D2348" s="142"/>
    </row>
    <row r="2349" spans="4:4" x14ac:dyDescent="0.25">
      <c r="D2349" s="142"/>
    </row>
    <row r="2350" spans="4:4" x14ac:dyDescent="0.25">
      <c r="D2350" s="142"/>
    </row>
    <row r="2351" spans="4:4" x14ac:dyDescent="0.25">
      <c r="D2351" s="142"/>
    </row>
    <row r="2352" spans="4:4" x14ac:dyDescent="0.25">
      <c r="D2352" s="142"/>
    </row>
    <row r="2353" spans="4:4" x14ac:dyDescent="0.25">
      <c r="D2353" s="142"/>
    </row>
    <row r="2354" spans="4:4" x14ac:dyDescent="0.25">
      <c r="D2354" s="142"/>
    </row>
    <row r="2355" spans="4:4" x14ac:dyDescent="0.25">
      <c r="D2355" s="142"/>
    </row>
    <row r="2356" spans="4:4" x14ac:dyDescent="0.25">
      <c r="D2356" s="142"/>
    </row>
    <row r="2357" spans="4:4" x14ac:dyDescent="0.25">
      <c r="D2357" s="142"/>
    </row>
    <row r="2358" spans="4:4" x14ac:dyDescent="0.25">
      <c r="D2358" s="142"/>
    </row>
    <row r="2359" spans="4:4" x14ac:dyDescent="0.25">
      <c r="D2359" s="142"/>
    </row>
    <row r="2360" spans="4:4" x14ac:dyDescent="0.25">
      <c r="D2360" s="142"/>
    </row>
    <row r="2361" spans="4:4" x14ac:dyDescent="0.25">
      <c r="D2361" s="142"/>
    </row>
    <row r="2362" spans="4:4" x14ac:dyDescent="0.25">
      <c r="D2362" s="142"/>
    </row>
    <row r="2363" spans="4:4" x14ac:dyDescent="0.25">
      <c r="D2363" s="142"/>
    </row>
    <row r="2364" spans="4:4" x14ac:dyDescent="0.25">
      <c r="D2364" s="142"/>
    </row>
    <row r="2365" spans="4:4" x14ac:dyDescent="0.25">
      <c r="D2365" s="142"/>
    </row>
    <row r="2366" spans="4:4" x14ac:dyDescent="0.25">
      <c r="D2366" s="142"/>
    </row>
    <row r="2367" spans="4:4" x14ac:dyDescent="0.25">
      <c r="D2367" s="142"/>
    </row>
    <row r="2368" spans="4:4" x14ac:dyDescent="0.25">
      <c r="D2368" s="142"/>
    </row>
    <row r="2369" spans="4:4" x14ac:dyDescent="0.25">
      <c r="D2369" s="142"/>
    </row>
    <row r="2370" spans="4:4" x14ac:dyDescent="0.25">
      <c r="D2370" s="142"/>
    </row>
    <row r="2371" spans="4:4" x14ac:dyDescent="0.25">
      <c r="D2371" s="142"/>
    </row>
    <row r="2372" spans="4:4" x14ac:dyDescent="0.25">
      <c r="D2372" s="142"/>
    </row>
    <row r="2373" spans="4:4" x14ac:dyDescent="0.25">
      <c r="D2373" s="142"/>
    </row>
    <row r="2374" spans="4:4" x14ac:dyDescent="0.25">
      <c r="D2374" s="142"/>
    </row>
    <row r="2375" spans="4:4" x14ac:dyDescent="0.25">
      <c r="D2375" s="142"/>
    </row>
    <row r="2376" spans="4:4" x14ac:dyDescent="0.25">
      <c r="D2376" s="142"/>
    </row>
    <row r="2377" spans="4:4" x14ac:dyDescent="0.25">
      <c r="D2377" s="142"/>
    </row>
    <row r="2378" spans="4:4" x14ac:dyDescent="0.25">
      <c r="D2378" s="142"/>
    </row>
    <row r="2379" spans="4:4" x14ac:dyDescent="0.25">
      <c r="D2379" s="142"/>
    </row>
    <row r="2380" spans="4:4" x14ac:dyDescent="0.25">
      <c r="D2380" s="142"/>
    </row>
    <row r="2381" spans="4:4" x14ac:dyDescent="0.25">
      <c r="D2381" s="142"/>
    </row>
    <row r="2382" spans="4:4" x14ac:dyDescent="0.25">
      <c r="D2382" s="142"/>
    </row>
    <row r="2383" spans="4:4" x14ac:dyDescent="0.25">
      <c r="D2383" s="142"/>
    </row>
    <row r="2384" spans="4:4" x14ac:dyDescent="0.25">
      <c r="D2384" s="142"/>
    </row>
    <row r="2385" spans="4:4" x14ac:dyDescent="0.25">
      <c r="D2385" s="142"/>
    </row>
    <row r="2386" spans="4:4" x14ac:dyDescent="0.25">
      <c r="D2386" s="142"/>
    </row>
    <row r="2387" spans="4:4" x14ac:dyDescent="0.25">
      <c r="D2387" s="142"/>
    </row>
    <row r="2388" spans="4:4" x14ac:dyDescent="0.25">
      <c r="D2388" s="142"/>
    </row>
    <row r="2389" spans="4:4" x14ac:dyDescent="0.25">
      <c r="D2389" s="142"/>
    </row>
    <row r="2390" spans="4:4" x14ac:dyDescent="0.25">
      <c r="D2390" s="142"/>
    </row>
    <row r="2391" spans="4:4" x14ac:dyDescent="0.25">
      <c r="D2391" s="142"/>
    </row>
    <row r="2392" spans="4:4" x14ac:dyDescent="0.25">
      <c r="D2392" s="142"/>
    </row>
    <row r="2393" spans="4:4" x14ac:dyDescent="0.25">
      <c r="D2393" s="142"/>
    </row>
    <row r="2394" spans="4:4" x14ac:dyDescent="0.25">
      <c r="D2394" s="142"/>
    </row>
    <row r="2395" spans="4:4" x14ac:dyDescent="0.25">
      <c r="D2395" s="142"/>
    </row>
    <row r="2396" spans="4:4" x14ac:dyDescent="0.25">
      <c r="D2396" s="142"/>
    </row>
    <row r="2397" spans="4:4" x14ac:dyDescent="0.25">
      <c r="D2397" s="142"/>
    </row>
    <row r="2398" spans="4:4" x14ac:dyDescent="0.25">
      <c r="D2398" s="142"/>
    </row>
    <row r="2399" spans="4:4" x14ac:dyDescent="0.25">
      <c r="D2399" s="142"/>
    </row>
    <row r="2400" spans="4:4" x14ac:dyDescent="0.25">
      <c r="D2400" s="142"/>
    </row>
    <row r="2401" spans="4:4" x14ac:dyDescent="0.25">
      <c r="D2401" s="142"/>
    </row>
    <row r="2402" spans="4:4" x14ac:dyDescent="0.25">
      <c r="D2402" s="142"/>
    </row>
    <row r="2403" spans="4:4" x14ac:dyDescent="0.25">
      <c r="D2403" s="142"/>
    </row>
    <row r="2404" spans="4:4" x14ac:dyDescent="0.25">
      <c r="D2404" s="142"/>
    </row>
    <row r="2405" spans="4:4" x14ac:dyDescent="0.25">
      <c r="D2405" s="142"/>
    </row>
    <row r="2406" spans="4:4" x14ac:dyDescent="0.25">
      <c r="D2406" s="142"/>
    </row>
    <row r="2407" spans="4:4" x14ac:dyDescent="0.25">
      <c r="D2407" s="142"/>
    </row>
    <row r="2408" spans="4:4" x14ac:dyDescent="0.25">
      <c r="D2408" s="142"/>
    </row>
    <row r="2409" spans="4:4" x14ac:dyDescent="0.25">
      <c r="D2409" s="142"/>
    </row>
    <row r="2410" spans="4:4" x14ac:dyDescent="0.25">
      <c r="D2410" s="142"/>
    </row>
    <row r="2411" spans="4:4" x14ac:dyDescent="0.25">
      <c r="D2411" s="142"/>
    </row>
    <row r="2412" spans="4:4" x14ac:dyDescent="0.25">
      <c r="D2412" s="142"/>
    </row>
    <row r="2413" spans="4:4" x14ac:dyDescent="0.25">
      <c r="D2413" s="142"/>
    </row>
    <row r="2414" spans="4:4" x14ac:dyDescent="0.25">
      <c r="D2414" s="142"/>
    </row>
    <row r="2415" spans="4:4" x14ac:dyDescent="0.25">
      <c r="D2415" s="142"/>
    </row>
    <row r="2416" spans="4:4" x14ac:dyDescent="0.25">
      <c r="D2416" s="142"/>
    </row>
    <row r="2417" spans="4:4" x14ac:dyDescent="0.25">
      <c r="D2417" s="142"/>
    </row>
    <row r="2418" spans="4:4" x14ac:dyDescent="0.25">
      <c r="D2418" s="142"/>
    </row>
    <row r="2419" spans="4:4" x14ac:dyDescent="0.25">
      <c r="D2419" s="142"/>
    </row>
    <row r="2420" spans="4:4" x14ac:dyDescent="0.25">
      <c r="D2420" s="142"/>
    </row>
    <row r="2421" spans="4:4" x14ac:dyDescent="0.25">
      <c r="D2421" s="142"/>
    </row>
    <row r="2422" spans="4:4" x14ac:dyDescent="0.25">
      <c r="D2422" s="142"/>
    </row>
    <row r="2423" spans="4:4" x14ac:dyDescent="0.25">
      <c r="D2423" s="142"/>
    </row>
    <row r="2424" spans="4:4" x14ac:dyDescent="0.25">
      <c r="D2424" s="142"/>
    </row>
    <row r="2425" spans="4:4" x14ac:dyDescent="0.25">
      <c r="D2425" s="142"/>
    </row>
    <row r="2426" spans="4:4" x14ac:dyDescent="0.25">
      <c r="D2426" s="142"/>
    </row>
    <row r="2427" spans="4:4" x14ac:dyDescent="0.25">
      <c r="D2427" s="142"/>
    </row>
    <row r="2428" spans="4:4" x14ac:dyDescent="0.25">
      <c r="D2428" s="142"/>
    </row>
    <row r="2429" spans="4:4" x14ac:dyDescent="0.25">
      <c r="D2429" s="142"/>
    </row>
    <row r="2430" spans="4:4" x14ac:dyDescent="0.25">
      <c r="D2430" s="142"/>
    </row>
    <row r="2431" spans="4:4" x14ac:dyDescent="0.25">
      <c r="D2431" s="142"/>
    </row>
    <row r="2432" spans="4:4" x14ac:dyDescent="0.25">
      <c r="D2432" s="142"/>
    </row>
    <row r="2433" spans="4:4" x14ac:dyDescent="0.25">
      <c r="D2433" s="142"/>
    </row>
    <row r="2434" spans="4:4" x14ac:dyDescent="0.25">
      <c r="D2434" s="142"/>
    </row>
    <row r="2435" spans="4:4" x14ac:dyDescent="0.25">
      <c r="D2435" s="142"/>
    </row>
    <row r="2436" spans="4:4" x14ac:dyDescent="0.25">
      <c r="D2436" s="142"/>
    </row>
    <row r="2437" spans="4:4" x14ac:dyDescent="0.25">
      <c r="D2437" s="142"/>
    </row>
    <row r="2438" spans="4:4" x14ac:dyDescent="0.25">
      <c r="D2438" s="142"/>
    </row>
    <row r="2439" spans="4:4" x14ac:dyDescent="0.25">
      <c r="D2439" s="142"/>
    </row>
    <row r="2440" spans="4:4" x14ac:dyDescent="0.25">
      <c r="D2440" s="142"/>
    </row>
    <row r="2441" spans="4:4" x14ac:dyDescent="0.25">
      <c r="D2441" s="142"/>
    </row>
    <row r="2442" spans="4:4" x14ac:dyDescent="0.25">
      <c r="D2442" s="142"/>
    </row>
    <row r="2443" spans="4:4" x14ac:dyDescent="0.25">
      <c r="D2443" s="142"/>
    </row>
    <row r="2444" spans="4:4" x14ac:dyDescent="0.25">
      <c r="D2444" s="142"/>
    </row>
    <row r="2445" spans="4:4" x14ac:dyDescent="0.25">
      <c r="D2445" s="142"/>
    </row>
    <row r="2446" spans="4:4" x14ac:dyDescent="0.25">
      <c r="D2446" s="142"/>
    </row>
    <row r="2447" spans="4:4" x14ac:dyDescent="0.25">
      <c r="D2447" s="142"/>
    </row>
    <row r="2448" spans="4:4" x14ac:dyDescent="0.25">
      <c r="D2448" s="142"/>
    </row>
    <row r="2449" spans="4:4" x14ac:dyDescent="0.25">
      <c r="D2449" s="142"/>
    </row>
    <row r="2450" spans="4:4" x14ac:dyDescent="0.25">
      <c r="D2450" s="142"/>
    </row>
    <row r="2451" spans="4:4" x14ac:dyDescent="0.25">
      <c r="D2451" s="142"/>
    </row>
    <row r="2452" spans="4:4" x14ac:dyDescent="0.25">
      <c r="D2452" s="142"/>
    </row>
    <row r="2453" spans="4:4" x14ac:dyDescent="0.25">
      <c r="D2453" s="142"/>
    </row>
    <row r="2454" spans="4:4" x14ac:dyDescent="0.25">
      <c r="D2454" s="142"/>
    </row>
    <row r="2455" spans="4:4" x14ac:dyDescent="0.25">
      <c r="D2455" s="142"/>
    </row>
    <row r="2456" spans="4:4" x14ac:dyDescent="0.25">
      <c r="D2456" s="142"/>
    </row>
    <row r="2457" spans="4:4" x14ac:dyDescent="0.25">
      <c r="D2457" s="142"/>
    </row>
    <row r="2458" spans="4:4" x14ac:dyDescent="0.25">
      <c r="D2458" s="142"/>
    </row>
    <row r="2459" spans="4:4" x14ac:dyDescent="0.25">
      <c r="D2459" s="142"/>
    </row>
    <row r="2460" spans="4:4" x14ac:dyDescent="0.25">
      <c r="D2460" s="142"/>
    </row>
    <row r="2461" spans="4:4" x14ac:dyDescent="0.25">
      <c r="D2461" s="142"/>
    </row>
    <row r="2462" spans="4:4" x14ac:dyDescent="0.25">
      <c r="D2462" s="142"/>
    </row>
    <row r="2463" spans="4:4" x14ac:dyDescent="0.25">
      <c r="D2463" s="142"/>
    </row>
    <row r="2464" spans="4:4" x14ac:dyDescent="0.25">
      <c r="D2464" s="142"/>
    </row>
    <row r="2465" spans="4:4" x14ac:dyDescent="0.25">
      <c r="D2465" s="142"/>
    </row>
    <row r="2466" spans="4:4" x14ac:dyDescent="0.25">
      <c r="D2466" s="142"/>
    </row>
    <row r="2467" spans="4:4" x14ac:dyDescent="0.25">
      <c r="D2467" s="142"/>
    </row>
    <row r="2468" spans="4:4" x14ac:dyDescent="0.25">
      <c r="D2468" s="142"/>
    </row>
    <row r="2469" spans="4:4" x14ac:dyDescent="0.25">
      <c r="D2469" s="142"/>
    </row>
    <row r="2470" spans="4:4" x14ac:dyDescent="0.25">
      <c r="D2470" s="142"/>
    </row>
    <row r="2471" spans="4:4" x14ac:dyDescent="0.25">
      <c r="D2471" s="142"/>
    </row>
    <row r="2472" spans="4:4" x14ac:dyDescent="0.25">
      <c r="D2472" s="142"/>
    </row>
    <row r="2473" spans="4:4" x14ac:dyDescent="0.25">
      <c r="D2473" s="142"/>
    </row>
    <row r="2474" spans="4:4" x14ac:dyDescent="0.25">
      <c r="D2474" s="142"/>
    </row>
    <row r="2475" spans="4:4" x14ac:dyDescent="0.25">
      <c r="D2475" s="142"/>
    </row>
    <row r="2476" spans="4:4" x14ac:dyDescent="0.25">
      <c r="D2476" s="142"/>
    </row>
    <row r="2477" spans="4:4" x14ac:dyDescent="0.25">
      <c r="D2477" s="142"/>
    </row>
    <row r="2478" spans="4:4" x14ac:dyDescent="0.25">
      <c r="D2478" s="142"/>
    </row>
    <row r="2479" spans="4:4" x14ac:dyDescent="0.25">
      <c r="D2479" s="142"/>
    </row>
    <row r="2480" spans="4:4" x14ac:dyDescent="0.25">
      <c r="D2480" s="142"/>
    </row>
    <row r="2481" spans="4:4" x14ac:dyDescent="0.25">
      <c r="D2481" s="142"/>
    </row>
    <row r="2482" spans="4:4" x14ac:dyDescent="0.25">
      <c r="D2482" s="142"/>
    </row>
    <row r="2483" spans="4:4" x14ac:dyDescent="0.25">
      <c r="D2483" s="142"/>
    </row>
    <row r="2484" spans="4:4" x14ac:dyDescent="0.25">
      <c r="D2484" s="142"/>
    </row>
    <row r="2485" spans="4:4" x14ac:dyDescent="0.25">
      <c r="D2485" s="142"/>
    </row>
    <row r="2486" spans="4:4" x14ac:dyDescent="0.25">
      <c r="D2486" s="142"/>
    </row>
    <row r="2487" spans="4:4" x14ac:dyDescent="0.25">
      <c r="D2487" s="142"/>
    </row>
    <row r="2488" spans="4:4" x14ac:dyDescent="0.25">
      <c r="D2488" s="142"/>
    </row>
    <row r="2489" spans="4:4" x14ac:dyDescent="0.25">
      <c r="D2489" s="142"/>
    </row>
    <row r="2490" spans="4:4" x14ac:dyDescent="0.25">
      <c r="D2490" s="142"/>
    </row>
    <row r="2491" spans="4:4" x14ac:dyDescent="0.25">
      <c r="D2491" s="142"/>
    </row>
    <row r="2492" spans="4:4" x14ac:dyDescent="0.25">
      <c r="D2492" s="142"/>
    </row>
    <row r="2493" spans="4:4" x14ac:dyDescent="0.25">
      <c r="D2493" s="142"/>
    </row>
    <row r="2494" spans="4:4" x14ac:dyDescent="0.25">
      <c r="D2494" s="142"/>
    </row>
    <row r="2495" spans="4:4" x14ac:dyDescent="0.25">
      <c r="D2495" s="142"/>
    </row>
    <row r="2496" spans="4:4" x14ac:dyDescent="0.25">
      <c r="D2496" s="142"/>
    </row>
    <row r="2497" spans="4:4" x14ac:dyDescent="0.25">
      <c r="D2497" s="142"/>
    </row>
    <row r="2498" spans="4:4" x14ac:dyDescent="0.25">
      <c r="D2498" s="142"/>
    </row>
    <row r="2499" spans="4:4" x14ac:dyDescent="0.25">
      <c r="D2499" s="142"/>
    </row>
    <row r="2500" spans="4:4" x14ac:dyDescent="0.25">
      <c r="D2500" s="142"/>
    </row>
    <row r="2501" spans="4:4" x14ac:dyDescent="0.25">
      <c r="D2501" s="142"/>
    </row>
    <row r="2502" spans="4:4" x14ac:dyDescent="0.25">
      <c r="D2502" s="142"/>
    </row>
    <row r="2503" spans="4:4" x14ac:dyDescent="0.25">
      <c r="D2503" s="142"/>
    </row>
    <row r="2504" spans="4:4" x14ac:dyDescent="0.25">
      <c r="D2504" s="142"/>
    </row>
    <row r="2505" spans="4:4" x14ac:dyDescent="0.25">
      <c r="D2505" s="142"/>
    </row>
    <row r="2506" spans="4:4" x14ac:dyDescent="0.25">
      <c r="D2506" s="142"/>
    </row>
    <row r="2507" spans="4:4" x14ac:dyDescent="0.25">
      <c r="D2507" s="142"/>
    </row>
    <row r="2508" spans="4:4" x14ac:dyDescent="0.25">
      <c r="D2508" s="142"/>
    </row>
    <row r="2509" spans="4:4" x14ac:dyDescent="0.25">
      <c r="D2509" s="142"/>
    </row>
    <row r="2510" spans="4:4" x14ac:dyDescent="0.25">
      <c r="D2510" s="142"/>
    </row>
    <row r="2511" spans="4:4" x14ac:dyDescent="0.25">
      <c r="D2511" s="142"/>
    </row>
    <row r="2512" spans="4:4" x14ac:dyDescent="0.25">
      <c r="D2512" s="142"/>
    </row>
    <row r="2513" spans="4:4" x14ac:dyDescent="0.25">
      <c r="D2513" s="142"/>
    </row>
    <row r="2514" spans="4:4" x14ac:dyDescent="0.25">
      <c r="D2514" s="142"/>
    </row>
    <row r="2515" spans="4:4" x14ac:dyDescent="0.25">
      <c r="D2515" s="142"/>
    </row>
    <row r="2516" spans="4:4" x14ac:dyDescent="0.25">
      <c r="D2516" s="142"/>
    </row>
    <row r="2517" spans="4:4" x14ac:dyDescent="0.25">
      <c r="D2517" s="142"/>
    </row>
    <row r="2518" spans="4:4" x14ac:dyDescent="0.25">
      <c r="D2518" s="142"/>
    </row>
    <row r="2519" spans="4:4" x14ac:dyDescent="0.25">
      <c r="D2519" s="142"/>
    </row>
    <row r="2520" spans="4:4" x14ac:dyDescent="0.25">
      <c r="D2520" s="142"/>
    </row>
    <row r="2521" spans="4:4" x14ac:dyDescent="0.25">
      <c r="D2521" s="142"/>
    </row>
    <row r="2522" spans="4:4" x14ac:dyDescent="0.25">
      <c r="D2522" s="142"/>
    </row>
    <row r="2523" spans="4:4" x14ac:dyDescent="0.25">
      <c r="D2523" s="142"/>
    </row>
    <row r="2524" spans="4:4" x14ac:dyDescent="0.25">
      <c r="D2524" s="142"/>
    </row>
    <row r="2525" spans="4:4" x14ac:dyDescent="0.25">
      <c r="D2525" s="142"/>
    </row>
    <row r="2526" spans="4:4" x14ac:dyDescent="0.25">
      <c r="D2526" s="142"/>
    </row>
    <row r="2527" spans="4:4" x14ac:dyDescent="0.25">
      <c r="D2527" s="142"/>
    </row>
    <row r="2528" spans="4:4" x14ac:dyDescent="0.25">
      <c r="D2528" s="142"/>
    </row>
    <row r="2529" spans="4:4" x14ac:dyDescent="0.25">
      <c r="D2529" s="142"/>
    </row>
    <row r="2530" spans="4:4" x14ac:dyDescent="0.25">
      <c r="D2530" s="142"/>
    </row>
    <row r="2531" spans="4:4" x14ac:dyDescent="0.25">
      <c r="D2531" s="142"/>
    </row>
    <row r="2532" spans="4:4" x14ac:dyDescent="0.25">
      <c r="D2532" s="142"/>
    </row>
    <row r="2533" spans="4:4" x14ac:dyDescent="0.25">
      <c r="D2533" s="142"/>
    </row>
    <row r="2534" spans="4:4" x14ac:dyDescent="0.25">
      <c r="D2534" s="142"/>
    </row>
    <row r="2535" spans="4:4" x14ac:dyDescent="0.25">
      <c r="D2535" s="142"/>
    </row>
    <row r="2536" spans="4:4" x14ac:dyDescent="0.25">
      <c r="D2536" s="142"/>
    </row>
    <row r="2537" spans="4:4" x14ac:dyDescent="0.25">
      <c r="D2537" s="142"/>
    </row>
    <row r="2538" spans="4:4" x14ac:dyDescent="0.25">
      <c r="D2538" s="142"/>
    </row>
    <row r="2539" spans="4:4" x14ac:dyDescent="0.25">
      <c r="D2539" s="142"/>
    </row>
    <row r="2540" spans="4:4" x14ac:dyDescent="0.25">
      <c r="D2540" s="142"/>
    </row>
    <row r="2541" spans="4:4" x14ac:dyDescent="0.25">
      <c r="D2541" s="142"/>
    </row>
    <row r="2542" spans="4:4" x14ac:dyDescent="0.25">
      <c r="D2542" s="142"/>
    </row>
    <row r="2543" spans="4:4" x14ac:dyDescent="0.25">
      <c r="D2543" s="142"/>
    </row>
    <row r="2544" spans="4:4" x14ac:dyDescent="0.25">
      <c r="D2544" s="142"/>
    </row>
    <row r="2545" spans="4:4" x14ac:dyDescent="0.25">
      <c r="D2545" s="142"/>
    </row>
    <row r="2546" spans="4:4" x14ac:dyDescent="0.25">
      <c r="D2546" s="142"/>
    </row>
    <row r="2547" spans="4:4" x14ac:dyDescent="0.25">
      <c r="D2547" s="142"/>
    </row>
    <row r="2548" spans="4:4" x14ac:dyDescent="0.25">
      <c r="D2548" s="142"/>
    </row>
    <row r="2549" spans="4:4" x14ac:dyDescent="0.25">
      <c r="D2549" s="142"/>
    </row>
    <row r="2550" spans="4:4" x14ac:dyDescent="0.25">
      <c r="D2550" s="142"/>
    </row>
    <row r="2551" spans="4:4" x14ac:dyDescent="0.25">
      <c r="D2551" s="142"/>
    </row>
    <row r="2552" spans="4:4" x14ac:dyDescent="0.25">
      <c r="D2552" s="142"/>
    </row>
    <row r="2553" spans="4:4" x14ac:dyDescent="0.25">
      <c r="D2553" s="142"/>
    </row>
    <row r="2554" spans="4:4" x14ac:dyDescent="0.25">
      <c r="D2554" s="142"/>
    </row>
    <row r="2555" spans="4:4" x14ac:dyDescent="0.25">
      <c r="D2555" s="142"/>
    </row>
    <row r="2556" spans="4:4" x14ac:dyDescent="0.25">
      <c r="D2556" s="142"/>
    </row>
    <row r="2557" spans="4:4" x14ac:dyDescent="0.25">
      <c r="D2557" s="142"/>
    </row>
    <row r="2558" spans="4:4" x14ac:dyDescent="0.25">
      <c r="D2558" s="142"/>
    </row>
    <row r="2559" spans="4:4" x14ac:dyDescent="0.25">
      <c r="D2559" s="142"/>
    </row>
    <row r="2560" spans="4:4" x14ac:dyDescent="0.25">
      <c r="D2560" s="142"/>
    </row>
    <row r="2561" spans="4:4" x14ac:dyDescent="0.25">
      <c r="D2561" s="142"/>
    </row>
    <row r="2562" spans="4:4" x14ac:dyDescent="0.25">
      <c r="D2562" s="142"/>
    </row>
    <row r="2563" spans="4:4" x14ac:dyDescent="0.25">
      <c r="D2563" s="142"/>
    </row>
    <row r="2564" spans="4:4" x14ac:dyDescent="0.25">
      <c r="D2564" s="142"/>
    </row>
    <row r="2565" spans="4:4" x14ac:dyDescent="0.25">
      <c r="D2565" s="142"/>
    </row>
    <row r="2566" spans="4:4" x14ac:dyDescent="0.25">
      <c r="D2566" s="142"/>
    </row>
    <row r="2567" spans="4:4" x14ac:dyDescent="0.25">
      <c r="D2567" s="142"/>
    </row>
    <row r="2568" spans="4:4" x14ac:dyDescent="0.25">
      <c r="D2568" s="142"/>
    </row>
    <row r="2569" spans="4:4" x14ac:dyDescent="0.25">
      <c r="D2569" s="142"/>
    </row>
    <row r="2570" spans="4:4" x14ac:dyDescent="0.25">
      <c r="D2570" s="142"/>
    </row>
    <row r="2571" spans="4:4" x14ac:dyDescent="0.25">
      <c r="D2571" s="142"/>
    </row>
    <row r="2572" spans="4:4" x14ac:dyDescent="0.25">
      <c r="D2572" s="142"/>
    </row>
    <row r="2573" spans="4:4" x14ac:dyDescent="0.25">
      <c r="D2573" s="142"/>
    </row>
    <row r="2574" spans="4:4" x14ac:dyDescent="0.25">
      <c r="D2574" s="142"/>
    </row>
    <row r="2575" spans="4:4" x14ac:dyDescent="0.25">
      <c r="D2575" s="142"/>
    </row>
    <row r="2576" spans="4:4" x14ac:dyDescent="0.25">
      <c r="D2576" s="142"/>
    </row>
    <row r="2577" spans="4:4" x14ac:dyDescent="0.25">
      <c r="D2577" s="142"/>
    </row>
    <row r="2578" spans="4:4" x14ac:dyDescent="0.25">
      <c r="D2578" s="142"/>
    </row>
    <row r="2579" spans="4:4" x14ac:dyDescent="0.25">
      <c r="D2579" s="142"/>
    </row>
    <row r="2580" spans="4:4" x14ac:dyDescent="0.25">
      <c r="D2580" s="142"/>
    </row>
    <row r="2581" spans="4:4" x14ac:dyDescent="0.25">
      <c r="D2581" s="142"/>
    </row>
    <row r="2582" spans="4:4" x14ac:dyDescent="0.25">
      <c r="D2582" s="142"/>
    </row>
    <row r="2583" spans="4:4" x14ac:dyDescent="0.25">
      <c r="D2583" s="142"/>
    </row>
    <row r="2584" spans="4:4" x14ac:dyDescent="0.25">
      <c r="D2584" s="142"/>
    </row>
    <row r="2585" spans="4:4" x14ac:dyDescent="0.25">
      <c r="D2585" s="142"/>
    </row>
    <row r="2586" spans="4:4" x14ac:dyDescent="0.25">
      <c r="D2586" s="142"/>
    </row>
    <row r="2587" spans="4:4" x14ac:dyDescent="0.25">
      <c r="D2587" s="142"/>
    </row>
    <row r="2588" spans="4:4" x14ac:dyDescent="0.25">
      <c r="D2588" s="142"/>
    </row>
    <row r="2589" spans="4:4" x14ac:dyDescent="0.25">
      <c r="D2589" s="142"/>
    </row>
    <row r="2590" spans="4:4" x14ac:dyDescent="0.25">
      <c r="D2590" s="142"/>
    </row>
    <row r="2591" spans="4:4" x14ac:dyDescent="0.25">
      <c r="D2591" s="142"/>
    </row>
    <row r="2592" spans="4:4" x14ac:dyDescent="0.25">
      <c r="D2592" s="142"/>
    </row>
    <row r="2593" spans="4:4" x14ac:dyDescent="0.25">
      <c r="D2593" s="142"/>
    </row>
    <row r="2594" spans="4:4" x14ac:dyDescent="0.25">
      <c r="D2594" s="142"/>
    </row>
    <row r="2595" spans="4:4" x14ac:dyDescent="0.25">
      <c r="D2595" s="142"/>
    </row>
    <row r="2596" spans="4:4" x14ac:dyDescent="0.25">
      <c r="D2596" s="142"/>
    </row>
    <row r="2597" spans="4:4" x14ac:dyDescent="0.25">
      <c r="D2597" s="142"/>
    </row>
    <row r="2598" spans="4:4" x14ac:dyDescent="0.25">
      <c r="D2598" s="142"/>
    </row>
    <row r="2599" spans="4:4" x14ac:dyDescent="0.25">
      <c r="D2599" s="142"/>
    </row>
    <row r="2600" spans="4:4" x14ac:dyDescent="0.25">
      <c r="D2600" s="142"/>
    </row>
    <row r="2601" spans="4:4" x14ac:dyDescent="0.25">
      <c r="D2601" s="142"/>
    </row>
    <row r="2602" spans="4:4" x14ac:dyDescent="0.25">
      <c r="D2602" s="142"/>
    </row>
    <row r="2603" spans="4:4" x14ac:dyDescent="0.25">
      <c r="D2603" s="142"/>
    </row>
    <row r="2604" spans="4:4" x14ac:dyDescent="0.25">
      <c r="D2604" s="142"/>
    </row>
    <row r="2605" spans="4:4" x14ac:dyDescent="0.25">
      <c r="D2605" s="142"/>
    </row>
    <row r="2606" spans="4:4" x14ac:dyDescent="0.25">
      <c r="D2606" s="142"/>
    </row>
    <row r="2607" spans="4:4" x14ac:dyDescent="0.25">
      <c r="D2607" s="142"/>
    </row>
    <row r="2608" spans="4:4" x14ac:dyDescent="0.25">
      <c r="D2608" s="142"/>
    </row>
    <row r="2609" spans="4:4" x14ac:dyDescent="0.25">
      <c r="D2609" s="142"/>
    </row>
    <row r="2610" spans="4:4" x14ac:dyDescent="0.25">
      <c r="D2610" s="142"/>
    </row>
    <row r="2611" spans="4:4" x14ac:dyDescent="0.25">
      <c r="D2611" s="142"/>
    </row>
    <row r="2612" spans="4:4" x14ac:dyDescent="0.25">
      <c r="D2612" s="142"/>
    </row>
    <row r="2613" spans="4:4" x14ac:dyDescent="0.25">
      <c r="D2613" s="142"/>
    </row>
    <row r="2614" spans="4:4" x14ac:dyDescent="0.25">
      <c r="D2614" s="142"/>
    </row>
    <row r="2615" spans="4:4" x14ac:dyDescent="0.25">
      <c r="D2615" s="142"/>
    </row>
    <row r="2616" spans="4:4" x14ac:dyDescent="0.25">
      <c r="D2616" s="142"/>
    </row>
    <row r="2617" spans="4:4" x14ac:dyDescent="0.25">
      <c r="D2617" s="142"/>
    </row>
    <row r="2618" spans="4:4" x14ac:dyDescent="0.25">
      <c r="D2618" s="142"/>
    </row>
    <row r="2619" spans="4:4" x14ac:dyDescent="0.25">
      <c r="D2619" s="142"/>
    </row>
    <row r="2620" spans="4:4" x14ac:dyDescent="0.25">
      <c r="D2620" s="142"/>
    </row>
    <row r="2621" spans="4:4" x14ac:dyDescent="0.25">
      <c r="D2621" s="142"/>
    </row>
    <row r="2622" spans="4:4" x14ac:dyDescent="0.25">
      <c r="D2622" s="142"/>
    </row>
    <row r="2623" spans="4:4" x14ac:dyDescent="0.25">
      <c r="D2623" s="142"/>
    </row>
    <row r="2624" spans="4:4" x14ac:dyDescent="0.25">
      <c r="D2624" s="142"/>
    </row>
    <row r="2625" spans="4:4" x14ac:dyDescent="0.25">
      <c r="D2625" s="142"/>
    </row>
    <row r="2626" spans="4:4" x14ac:dyDescent="0.25">
      <c r="D2626" s="142"/>
    </row>
    <row r="2627" spans="4:4" x14ac:dyDescent="0.25">
      <c r="D2627" s="142"/>
    </row>
    <row r="2628" spans="4:4" x14ac:dyDescent="0.25">
      <c r="D2628" s="142"/>
    </row>
    <row r="2629" spans="4:4" x14ac:dyDescent="0.25">
      <c r="D2629" s="142"/>
    </row>
    <row r="2630" spans="4:4" x14ac:dyDescent="0.25">
      <c r="D2630" s="142"/>
    </row>
    <row r="2631" spans="4:4" x14ac:dyDescent="0.25">
      <c r="D2631" s="142"/>
    </row>
    <row r="2632" spans="4:4" x14ac:dyDescent="0.25">
      <c r="D2632" s="142"/>
    </row>
    <row r="2633" spans="4:4" x14ac:dyDescent="0.25">
      <c r="D2633" s="142"/>
    </row>
    <row r="2634" spans="4:4" x14ac:dyDescent="0.25">
      <c r="D2634" s="142"/>
    </row>
    <row r="2635" spans="4:4" x14ac:dyDescent="0.25">
      <c r="D2635" s="142"/>
    </row>
    <row r="2636" spans="4:4" x14ac:dyDescent="0.25">
      <c r="D2636" s="142"/>
    </row>
    <row r="2637" spans="4:4" x14ac:dyDescent="0.25">
      <c r="D2637" s="142"/>
    </row>
    <row r="2638" spans="4:4" x14ac:dyDescent="0.25">
      <c r="D2638" s="142"/>
    </row>
    <row r="2639" spans="4:4" x14ac:dyDescent="0.25">
      <c r="D2639" s="142"/>
    </row>
    <row r="2640" spans="4:4" x14ac:dyDescent="0.25">
      <c r="D2640" s="142"/>
    </row>
    <row r="2641" spans="4:4" x14ac:dyDescent="0.25">
      <c r="D2641" s="142"/>
    </row>
    <row r="2642" spans="4:4" x14ac:dyDescent="0.25">
      <c r="D2642" s="142"/>
    </row>
    <row r="2643" spans="4:4" x14ac:dyDescent="0.25">
      <c r="D2643" s="142"/>
    </row>
    <row r="2644" spans="4:4" x14ac:dyDescent="0.25">
      <c r="D2644" s="142"/>
    </row>
    <row r="2645" spans="4:4" x14ac:dyDescent="0.25">
      <c r="D2645" s="142"/>
    </row>
    <row r="2646" spans="4:4" x14ac:dyDescent="0.25">
      <c r="D2646" s="142"/>
    </row>
    <row r="2647" spans="4:4" x14ac:dyDescent="0.25">
      <c r="D2647" s="142"/>
    </row>
    <row r="2648" spans="4:4" x14ac:dyDescent="0.25">
      <c r="D2648" s="142"/>
    </row>
    <row r="2649" spans="4:4" x14ac:dyDescent="0.25">
      <c r="D2649" s="142"/>
    </row>
    <row r="2650" spans="4:4" x14ac:dyDescent="0.25">
      <c r="D2650" s="142"/>
    </row>
    <row r="2651" spans="4:4" x14ac:dyDescent="0.25">
      <c r="D2651" s="142"/>
    </row>
    <row r="2652" spans="4:4" x14ac:dyDescent="0.25">
      <c r="D2652" s="142"/>
    </row>
    <row r="2653" spans="4:4" x14ac:dyDescent="0.25">
      <c r="D2653" s="142"/>
    </row>
    <row r="2654" spans="4:4" x14ac:dyDescent="0.25">
      <c r="D2654" s="142"/>
    </row>
    <row r="2655" spans="4:4" x14ac:dyDescent="0.25">
      <c r="D2655" s="142"/>
    </row>
    <row r="2656" spans="4:4" x14ac:dyDescent="0.25">
      <c r="D2656" s="142"/>
    </row>
    <row r="2657" spans="4:4" x14ac:dyDescent="0.25">
      <c r="D2657" s="142"/>
    </row>
    <row r="2658" spans="4:4" x14ac:dyDescent="0.25">
      <c r="D2658" s="142"/>
    </row>
    <row r="2659" spans="4:4" x14ac:dyDescent="0.25">
      <c r="D2659" s="142"/>
    </row>
    <row r="2660" spans="4:4" x14ac:dyDescent="0.25">
      <c r="D2660" s="142"/>
    </row>
    <row r="2661" spans="4:4" x14ac:dyDescent="0.25">
      <c r="D2661" s="142"/>
    </row>
    <row r="2662" spans="4:4" x14ac:dyDescent="0.25">
      <c r="D2662" s="142"/>
    </row>
    <row r="2663" spans="4:4" x14ac:dyDescent="0.25">
      <c r="D2663" s="142"/>
    </row>
    <row r="2664" spans="4:4" x14ac:dyDescent="0.25">
      <c r="D2664" s="142"/>
    </row>
    <row r="2665" spans="4:4" x14ac:dyDescent="0.25">
      <c r="D2665" s="142"/>
    </row>
    <row r="2666" spans="4:4" x14ac:dyDescent="0.25">
      <c r="D2666" s="142"/>
    </row>
    <row r="2667" spans="4:4" x14ac:dyDescent="0.25">
      <c r="D2667" s="142"/>
    </row>
    <row r="2668" spans="4:4" x14ac:dyDescent="0.25">
      <c r="D2668" s="142"/>
    </row>
    <row r="2669" spans="4:4" x14ac:dyDescent="0.25">
      <c r="D2669" s="142"/>
    </row>
    <row r="2670" spans="4:4" x14ac:dyDescent="0.25">
      <c r="D2670" s="142"/>
    </row>
    <row r="2671" spans="4:4" x14ac:dyDescent="0.25">
      <c r="D2671" s="142"/>
    </row>
    <row r="2672" spans="4:4" x14ac:dyDescent="0.25">
      <c r="D2672" s="142"/>
    </row>
    <row r="2673" spans="4:4" x14ac:dyDescent="0.25">
      <c r="D2673" s="142"/>
    </row>
    <row r="2674" spans="4:4" x14ac:dyDescent="0.25">
      <c r="D2674" s="142"/>
    </row>
    <row r="2675" spans="4:4" x14ac:dyDescent="0.25">
      <c r="D2675" s="142"/>
    </row>
    <row r="2676" spans="4:4" x14ac:dyDescent="0.25">
      <c r="D2676" s="142"/>
    </row>
    <row r="2677" spans="4:4" x14ac:dyDescent="0.25">
      <c r="D2677" s="142"/>
    </row>
    <row r="2678" spans="4:4" x14ac:dyDescent="0.25">
      <c r="D2678" s="142"/>
    </row>
    <row r="2679" spans="4:4" x14ac:dyDescent="0.25">
      <c r="D2679" s="142"/>
    </row>
    <row r="2680" spans="4:4" x14ac:dyDescent="0.25">
      <c r="D2680" s="142"/>
    </row>
    <row r="2681" spans="4:4" x14ac:dyDescent="0.25">
      <c r="D2681" s="142"/>
    </row>
    <row r="2682" spans="4:4" x14ac:dyDescent="0.25">
      <c r="D2682" s="142"/>
    </row>
    <row r="2683" spans="4:4" x14ac:dyDescent="0.25">
      <c r="D2683" s="142"/>
    </row>
    <row r="2684" spans="4:4" x14ac:dyDescent="0.25">
      <c r="D2684" s="142"/>
    </row>
    <row r="2685" spans="4:4" x14ac:dyDescent="0.25">
      <c r="D2685" s="142"/>
    </row>
    <row r="2686" spans="4:4" x14ac:dyDescent="0.25">
      <c r="D2686" s="142"/>
    </row>
    <row r="2687" spans="4:4" x14ac:dyDescent="0.25">
      <c r="D2687" s="142"/>
    </row>
    <row r="2688" spans="4:4" x14ac:dyDescent="0.25">
      <c r="D2688" s="142"/>
    </row>
    <row r="2689" spans="4:4" x14ac:dyDescent="0.25">
      <c r="D2689" s="142"/>
    </row>
    <row r="2690" spans="4:4" x14ac:dyDescent="0.25">
      <c r="D2690" s="142"/>
    </row>
    <row r="2691" spans="4:4" x14ac:dyDescent="0.25">
      <c r="D2691" s="142"/>
    </row>
    <row r="2692" spans="4:4" x14ac:dyDescent="0.25">
      <c r="D2692" s="142"/>
    </row>
    <row r="2693" spans="4:4" x14ac:dyDescent="0.25">
      <c r="D2693" s="142"/>
    </row>
    <row r="2694" spans="4:4" x14ac:dyDescent="0.25">
      <c r="D2694" s="142"/>
    </row>
    <row r="2695" spans="4:4" x14ac:dyDescent="0.25">
      <c r="D2695" s="142"/>
    </row>
    <row r="2696" spans="4:4" x14ac:dyDescent="0.25">
      <c r="D2696" s="142"/>
    </row>
    <row r="2697" spans="4:4" x14ac:dyDescent="0.25">
      <c r="D2697" s="142"/>
    </row>
    <row r="2698" spans="4:4" x14ac:dyDescent="0.25">
      <c r="D2698" s="142"/>
    </row>
    <row r="2699" spans="4:4" x14ac:dyDescent="0.25">
      <c r="D2699" s="142"/>
    </row>
    <row r="2700" spans="4:4" x14ac:dyDescent="0.25">
      <c r="D2700" s="142"/>
    </row>
    <row r="2701" spans="4:4" x14ac:dyDescent="0.25">
      <c r="D2701" s="142"/>
    </row>
    <row r="2702" spans="4:4" x14ac:dyDescent="0.25">
      <c r="D2702" s="142"/>
    </row>
    <row r="2703" spans="4:4" x14ac:dyDescent="0.25">
      <c r="D2703" s="142"/>
    </row>
    <row r="2704" spans="4:4" x14ac:dyDescent="0.25">
      <c r="D2704" s="142"/>
    </row>
    <row r="2705" spans="4:4" x14ac:dyDescent="0.25">
      <c r="D2705" s="142"/>
    </row>
    <row r="2706" spans="4:4" x14ac:dyDescent="0.25">
      <c r="D2706" s="142"/>
    </row>
    <row r="2707" spans="4:4" x14ac:dyDescent="0.25">
      <c r="D2707" s="142"/>
    </row>
    <row r="2708" spans="4:4" x14ac:dyDescent="0.25">
      <c r="D2708" s="142"/>
    </row>
    <row r="2709" spans="4:4" x14ac:dyDescent="0.25">
      <c r="D2709" s="142"/>
    </row>
    <row r="2710" spans="4:4" x14ac:dyDescent="0.25">
      <c r="D2710" s="142"/>
    </row>
    <row r="2711" spans="4:4" x14ac:dyDescent="0.25">
      <c r="D2711" s="142"/>
    </row>
    <row r="2712" spans="4:4" x14ac:dyDescent="0.25">
      <c r="D2712" s="142"/>
    </row>
    <row r="2713" spans="4:4" x14ac:dyDescent="0.25">
      <c r="D2713" s="142"/>
    </row>
    <row r="2714" spans="4:4" x14ac:dyDescent="0.25">
      <c r="D2714" s="142"/>
    </row>
    <row r="2715" spans="4:4" x14ac:dyDescent="0.25">
      <c r="D2715" s="142"/>
    </row>
    <row r="2716" spans="4:4" x14ac:dyDescent="0.25">
      <c r="D2716" s="142"/>
    </row>
    <row r="2717" spans="4:4" x14ac:dyDescent="0.25">
      <c r="D2717" s="142"/>
    </row>
    <row r="2718" spans="4:4" x14ac:dyDescent="0.25">
      <c r="D2718" s="142"/>
    </row>
    <row r="2719" spans="4:4" x14ac:dyDescent="0.25">
      <c r="D2719" s="142"/>
    </row>
    <row r="2720" spans="4:4" x14ac:dyDescent="0.25">
      <c r="D2720" s="142"/>
    </row>
    <row r="2721" spans="4:4" x14ac:dyDescent="0.25">
      <c r="D2721" s="142"/>
    </row>
    <row r="2722" spans="4:4" x14ac:dyDescent="0.25">
      <c r="D2722" s="142"/>
    </row>
    <row r="2723" spans="4:4" x14ac:dyDescent="0.25">
      <c r="D2723" s="142"/>
    </row>
    <row r="2724" spans="4:4" x14ac:dyDescent="0.25">
      <c r="D2724" s="142"/>
    </row>
    <row r="2725" spans="4:4" x14ac:dyDescent="0.25">
      <c r="D2725" s="142"/>
    </row>
    <row r="2726" spans="4:4" x14ac:dyDescent="0.25">
      <c r="D2726" s="142"/>
    </row>
    <row r="2727" spans="4:4" x14ac:dyDescent="0.25">
      <c r="D2727" s="142"/>
    </row>
    <row r="2728" spans="4:4" x14ac:dyDescent="0.25">
      <c r="D2728" s="142"/>
    </row>
    <row r="2729" spans="4:4" x14ac:dyDescent="0.25">
      <c r="D2729" s="142"/>
    </row>
    <row r="2730" spans="4:4" x14ac:dyDescent="0.25">
      <c r="D2730" s="142"/>
    </row>
    <row r="2731" spans="4:4" x14ac:dyDescent="0.25">
      <c r="D2731" s="142"/>
    </row>
    <row r="2732" spans="4:4" x14ac:dyDescent="0.25">
      <c r="D2732" s="142"/>
    </row>
    <row r="2733" spans="4:4" x14ac:dyDescent="0.25">
      <c r="D2733" s="142"/>
    </row>
    <row r="2734" spans="4:4" x14ac:dyDescent="0.25">
      <c r="D2734" s="142"/>
    </row>
    <row r="2735" spans="4:4" x14ac:dyDescent="0.25">
      <c r="D2735" s="142"/>
    </row>
    <row r="2736" spans="4:4" x14ac:dyDescent="0.25">
      <c r="D2736" s="142"/>
    </row>
    <row r="2737" spans="4:4" x14ac:dyDescent="0.25">
      <c r="D2737" s="142"/>
    </row>
    <row r="2738" spans="4:4" x14ac:dyDescent="0.25">
      <c r="D2738" s="142"/>
    </row>
    <row r="2739" spans="4:4" x14ac:dyDescent="0.25">
      <c r="D2739" s="142"/>
    </row>
    <row r="2740" spans="4:4" x14ac:dyDescent="0.25">
      <c r="D2740" s="142"/>
    </row>
    <row r="2741" spans="4:4" x14ac:dyDescent="0.25">
      <c r="D2741" s="142"/>
    </row>
    <row r="2742" spans="4:4" x14ac:dyDescent="0.25">
      <c r="D2742" s="142"/>
    </row>
    <row r="2743" spans="4:4" x14ac:dyDescent="0.25">
      <c r="D2743" s="142"/>
    </row>
    <row r="2744" spans="4:4" x14ac:dyDescent="0.25">
      <c r="D2744" s="142"/>
    </row>
    <row r="2745" spans="4:4" x14ac:dyDescent="0.25">
      <c r="D2745" s="142"/>
    </row>
    <row r="2746" spans="4:4" x14ac:dyDescent="0.25">
      <c r="D2746" s="142"/>
    </row>
    <row r="2747" spans="4:4" x14ac:dyDescent="0.25">
      <c r="D2747" s="142"/>
    </row>
    <row r="2748" spans="4:4" x14ac:dyDescent="0.25">
      <c r="D2748" s="142"/>
    </row>
    <row r="2749" spans="4:4" x14ac:dyDescent="0.25">
      <c r="D2749" s="142"/>
    </row>
    <row r="2750" spans="4:4" x14ac:dyDescent="0.25">
      <c r="D2750" s="142"/>
    </row>
    <row r="2751" spans="4:4" x14ac:dyDescent="0.25">
      <c r="D2751" s="142"/>
    </row>
    <row r="2752" spans="4:4" x14ac:dyDescent="0.25">
      <c r="D2752" s="142"/>
    </row>
    <row r="2753" spans="4:4" x14ac:dyDescent="0.25">
      <c r="D2753" s="142"/>
    </row>
    <row r="2754" spans="4:4" x14ac:dyDescent="0.25">
      <c r="D2754" s="142"/>
    </row>
    <row r="2755" spans="4:4" x14ac:dyDescent="0.25">
      <c r="D2755" s="142"/>
    </row>
    <row r="2756" spans="4:4" x14ac:dyDescent="0.25">
      <c r="D2756" s="142"/>
    </row>
    <row r="2757" spans="4:4" x14ac:dyDescent="0.25">
      <c r="D2757" s="142"/>
    </row>
    <row r="2758" spans="4:4" x14ac:dyDescent="0.25">
      <c r="D2758" s="142"/>
    </row>
    <row r="2759" spans="4:4" x14ac:dyDescent="0.25">
      <c r="D2759" s="142"/>
    </row>
    <row r="2760" spans="4:4" x14ac:dyDescent="0.25">
      <c r="D2760" s="142"/>
    </row>
    <row r="2761" spans="4:4" x14ac:dyDescent="0.25">
      <c r="D2761" s="142"/>
    </row>
    <row r="2762" spans="4:4" x14ac:dyDescent="0.25">
      <c r="D2762" s="142"/>
    </row>
    <row r="2763" spans="4:4" x14ac:dyDescent="0.25">
      <c r="D2763" s="142"/>
    </row>
    <row r="2764" spans="4:4" x14ac:dyDescent="0.25">
      <c r="D2764" s="142"/>
    </row>
    <row r="2765" spans="4:4" x14ac:dyDescent="0.25">
      <c r="D2765" s="142"/>
    </row>
    <row r="2766" spans="4:4" x14ac:dyDescent="0.25">
      <c r="D2766" s="142"/>
    </row>
    <row r="2767" spans="4:4" x14ac:dyDescent="0.25">
      <c r="D2767" s="142"/>
    </row>
    <row r="2768" spans="4:4" x14ac:dyDescent="0.25">
      <c r="D2768" s="142"/>
    </row>
    <row r="2769" spans="4:4" x14ac:dyDescent="0.25">
      <c r="D2769" s="142"/>
    </row>
    <row r="2770" spans="4:4" x14ac:dyDescent="0.25">
      <c r="D2770" s="142"/>
    </row>
    <row r="2771" spans="4:4" x14ac:dyDescent="0.25">
      <c r="D2771" s="142"/>
    </row>
    <row r="2772" spans="4:4" x14ac:dyDescent="0.25">
      <c r="D2772" s="142"/>
    </row>
    <row r="2773" spans="4:4" x14ac:dyDescent="0.25">
      <c r="D2773" s="142"/>
    </row>
    <row r="2774" spans="4:4" x14ac:dyDescent="0.25">
      <c r="D2774" s="142"/>
    </row>
    <row r="2775" spans="4:4" x14ac:dyDescent="0.25">
      <c r="D2775" s="142"/>
    </row>
    <row r="2776" spans="4:4" x14ac:dyDescent="0.25">
      <c r="D2776" s="142"/>
    </row>
    <row r="2777" spans="4:4" x14ac:dyDescent="0.25">
      <c r="D2777" s="142"/>
    </row>
    <row r="2778" spans="4:4" x14ac:dyDescent="0.25">
      <c r="D2778" s="142"/>
    </row>
    <row r="2779" spans="4:4" x14ac:dyDescent="0.25">
      <c r="D2779" s="142"/>
    </row>
    <row r="2780" spans="4:4" x14ac:dyDescent="0.25">
      <c r="D2780" s="142"/>
    </row>
    <row r="2781" spans="4:4" x14ac:dyDescent="0.25">
      <c r="D2781" s="142"/>
    </row>
    <row r="2782" spans="4:4" x14ac:dyDescent="0.25">
      <c r="D2782" s="142"/>
    </row>
    <row r="2783" spans="4:4" x14ac:dyDescent="0.25">
      <c r="D2783" s="142"/>
    </row>
    <row r="2784" spans="4:4" x14ac:dyDescent="0.25">
      <c r="D2784" s="142"/>
    </row>
    <row r="2785" spans="4:4" x14ac:dyDescent="0.25">
      <c r="D2785" s="142"/>
    </row>
    <row r="2786" spans="4:4" x14ac:dyDescent="0.25">
      <c r="D2786" s="142"/>
    </row>
    <row r="2787" spans="4:4" x14ac:dyDescent="0.25">
      <c r="D2787" s="142"/>
    </row>
    <row r="2788" spans="4:4" x14ac:dyDescent="0.25">
      <c r="D2788" s="142"/>
    </row>
    <row r="2789" spans="4:4" x14ac:dyDescent="0.25">
      <c r="D2789" s="142"/>
    </row>
    <row r="2790" spans="4:4" x14ac:dyDescent="0.25">
      <c r="D2790" s="142"/>
    </row>
    <row r="2791" spans="4:4" x14ac:dyDescent="0.25">
      <c r="D2791" s="142"/>
    </row>
    <row r="2792" spans="4:4" x14ac:dyDescent="0.25">
      <c r="D2792" s="142"/>
    </row>
    <row r="2793" spans="4:4" x14ac:dyDescent="0.25">
      <c r="D2793" s="142"/>
    </row>
    <row r="2794" spans="4:4" x14ac:dyDescent="0.25">
      <c r="D2794" s="142"/>
    </row>
    <row r="2795" spans="4:4" x14ac:dyDescent="0.25">
      <c r="D2795" s="142"/>
    </row>
    <row r="2796" spans="4:4" x14ac:dyDescent="0.25">
      <c r="D2796" s="142"/>
    </row>
    <row r="2797" spans="4:4" x14ac:dyDescent="0.25">
      <c r="D2797" s="142"/>
    </row>
    <row r="2798" spans="4:4" x14ac:dyDescent="0.25">
      <c r="D2798" s="142"/>
    </row>
    <row r="2799" spans="4:4" x14ac:dyDescent="0.25">
      <c r="D2799" s="142"/>
    </row>
    <row r="2800" spans="4:4" x14ac:dyDescent="0.25">
      <c r="D2800" s="142"/>
    </row>
    <row r="2801" spans="4:4" x14ac:dyDescent="0.25">
      <c r="D2801" s="142"/>
    </row>
    <row r="2802" spans="4:4" x14ac:dyDescent="0.25">
      <c r="D2802" s="142"/>
    </row>
    <row r="2803" spans="4:4" x14ac:dyDescent="0.25">
      <c r="D2803" s="142"/>
    </row>
    <row r="2804" spans="4:4" x14ac:dyDescent="0.25">
      <c r="D2804" s="142"/>
    </row>
    <row r="2805" spans="4:4" x14ac:dyDescent="0.25">
      <c r="D2805" s="142"/>
    </row>
    <row r="2806" spans="4:4" x14ac:dyDescent="0.25">
      <c r="D2806" s="142"/>
    </row>
    <row r="2807" spans="4:4" x14ac:dyDescent="0.25">
      <c r="D2807" s="142"/>
    </row>
    <row r="2808" spans="4:4" x14ac:dyDescent="0.25">
      <c r="D2808" s="142"/>
    </row>
    <row r="2809" spans="4:4" x14ac:dyDescent="0.25">
      <c r="D2809" s="142"/>
    </row>
    <row r="2810" spans="4:4" x14ac:dyDescent="0.25">
      <c r="D2810" s="142"/>
    </row>
    <row r="2811" spans="4:4" x14ac:dyDescent="0.25">
      <c r="D2811" s="142"/>
    </row>
    <row r="2812" spans="4:4" x14ac:dyDescent="0.25">
      <c r="D2812" s="142"/>
    </row>
    <row r="2813" spans="4:4" x14ac:dyDescent="0.25">
      <c r="D2813" s="142"/>
    </row>
    <row r="2814" spans="4:4" x14ac:dyDescent="0.25">
      <c r="D2814" s="142"/>
    </row>
    <row r="2815" spans="4:4" x14ac:dyDescent="0.25">
      <c r="D2815" s="142"/>
    </row>
    <row r="2816" spans="4:4" x14ac:dyDescent="0.25">
      <c r="D2816" s="142"/>
    </row>
    <row r="2817" spans="4:4" x14ac:dyDescent="0.25">
      <c r="D2817" s="142"/>
    </row>
    <row r="2818" spans="4:4" x14ac:dyDescent="0.25">
      <c r="D2818" s="142"/>
    </row>
    <row r="2819" spans="4:4" x14ac:dyDescent="0.25">
      <c r="D2819" s="142"/>
    </row>
    <row r="2820" spans="4:4" x14ac:dyDescent="0.25">
      <c r="D2820" s="142"/>
    </row>
    <row r="2821" spans="4:4" x14ac:dyDescent="0.25">
      <c r="D2821" s="142"/>
    </row>
    <row r="2822" spans="4:4" x14ac:dyDescent="0.25">
      <c r="D2822" s="142"/>
    </row>
    <row r="2823" spans="4:4" x14ac:dyDescent="0.25">
      <c r="D2823" s="142"/>
    </row>
    <row r="2824" spans="4:4" x14ac:dyDescent="0.25">
      <c r="D2824" s="142"/>
    </row>
    <row r="2825" spans="4:4" x14ac:dyDescent="0.25">
      <c r="D2825" s="142"/>
    </row>
    <row r="2826" spans="4:4" x14ac:dyDescent="0.25">
      <c r="D2826" s="142"/>
    </row>
    <row r="2827" spans="4:4" x14ac:dyDescent="0.25">
      <c r="D2827" s="142"/>
    </row>
    <row r="2828" spans="4:4" x14ac:dyDescent="0.25">
      <c r="D2828" s="142"/>
    </row>
    <row r="2829" spans="4:4" x14ac:dyDescent="0.25">
      <c r="D2829" s="142"/>
    </row>
    <row r="2830" spans="4:4" x14ac:dyDescent="0.25">
      <c r="D2830" s="142"/>
    </row>
    <row r="2831" spans="4:4" x14ac:dyDescent="0.25">
      <c r="D2831" s="142"/>
    </row>
    <row r="2832" spans="4:4" x14ac:dyDescent="0.25">
      <c r="D2832" s="142"/>
    </row>
    <row r="2833" spans="4:4" x14ac:dyDescent="0.25">
      <c r="D2833" s="142"/>
    </row>
    <row r="2834" spans="4:4" x14ac:dyDescent="0.25">
      <c r="D2834" s="142"/>
    </row>
    <row r="2835" spans="4:4" x14ac:dyDescent="0.25">
      <c r="D2835" s="142"/>
    </row>
    <row r="2836" spans="4:4" x14ac:dyDescent="0.25">
      <c r="D2836" s="142"/>
    </row>
    <row r="2837" spans="4:4" x14ac:dyDescent="0.25">
      <c r="D2837" s="142"/>
    </row>
    <row r="2838" spans="4:4" x14ac:dyDescent="0.25">
      <c r="D2838" s="142"/>
    </row>
    <row r="2839" spans="4:4" x14ac:dyDescent="0.25">
      <c r="D2839" s="142"/>
    </row>
    <row r="2840" spans="4:4" x14ac:dyDescent="0.25">
      <c r="D2840" s="142"/>
    </row>
    <row r="2841" spans="4:4" x14ac:dyDescent="0.25">
      <c r="D2841" s="142"/>
    </row>
    <row r="2842" spans="4:4" x14ac:dyDescent="0.25">
      <c r="D2842" s="142"/>
    </row>
    <row r="2843" spans="4:4" x14ac:dyDescent="0.25">
      <c r="D2843" s="142"/>
    </row>
    <row r="2844" spans="4:4" x14ac:dyDescent="0.25">
      <c r="D2844" s="142"/>
    </row>
    <row r="2845" spans="4:4" x14ac:dyDescent="0.25">
      <c r="D2845" s="142"/>
    </row>
    <row r="2846" spans="4:4" x14ac:dyDescent="0.25">
      <c r="D2846" s="142"/>
    </row>
    <row r="2847" spans="4:4" x14ac:dyDescent="0.25">
      <c r="D2847" s="142"/>
    </row>
    <row r="2848" spans="4:4" x14ac:dyDescent="0.25">
      <c r="D2848" s="142"/>
    </row>
    <row r="2849" spans="4:4" x14ac:dyDescent="0.25">
      <c r="D2849" s="142"/>
    </row>
    <row r="2850" spans="4:4" x14ac:dyDescent="0.25">
      <c r="D2850" s="142"/>
    </row>
    <row r="2851" spans="4:4" x14ac:dyDescent="0.25">
      <c r="D2851" s="142"/>
    </row>
    <row r="2852" spans="4:4" x14ac:dyDescent="0.25">
      <c r="D2852" s="142"/>
    </row>
    <row r="2853" spans="4:4" x14ac:dyDescent="0.25">
      <c r="D2853" s="142"/>
    </row>
    <row r="2854" spans="4:4" x14ac:dyDescent="0.25">
      <c r="D2854" s="142"/>
    </row>
    <row r="2855" spans="4:4" x14ac:dyDescent="0.25">
      <c r="D2855" s="142"/>
    </row>
    <row r="2856" spans="4:4" x14ac:dyDescent="0.25">
      <c r="D2856" s="142"/>
    </row>
    <row r="2857" spans="4:4" x14ac:dyDescent="0.25">
      <c r="D2857" s="142"/>
    </row>
    <row r="2858" spans="4:4" x14ac:dyDescent="0.25">
      <c r="D2858" s="142"/>
    </row>
    <row r="2859" spans="4:4" x14ac:dyDescent="0.25">
      <c r="D2859" s="142"/>
    </row>
    <row r="2860" spans="4:4" x14ac:dyDescent="0.25">
      <c r="D2860" s="142"/>
    </row>
    <row r="2861" spans="4:4" x14ac:dyDescent="0.25">
      <c r="D2861" s="142"/>
    </row>
    <row r="2862" spans="4:4" x14ac:dyDescent="0.25">
      <c r="D2862" s="142"/>
    </row>
    <row r="2863" spans="4:4" x14ac:dyDescent="0.25">
      <c r="D2863" s="142"/>
    </row>
    <row r="2864" spans="4:4" x14ac:dyDescent="0.25">
      <c r="D2864" s="142"/>
    </row>
    <row r="2865" spans="4:4" x14ac:dyDescent="0.25">
      <c r="D2865" s="142"/>
    </row>
    <row r="2866" spans="4:4" x14ac:dyDescent="0.25">
      <c r="D2866" s="142"/>
    </row>
    <row r="2867" spans="4:4" x14ac:dyDescent="0.25">
      <c r="D2867" s="142"/>
    </row>
    <row r="2868" spans="4:4" x14ac:dyDescent="0.25">
      <c r="D2868" s="142"/>
    </row>
    <row r="2869" spans="4:4" x14ac:dyDescent="0.25">
      <c r="D2869" s="142"/>
    </row>
    <row r="2870" spans="4:4" x14ac:dyDescent="0.25">
      <c r="D2870" s="142"/>
    </row>
    <row r="2871" spans="4:4" x14ac:dyDescent="0.25">
      <c r="D2871" s="142"/>
    </row>
    <row r="2872" spans="4:4" x14ac:dyDescent="0.25">
      <c r="D2872" s="142"/>
    </row>
    <row r="2873" spans="4:4" x14ac:dyDescent="0.25">
      <c r="D2873" s="142"/>
    </row>
    <row r="2874" spans="4:4" x14ac:dyDescent="0.25">
      <c r="D2874" s="142"/>
    </row>
    <row r="2875" spans="4:4" x14ac:dyDescent="0.25">
      <c r="D2875" s="142"/>
    </row>
    <row r="2876" spans="4:4" x14ac:dyDescent="0.25">
      <c r="D2876" s="142"/>
    </row>
    <row r="2877" spans="4:4" x14ac:dyDescent="0.25">
      <c r="D2877" s="142"/>
    </row>
    <row r="2878" spans="4:4" x14ac:dyDescent="0.25">
      <c r="D2878" s="142"/>
    </row>
    <row r="2879" spans="4:4" x14ac:dyDescent="0.25">
      <c r="D2879" s="142"/>
    </row>
    <row r="2880" spans="4:4" x14ac:dyDescent="0.25">
      <c r="D2880" s="142"/>
    </row>
    <row r="2881" spans="4:4" x14ac:dyDescent="0.25">
      <c r="D2881" s="142"/>
    </row>
    <row r="2882" spans="4:4" x14ac:dyDescent="0.25">
      <c r="D2882" s="142"/>
    </row>
    <row r="2883" spans="4:4" x14ac:dyDescent="0.25">
      <c r="D2883" s="142"/>
    </row>
    <row r="2884" spans="4:4" x14ac:dyDescent="0.25">
      <c r="D2884" s="142"/>
    </row>
    <row r="2885" spans="4:4" x14ac:dyDescent="0.25">
      <c r="D2885" s="142"/>
    </row>
    <row r="2886" spans="4:4" x14ac:dyDescent="0.25">
      <c r="D2886" s="142"/>
    </row>
    <row r="2887" spans="4:4" x14ac:dyDescent="0.25">
      <c r="D2887" s="142"/>
    </row>
    <row r="2888" spans="4:4" x14ac:dyDescent="0.25">
      <c r="D2888" s="142"/>
    </row>
    <row r="2889" spans="4:4" x14ac:dyDescent="0.25">
      <c r="D2889" s="142"/>
    </row>
    <row r="2890" spans="4:4" x14ac:dyDescent="0.25">
      <c r="D2890" s="142"/>
    </row>
    <row r="2891" spans="4:4" x14ac:dyDescent="0.25">
      <c r="D2891" s="142"/>
    </row>
    <row r="2892" spans="4:4" x14ac:dyDescent="0.25">
      <c r="D2892" s="142"/>
    </row>
    <row r="2893" spans="4:4" x14ac:dyDescent="0.25">
      <c r="D2893" s="142"/>
    </row>
    <row r="2894" spans="4:4" x14ac:dyDescent="0.25">
      <c r="D2894" s="142"/>
    </row>
    <row r="2895" spans="4:4" x14ac:dyDescent="0.25">
      <c r="D2895" s="142"/>
    </row>
    <row r="2896" spans="4:4" x14ac:dyDescent="0.25">
      <c r="D2896" s="142"/>
    </row>
    <row r="2897" spans="4:4" x14ac:dyDescent="0.25">
      <c r="D2897" s="142"/>
    </row>
    <row r="2898" spans="4:4" x14ac:dyDescent="0.25">
      <c r="D2898" s="142"/>
    </row>
    <row r="2899" spans="4:4" x14ac:dyDescent="0.25">
      <c r="D2899" s="142"/>
    </row>
    <row r="2900" spans="4:4" x14ac:dyDescent="0.25">
      <c r="D2900" s="142"/>
    </row>
    <row r="2901" spans="4:4" x14ac:dyDescent="0.25">
      <c r="D2901" s="142"/>
    </row>
    <row r="2902" spans="4:4" x14ac:dyDescent="0.25">
      <c r="D2902" s="142"/>
    </row>
    <row r="2903" spans="4:4" x14ac:dyDescent="0.25">
      <c r="D2903" s="142"/>
    </row>
    <row r="2904" spans="4:4" x14ac:dyDescent="0.25">
      <c r="D2904" s="142"/>
    </row>
    <row r="2905" spans="4:4" x14ac:dyDescent="0.25">
      <c r="D2905" s="142"/>
    </row>
    <row r="2906" spans="4:4" x14ac:dyDescent="0.25">
      <c r="D2906" s="142"/>
    </row>
    <row r="2907" spans="4:4" x14ac:dyDescent="0.25">
      <c r="D2907" s="142"/>
    </row>
    <row r="2908" spans="4:4" x14ac:dyDescent="0.25">
      <c r="D2908" s="142"/>
    </row>
    <row r="2909" spans="4:4" x14ac:dyDescent="0.25">
      <c r="D2909" s="142"/>
    </row>
    <row r="2910" spans="4:4" x14ac:dyDescent="0.25">
      <c r="D2910" s="142"/>
    </row>
    <row r="2911" spans="4:4" x14ac:dyDescent="0.25">
      <c r="D2911" s="142"/>
    </row>
    <row r="2912" spans="4:4" x14ac:dyDescent="0.25">
      <c r="D2912" s="142"/>
    </row>
    <row r="2913" spans="4:4" x14ac:dyDescent="0.25">
      <c r="D2913" s="142"/>
    </row>
    <row r="2914" spans="4:4" x14ac:dyDescent="0.25">
      <c r="D2914" s="142"/>
    </row>
    <row r="2915" spans="4:4" x14ac:dyDescent="0.25">
      <c r="D2915" s="142"/>
    </row>
    <row r="2916" spans="4:4" x14ac:dyDescent="0.25">
      <c r="D2916" s="142"/>
    </row>
    <row r="2917" spans="4:4" x14ac:dyDescent="0.25">
      <c r="D2917" s="142"/>
    </row>
    <row r="2918" spans="4:4" x14ac:dyDescent="0.25">
      <c r="D2918" s="142"/>
    </row>
    <row r="2919" spans="4:4" x14ac:dyDescent="0.25">
      <c r="D2919" s="142"/>
    </row>
    <row r="2920" spans="4:4" x14ac:dyDescent="0.25">
      <c r="D2920" s="142"/>
    </row>
    <row r="2921" spans="4:4" x14ac:dyDescent="0.25">
      <c r="D2921" s="142"/>
    </row>
    <row r="2922" spans="4:4" x14ac:dyDescent="0.25">
      <c r="D2922" s="142"/>
    </row>
    <row r="2923" spans="4:4" x14ac:dyDescent="0.25">
      <c r="D2923" s="142"/>
    </row>
    <row r="2924" spans="4:4" x14ac:dyDescent="0.25">
      <c r="D2924" s="142"/>
    </row>
    <row r="2925" spans="4:4" x14ac:dyDescent="0.25">
      <c r="D2925" s="142"/>
    </row>
    <row r="2926" spans="4:4" x14ac:dyDescent="0.25">
      <c r="D2926" s="142"/>
    </row>
    <row r="2927" spans="4:4" x14ac:dyDescent="0.25">
      <c r="D2927" s="142"/>
    </row>
    <row r="2928" spans="4:4" x14ac:dyDescent="0.25">
      <c r="D2928" s="142"/>
    </row>
    <row r="2929" spans="4:4" x14ac:dyDescent="0.25">
      <c r="D2929" s="142"/>
    </row>
    <row r="2930" spans="4:4" x14ac:dyDescent="0.25">
      <c r="D2930" s="142"/>
    </row>
    <row r="2931" spans="4:4" x14ac:dyDescent="0.25">
      <c r="D2931" s="142"/>
    </row>
    <row r="2932" spans="4:4" x14ac:dyDescent="0.25">
      <c r="D2932" s="142"/>
    </row>
    <row r="2933" spans="4:4" x14ac:dyDescent="0.25">
      <c r="D2933" s="142"/>
    </row>
    <row r="2934" spans="4:4" x14ac:dyDescent="0.25">
      <c r="D2934" s="142"/>
    </row>
    <row r="2935" spans="4:4" x14ac:dyDescent="0.25">
      <c r="D2935" s="142"/>
    </row>
    <row r="2936" spans="4:4" x14ac:dyDescent="0.25">
      <c r="D2936" s="142"/>
    </row>
    <row r="2937" spans="4:4" x14ac:dyDescent="0.25">
      <c r="D2937" s="142"/>
    </row>
    <row r="2938" spans="4:4" x14ac:dyDescent="0.25">
      <c r="D2938" s="142"/>
    </row>
    <row r="2939" spans="4:4" x14ac:dyDescent="0.25">
      <c r="D2939" s="142"/>
    </row>
    <row r="2940" spans="4:4" x14ac:dyDescent="0.25">
      <c r="D2940" s="142"/>
    </row>
    <row r="2941" spans="4:4" x14ac:dyDescent="0.25">
      <c r="D2941" s="142"/>
    </row>
    <row r="2942" spans="4:4" x14ac:dyDescent="0.25">
      <c r="D2942" s="142"/>
    </row>
    <row r="2943" spans="4:4" x14ac:dyDescent="0.25">
      <c r="D2943" s="142"/>
    </row>
    <row r="2944" spans="4:4" x14ac:dyDescent="0.25">
      <c r="D2944" s="142"/>
    </row>
    <row r="2945" spans="4:4" x14ac:dyDescent="0.25">
      <c r="D2945" s="142"/>
    </row>
    <row r="2946" spans="4:4" x14ac:dyDescent="0.25">
      <c r="D2946" s="142"/>
    </row>
    <row r="2947" spans="4:4" x14ac:dyDescent="0.25">
      <c r="D2947" s="142"/>
    </row>
    <row r="2948" spans="4:4" x14ac:dyDescent="0.25">
      <c r="D2948" s="142"/>
    </row>
    <row r="2949" spans="4:4" x14ac:dyDescent="0.25">
      <c r="D2949" s="142"/>
    </row>
    <row r="2950" spans="4:4" x14ac:dyDescent="0.25">
      <c r="D2950" s="142"/>
    </row>
    <row r="2951" spans="4:4" x14ac:dyDescent="0.25">
      <c r="D2951" s="142"/>
    </row>
    <row r="2952" spans="4:4" x14ac:dyDescent="0.25">
      <c r="D2952" s="142"/>
    </row>
    <row r="2953" spans="4:4" x14ac:dyDescent="0.25">
      <c r="D2953" s="142"/>
    </row>
    <row r="2954" spans="4:4" x14ac:dyDescent="0.25">
      <c r="D2954" s="142"/>
    </row>
    <row r="2955" spans="4:4" x14ac:dyDescent="0.25">
      <c r="D2955" s="142"/>
    </row>
    <row r="2956" spans="4:4" x14ac:dyDescent="0.25">
      <c r="D2956" s="142"/>
    </row>
    <row r="2957" spans="4:4" x14ac:dyDescent="0.25">
      <c r="D2957" s="142"/>
    </row>
    <row r="2958" spans="4:4" x14ac:dyDescent="0.25">
      <c r="D2958" s="142"/>
    </row>
    <row r="2959" spans="4:4" x14ac:dyDescent="0.25">
      <c r="D2959" s="142"/>
    </row>
    <row r="2960" spans="4:4" x14ac:dyDescent="0.25">
      <c r="D2960" s="142"/>
    </row>
    <row r="2961" spans="4:4" x14ac:dyDescent="0.25">
      <c r="D2961" s="142"/>
    </row>
    <row r="2962" spans="4:4" x14ac:dyDescent="0.25">
      <c r="D2962" s="142"/>
    </row>
    <row r="2963" spans="4:4" x14ac:dyDescent="0.25">
      <c r="D2963" s="142"/>
    </row>
    <row r="2964" spans="4:4" x14ac:dyDescent="0.25">
      <c r="D2964" s="142"/>
    </row>
    <row r="2965" spans="4:4" x14ac:dyDescent="0.25">
      <c r="D2965" s="142"/>
    </row>
    <row r="2966" spans="4:4" x14ac:dyDescent="0.25">
      <c r="D2966" s="142"/>
    </row>
    <row r="2967" spans="4:4" x14ac:dyDescent="0.25">
      <c r="D2967" s="142"/>
    </row>
    <row r="2968" spans="4:4" x14ac:dyDescent="0.25">
      <c r="D2968" s="142"/>
    </row>
    <row r="2969" spans="4:4" x14ac:dyDescent="0.25">
      <c r="D2969" s="142"/>
    </row>
    <row r="2970" spans="4:4" x14ac:dyDescent="0.25">
      <c r="D2970" s="142"/>
    </row>
    <row r="2971" spans="4:4" x14ac:dyDescent="0.25">
      <c r="D2971" s="142"/>
    </row>
    <row r="2972" spans="4:4" x14ac:dyDescent="0.25">
      <c r="D2972" s="142"/>
    </row>
    <row r="2973" spans="4:4" x14ac:dyDescent="0.25">
      <c r="D2973" s="142"/>
    </row>
    <row r="2974" spans="4:4" x14ac:dyDescent="0.25">
      <c r="D2974" s="142"/>
    </row>
    <row r="2975" spans="4:4" x14ac:dyDescent="0.25">
      <c r="D2975" s="142"/>
    </row>
    <row r="2976" spans="4:4" x14ac:dyDescent="0.25">
      <c r="D2976" s="142"/>
    </row>
    <row r="2977" spans="4:4" x14ac:dyDescent="0.25">
      <c r="D2977" s="142"/>
    </row>
    <row r="2978" spans="4:4" x14ac:dyDescent="0.25">
      <c r="D2978" s="142"/>
    </row>
    <row r="2979" spans="4:4" x14ac:dyDescent="0.25">
      <c r="D2979" s="142"/>
    </row>
    <row r="2980" spans="4:4" x14ac:dyDescent="0.25">
      <c r="D2980" s="142"/>
    </row>
    <row r="2981" spans="4:4" x14ac:dyDescent="0.25">
      <c r="D2981" s="142"/>
    </row>
    <row r="2982" spans="4:4" x14ac:dyDescent="0.25">
      <c r="D2982" s="142"/>
    </row>
    <row r="2983" spans="4:4" x14ac:dyDescent="0.25">
      <c r="D2983" s="142"/>
    </row>
    <row r="2984" spans="4:4" x14ac:dyDescent="0.25">
      <c r="D2984" s="142"/>
    </row>
    <row r="2985" spans="4:4" x14ac:dyDescent="0.25">
      <c r="D2985" s="142"/>
    </row>
    <row r="2986" spans="4:4" x14ac:dyDescent="0.25">
      <c r="D2986" s="142"/>
    </row>
    <row r="2987" spans="4:4" x14ac:dyDescent="0.25">
      <c r="D2987" s="142"/>
    </row>
    <row r="2988" spans="4:4" x14ac:dyDescent="0.25">
      <c r="D2988" s="142"/>
    </row>
    <row r="2989" spans="4:4" x14ac:dyDescent="0.25">
      <c r="D2989" s="142"/>
    </row>
    <row r="2990" spans="4:4" x14ac:dyDescent="0.25">
      <c r="D2990" s="142"/>
    </row>
    <row r="2991" spans="4:4" x14ac:dyDescent="0.25">
      <c r="D2991" s="142"/>
    </row>
    <row r="2992" spans="4:4" x14ac:dyDescent="0.25">
      <c r="D2992" s="142"/>
    </row>
    <row r="2993" spans="4:4" x14ac:dyDescent="0.25">
      <c r="D2993" s="142"/>
    </row>
    <row r="2994" spans="4:4" x14ac:dyDescent="0.25">
      <c r="D2994" s="142"/>
    </row>
    <row r="2995" spans="4:4" x14ac:dyDescent="0.25">
      <c r="D2995" s="142"/>
    </row>
    <row r="2996" spans="4:4" x14ac:dyDescent="0.25">
      <c r="D2996" s="142"/>
    </row>
    <row r="2997" spans="4:4" x14ac:dyDescent="0.25">
      <c r="D2997" s="142"/>
    </row>
    <row r="2998" spans="4:4" x14ac:dyDescent="0.25">
      <c r="D2998" s="142"/>
    </row>
    <row r="2999" spans="4:4" x14ac:dyDescent="0.25">
      <c r="D2999" s="142"/>
    </row>
    <row r="3000" spans="4:4" x14ac:dyDescent="0.25">
      <c r="D3000" s="142"/>
    </row>
    <row r="3001" spans="4:4" x14ac:dyDescent="0.25">
      <c r="D3001" s="142"/>
    </row>
    <row r="3002" spans="4:4" x14ac:dyDescent="0.25">
      <c r="D3002" s="142"/>
    </row>
    <row r="3003" spans="4:4" x14ac:dyDescent="0.25">
      <c r="D3003" s="142"/>
    </row>
    <row r="3004" spans="4:4" x14ac:dyDescent="0.25">
      <c r="D3004" s="142"/>
    </row>
    <row r="3005" spans="4:4" x14ac:dyDescent="0.25">
      <c r="D3005" s="142"/>
    </row>
    <row r="3006" spans="4:4" x14ac:dyDescent="0.25">
      <c r="D3006" s="142"/>
    </row>
    <row r="3007" spans="4:4" x14ac:dyDescent="0.25">
      <c r="D3007" s="142"/>
    </row>
    <row r="3008" spans="4:4" x14ac:dyDescent="0.25">
      <c r="D3008" s="142"/>
    </row>
    <row r="3009" spans="4:4" x14ac:dyDescent="0.25">
      <c r="D3009" s="142"/>
    </row>
    <row r="3010" spans="4:4" x14ac:dyDescent="0.25">
      <c r="D3010" s="142"/>
    </row>
    <row r="3011" spans="4:4" x14ac:dyDescent="0.25">
      <c r="D3011" s="142"/>
    </row>
    <row r="3012" spans="4:4" x14ac:dyDescent="0.25">
      <c r="D3012" s="142"/>
    </row>
    <row r="3013" spans="4:4" x14ac:dyDescent="0.25">
      <c r="D3013" s="142"/>
    </row>
    <row r="3014" spans="4:4" x14ac:dyDescent="0.25">
      <c r="D3014" s="142"/>
    </row>
    <row r="3015" spans="4:4" x14ac:dyDescent="0.25">
      <c r="D3015" s="142"/>
    </row>
    <row r="3016" spans="4:4" x14ac:dyDescent="0.25">
      <c r="D3016" s="142"/>
    </row>
    <row r="3017" spans="4:4" x14ac:dyDescent="0.25">
      <c r="D3017" s="142"/>
    </row>
    <row r="3018" spans="4:4" x14ac:dyDescent="0.25">
      <c r="D3018" s="142"/>
    </row>
    <row r="3019" spans="4:4" x14ac:dyDescent="0.25">
      <c r="D3019" s="142"/>
    </row>
    <row r="3020" spans="4:4" x14ac:dyDescent="0.25">
      <c r="D3020" s="142"/>
    </row>
    <row r="3021" spans="4:4" x14ac:dyDescent="0.25">
      <c r="D3021" s="142"/>
    </row>
    <row r="3022" spans="4:4" x14ac:dyDescent="0.25">
      <c r="D3022" s="142"/>
    </row>
    <row r="3023" spans="4:4" x14ac:dyDescent="0.25">
      <c r="D3023" s="142"/>
    </row>
    <row r="3024" spans="4:4" x14ac:dyDescent="0.25">
      <c r="D3024" s="142"/>
    </row>
    <row r="3025" spans="4:4" x14ac:dyDescent="0.25">
      <c r="D3025" s="142"/>
    </row>
    <row r="3026" spans="4:4" x14ac:dyDescent="0.25">
      <c r="D3026" s="142"/>
    </row>
    <row r="3027" spans="4:4" x14ac:dyDescent="0.25">
      <c r="D3027" s="142"/>
    </row>
    <row r="3028" spans="4:4" x14ac:dyDescent="0.25">
      <c r="D3028" s="142"/>
    </row>
    <row r="3029" spans="4:4" x14ac:dyDescent="0.25">
      <c r="D3029" s="142"/>
    </row>
    <row r="3030" spans="4:4" x14ac:dyDescent="0.25">
      <c r="D3030" s="142"/>
    </row>
    <row r="3031" spans="4:4" x14ac:dyDescent="0.25">
      <c r="D3031" s="142"/>
    </row>
    <row r="3032" spans="4:4" x14ac:dyDescent="0.25">
      <c r="D3032" s="142"/>
    </row>
    <row r="3033" spans="4:4" x14ac:dyDescent="0.25">
      <c r="D3033" s="142"/>
    </row>
    <row r="3034" spans="4:4" x14ac:dyDescent="0.25">
      <c r="D3034" s="142"/>
    </row>
    <row r="3035" spans="4:4" x14ac:dyDescent="0.25">
      <c r="D3035" s="142"/>
    </row>
    <row r="3036" spans="4:4" x14ac:dyDescent="0.25">
      <c r="D3036" s="142"/>
    </row>
    <row r="3037" spans="4:4" x14ac:dyDescent="0.25">
      <c r="D3037" s="142"/>
    </row>
    <row r="3038" spans="4:4" x14ac:dyDescent="0.25">
      <c r="D3038" s="142"/>
    </row>
    <row r="3039" spans="4:4" x14ac:dyDescent="0.25">
      <c r="D3039" s="142"/>
    </row>
    <row r="3040" spans="4:4" x14ac:dyDescent="0.25">
      <c r="D3040" s="142"/>
    </row>
    <row r="3041" spans="4:4" x14ac:dyDescent="0.25">
      <c r="D3041" s="142"/>
    </row>
    <row r="3042" spans="4:4" x14ac:dyDescent="0.25">
      <c r="D3042" s="142"/>
    </row>
    <row r="3043" spans="4:4" x14ac:dyDescent="0.25">
      <c r="D3043" s="142"/>
    </row>
    <row r="3044" spans="4:4" x14ac:dyDescent="0.25">
      <c r="D3044" s="142"/>
    </row>
    <row r="3045" spans="4:4" x14ac:dyDescent="0.25">
      <c r="D3045" s="142"/>
    </row>
    <row r="3046" spans="4:4" x14ac:dyDescent="0.25">
      <c r="D3046" s="142"/>
    </row>
    <row r="3047" spans="4:4" x14ac:dyDescent="0.25">
      <c r="D3047" s="142"/>
    </row>
    <row r="3048" spans="4:4" x14ac:dyDescent="0.25">
      <c r="D3048" s="142"/>
    </row>
    <row r="3049" spans="4:4" x14ac:dyDescent="0.25">
      <c r="D3049" s="142"/>
    </row>
    <row r="3050" spans="4:4" x14ac:dyDescent="0.25">
      <c r="D3050" s="142"/>
    </row>
    <row r="3051" spans="4:4" x14ac:dyDescent="0.25">
      <c r="D3051" s="142"/>
    </row>
    <row r="3052" spans="4:4" x14ac:dyDescent="0.25">
      <c r="D3052" s="142"/>
    </row>
    <row r="3053" spans="4:4" x14ac:dyDescent="0.25">
      <c r="D3053" s="142"/>
    </row>
    <row r="3054" spans="4:4" x14ac:dyDescent="0.25">
      <c r="D3054" s="142"/>
    </row>
    <row r="3055" spans="4:4" x14ac:dyDescent="0.25">
      <c r="D3055" s="142"/>
    </row>
    <row r="3056" spans="4:4" x14ac:dyDescent="0.25">
      <c r="D3056" s="142"/>
    </row>
    <row r="3057" spans="4:4" x14ac:dyDescent="0.25">
      <c r="D3057" s="142"/>
    </row>
    <row r="3058" spans="4:4" x14ac:dyDescent="0.25">
      <c r="D3058" s="142"/>
    </row>
    <row r="3059" spans="4:4" x14ac:dyDescent="0.25">
      <c r="D3059" s="142"/>
    </row>
    <row r="3060" spans="4:4" x14ac:dyDescent="0.25">
      <c r="D3060" s="142"/>
    </row>
    <row r="3061" spans="4:4" x14ac:dyDescent="0.25">
      <c r="D3061" s="142"/>
    </row>
    <row r="3062" spans="4:4" x14ac:dyDescent="0.25">
      <c r="D3062" s="142"/>
    </row>
    <row r="3063" spans="4:4" x14ac:dyDescent="0.25">
      <c r="D3063" s="142"/>
    </row>
    <row r="3064" spans="4:4" x14ac:dyDescent="0.25">
      <c r="D3064" s="142"/>
    </row>
    <row r="3065" spans="4:4" x14ac:dyDescent="0.25">
      <c r="D3065" s="142"/>
    </row>
    <row r="3066" spans="4:4" x14ac:dyDescent="0.25">
      <c r="D3066" s="142"/>
    </row>
    <row r="3067" spans="4:4" x14ac:dyDescent="0.25">
      <c r="D3067" s="142"/>
    </row>
    <row r="3068" spans="4:4" x14ac:dyDescent="0.25">
      <c r="D3068" s="142"/>
    </row>
    <row r="3069" spans="4:4" x14ac:dyDescent="0.25">
      <c r="D3069" s="142"/>
    </row>
    <row r="3070" spans="4:4" x14ac:dyDescent="0.25">
      <c r="D3070" s="142"/>
    </row>
    <row r="3071" spans="4:4" x14ac:dyDescent="0.25">
      <c r="D3071" s="142"/>
    </row>
    <row r="3072" spans="4:4" x14ac:dyDescent="0.25">
      <c r="D3072" s="142"/>
    </row>
    <row r="3073" spans="4:4" x14ac:dyDescent="0.25">
      <c r="D3073" s="142"/>
    </row>
    <row r="3074" spans="4:4" x14ac:dyDescent="0.25">
      <c r="D3074" s="142"/>
    </row>
    <row r="3075" spans="4:4" x14ac:dyDescent="0.25">
      <c r="D3075" s="142"/>
    </row>
    <row r="3076" spans="4:4" x14ac:dyDescent="0.25">
      <c r="D3076" s="142"/>
    </row>
    <row r="3077" spans="4:4" x14ac:dyDescent="0.25">
      <c r="D3077" s="142"/>
    </row>
    <row r="3078" spans="4:4" x14ac:dyDescent="0.25">
      <c r="D3078" s="142"/>
    </row>
    <row r="3079" spans="4:4" x14ac:dyDescent="0.25">
      <c r="D3079" s="142"/>
    </row>
    <row r="3080" spans="4:4" x14ac:dyDescent="0.25">
      <c r="D3080" s="142"/>
    </row>
    <row r="3081" spans="4:4" x14ac:dyDescent="0.25">
      <c r="D3081" s="142"/>
    </row>
    <row r="3082" spans="4:4" x14ac:dyDescent="0.25">
      <c r="D3082" s="142"/>
    </row>
    <row r="3083" spans="4:4" x14ac:dyDescent="0.25">
      <c r="D3083" s="142"/>
    </row>
    <row r="3084" spans="4:4" x14ac:dyDescent="0.25">
      <c r="D3084" s="142"/>
    </row>
    <row r="3085" spans="4:4" x14ac:dyDescent="0.25">
      <c r="D3085" s="142"/>
    </row>
    <row r="3086" spans="4:4" x14ac:dyDescent="0.25">
      <c r="D3086" s="142"/>
    </row>
    <row r="3087" spans="4:4" x14ac:dyDescent="0.25">
      <c r="D3087" s="142"/>
    </row>
    <row r="3088" spans="4:4" x14ac:dyDescent="0.25">
      <c r="D3088" s="142"/>
    </row>
    <row r="3089" spans="4:4" x14ac:dyDescent="0.25">
      <c r="D3089" s="142"/>
    </row>
    <row r="3090" spans="4:4" x14ac:dyDescent="0.25">
      <c r="D3090" s="142"/>
    </row>
    <row r="3091" spans="4:4" x14ac:dyDescent="0.25">
      <c r="D3091" s="142"/>
    </row>
    <row r="3092" spans="4:4" x14ac:dyDescent="0.25">
      <c r="D3092" s="142"/>
    </row>
    <row r="3093" spans="4:4" x14ac:dyDescent="0.25">
      <c r="D3093" s="142"/>
    </row>
    <row r="3094" spans="4:4" x14ac:dyDescent="0.25">
      <c r="D3094" s="142"/>
    </row>
    <row r="3095" spans="4:4" x14ac:dyDescent="0.25">
      <c r="D3095" s="142"/>
    </row>
    <row r="3096" spans="4:4" x14ac:dyDescent="0.25">
      <c r="D3096" s="142"/>
    </row>
    <row r="3097" spans="4:4" x14ac:dyDescent="0.25">
      <c r="D3097" s="142"/>
    </row>
    <row r="3098" spans="4:4" x14ac:dyDescent="0.25">
      <c r="D3098" s="142"/>
    </row>
    <row r="3099" spans="4:4" x14ac:dyDescent="0.25">
      <c r="D3099" s="142"/>
    </row>
    <row r="3100" spans="4:4" x14ac:dyDescent="0.25">
      <c r="D3100" s="142"/>
    </row>
    <row r="3101" spans="4:4" x14ac:dyDescent="0.25">
      <c r="D3101" s="142"/>
    </row>
    <row r="3102" spans="4:4" x14ac:dyDescent="0.25">
      <c r="D3102" s="142"/>
    </row>
    <row r="3103" spans="4:4" x14ac:dyDescent="0.25">
      <c r="D3103" s="142"/>
    </row>
    <row r="3104" spans="4:4" x14ac:dyDescent="0.25">
      <c r="D3104" s="142"/>
    </row>
    <row r="3105" spans="4:4" x14ac:dyDescent="0.25">
      <c r="D3105" s="142"/>
    </row>
    <row r="3106" spans="4:4" x14ac:dyDescent="0.25">
      <c r="D3106" s="142"/>
    </row>
    <row r="3107" spans="4:4" x14ac:dyDescent="0.25">
      <c r="D3107" s="142"/>
    </row>
    <row r="3108" spans="4:4" x14ac:dyDescent="0.25">
      <c r="D3108" s="142"/>
    </row>
    <row r="3109" spans="4:4" x14ac:dyDescent="0.25">
      <c r="D3109" s="142"/>
    </row>
    <row r="3110" spans="4:4" x14ac:dyDescent="0.25">
      <c r="D3110" s="142"/>
    </row>
    <row r="3111" spans="4:4" x14ac:dyDescent="0.25">
      <c r="D3111" s="142"/>
    </row>
    <row r="3112" spans="4:4" x14ac:dyDescent="0.25">
      <c r="D3112" s="142"/>
    </row>
    <row r="3113" spans="4:4" x14ac:dyDescent="0.25">
      <c r="D3113" s="142"/>
    </row>
    <row r="3114" spans="4:4" x14ac:dyDescent="0.25">
      <c r="D3114" s="142"/>
    </row>
    <row r="3115" spans="4:4" x14ac:dyDescent="0.25">
      <c r="D3115" s="142"/>
    </row>
    <row r="3116" spans="4:4" x14ac:dyDescent="0.25">
      <c r="D3116" s="142"/>
    </row>
    <row r="3117" spans="4:4" x14ac:dyDescent="0.25">
      <c r="D3117" s="142"/>
    </row>
    <row r="3118" spans="4:4" x14ac:dyDescent="0.25">
      <c r="D3118" s="142"/>
    </row>
    <row r="3119" spans="4:4" x14ac:dyDescent="0.25">
      <c r="D3119" s="142"/>
    </row>
    <row r="3120" spans="4:4" x14ac:dyDescent="0.25">
      <c r="D3120" s="142"/>
    </row>
    <row r="3121" spans="4:4" x14ac:dyDescent="0.25">
      <c r="D3121" s="142"/>
    </row>
    <row r="3122" spans="4:4" x14ac:dyDescent="0.25">
      <c r="D3122" s="142"/>
    </row>
    <row r="3123" spans="4:4" x14ac:dyDescent="0.25">
      <c r="D3123" s="142"/>
    </row>
    <row r="3124" spans="4:4" x14ac:dyDescent="0.25">
      <c r="D3124" s="142"/>
    </row>
    <row r="3125" spans="4:4" x14ac:dyDescent="0.25">
      <c r="D3125" s="142"/>
    </row>
    <row r="3126" spans="4:4" x14ac:dyDescent="0.25">
      <c r="D3126" s="142"/>
    </row>
    <row r="3127" spans="4:4" x14ac:dyDescent="0.25">
      <c r="D3127" s="142"/>
    </row>
    <row r="3128" spans="4:4" x14ac:dyDescent="0.25">
      <c r="D3128" s="142"/>
    </row>
    <row r="3129" spans="4:4" x14ac:dyDescent="0.25">
      <c r="D3129" s="142"/>
    </row>
    <row r="3130" spans="4:4" x14ac:dyDescent="0.25">
      <c r="D3130" s="142"/>
    </row>
    <row r="3131" spans="4:4" x14ac:dyDescent="0.25">
      <c r="D3131" s="142"/>
    </row>
    <row r="3132" spans="4:4" x14ac:dyDescent="0.25">
      <c r="D3132" s="142"/>
    </row>
    <row r="3133" spans="4:4" x14ac:dyDescent="0.25">
      <c r="D3133" s="142"/>
    </row>
    <row r="3134" spans="4:4" x14ac:dyDescent="0.25">
      <c r="D3134" s="142"/>
    </row>
    <row r="3135" spans="4:4" x14ac:dyDescent="0.25">
      <c r="D3135" s="142"/>
    </row>
    <row r="3136" spans="4:4" x14ac:dyDescent="0.25">
      <c r="D3136" s="142"/>
    </row>
    <row r="3137" spans="4:4" x14ac:dyDescent="0.25">
      <c r="D3137" s="142"/>
    </row>
    <row r="3138" spans="4:4" x14ac:dyDescent="0.25">
      <c r="D3138" s="142"/>
    </row>
    <row r="3139" spans="4:4" x14ac:dyDescent="0.25">
      <c r="D3139" s="142"/>
    </row>
    <row r="3140" spans="4:4" x14ac:dyDescent="0.25">
      <c r="D3140" s="142"/>
    </row>
    <row r="3141" spans="4:4" x14ac:dyDescent="0.25">
      <c r="D3141" s="142"/>
    </row>
    <row r="3142" spans="4:4" x14ac:dyDescent="0.25">
      <c r="D3142" s="142"/>
    </row>
    <row r="3143" spans="4:4" x14ac:dyDescent="0.25">
      <c r="D3143" s="142"/>
    </row>
    <row r="3144" spans="4:4" x14ac:dyDescent="0.25">
      <c r="D3144" s="142"/>
    </row>
    <row r="3145" spans="4:4" x14ac:dyDescent="0.25">
      <c r="D3145" s="142"/>
    </row>
    <row r="3146" spans="4:4" x14ac:dyDescent="0.25">
      <c r="D3146" s="142"/>
    </row>
    <row r="3147" spans="4:4" x14ac:dyDescent="0.25">
      <c r="D3147" s="142"/>
    </row>
    <row r="3148" spans="4:4" x14ac:dyDescent="0.25">
      <c r="D3148" s="142"/>
    </row>
    <row r="3149" spans="4:4" x14ac:dyDescent="0.25">
      <c r="D3149" s="142"/>
    </row>
    <row r="3150" spans="4:4" x14ac:dyDescent="0.25">
      <c r="D3150" s="142"/>
    </row>
    <row r="3151" spans="4:4" x14ac:dyDescent="0.25">
      <c r="D3151" s="142"/>
    </row>
    <row r="3152" spans="4:4" x14ac:dyDescent="0.25">
      <c r="D3152" s="142"/>
    </row>
    <row r="3153" spans="4:4" x14ac:dyDescent="0.25">
      <c r="D3153" s="142"/>
    </row>
    <row r="3154" spans="4:4" x14ac:dyDescent="0.25">
      <c r="D3154" s="142"/>
    </row>
    <row r="3155" spans="4:4" x14ac:dyDescent="0.25">
      <c r="D3155" s="142"/>
    </row>
    <row r="3156" spans="4:4" x14ac:dyDescent="0.25">
      <c r="D3156" s="142"/>
    </row>
    <row r="3157" spans="4:4" x14ac:dyDescent="0.25">
      <c r="D3157" s="142"/>
    </row>
    <row r="3158" spans="4:4" x14ac:dyDescent="0.25">
      <c r="D3158" s="142"/>
    </row>
    <row r="3159" spans="4:4" x14ac:dyDescent="0.25">
      <c r="D3159" s="142"/>
    </row>
    <row r="3160" spans="4:4" x14ac:dyDescent="0.25">
      <c r="D3160" s="142"/>
    </row>
    <row r="3161" spans="4:4" x14ac:dyDescent="0.25">
      <c r="D3161" s="142"/>
    </row>
    <row r="3162" spans="4:4" x14ac:dyDescent="0.25">
      <c r="D3162" s="142"/>
    </row>
    <row r="3163" spans="4:4" x14ac:dyDescent="0.25">
      <c r="D3163" s="142"/>
    </row>
    <row r="3164" spans="4:4" x14ac:dyDescent="0.25">
      <c r="D3164" s="142"/>
    </row>
    <row r="3165" spans="4:4" x14ac:dyDescent="0.25">
      <c r="D3165" s="142"/>
    </row>
    <row r="3166" spans="4:4" x14ac:dyDescent="0.25">
      <c r="D3166" s="142"/>
    </row>
    <row r="3167" spans="4:4" x14ac:dyDescent="0.25">
      <c r="D3167" s="142"/>
    </row>
    <row r="3168" spans="4:4" x14ac:dyDescent="0.25">
      <c r="D3168" s="142"/>
    </row>
    <row r="3169" spans="4:4" x14ac:dyDescent="0.25">
      <c r="D3169" s="142"/>
    </row>
    <row r="3170" spans="4:4" x14ac:dyDescent="0.25">
      <c r="D3170" s="142"/>
    </row>
    <row r="3171" spans="4:4" x14ac:dyDescent="0.25">
      <c r="D3171" s="142"/>
    </row>
    <row r="3172" spans="4:4" x14ac:dyDescent="0.25">
      <c r="D3172" s="142"/>
    </row>
    <row r="3173" spans="4:4" x14ac:dyDescent="0.25">
      <c r="D3173" s="142"/>
    </row>
    <row r="3174" spans="4:4" x14ac:dyDescent="0.25">
      <c r="D3174" s="142"/>
    </row>
    <row r="3175" spans="4:4" x14ac:dyDescent="0.25">
      <c r="D3175" s="142"/>
    </row>
    <row r="3176" spans="4:4" x14ac:dyDescent="0.25">
      <c r="D3176" s="142"/>
    </row>
    <row r="3177" spans="4:4" x14ac:dyDescent="0.25">
      <c r="D3177" s="142"/>
    </row>
    <row r="3178" spans="4:4" x14ac:dyDescent="0.25">
      <c r="D3178" s="142"/>
    </row>
    <row r="3179" spans="4:4" x14ac:dyDescent="0.25">
      <c r="D3179" s="142"/>
    </row>
    <row r="3180" spans="4:4" x14ac:dyDescent="0.25">
      <c r="D3180" s="142"/>
    </row>
    <row r="3181" spans="4:4" x14ac:dyDescent="0.25">
      <c r="D3181" s="142"/>
    </row>
    <row r="3182" spans="4:4" x14ac:dyDescent="0.25">
      <c r="D3182" s="142"/>
    </row>
    <row r="3183" spans="4:4" x14ac:dyDescent="0.25">
      <c r="D3183" s="142"/>
    </row>
    <row r="3184" spans="4:4" x14ac:dyDescent="0.25">
      <c r="D3184" s="142"/>
    </row>
    <row r="3185" spans="4:4" x14ac:dyDescent="0.25">
      <c r="D3185" s="142"/>
    </row>
    <row r="3186" spans="4:4" x14ac:dyDescent="0.25">
      <c r="D3186" s="142"/>
    </row>
    <row r="3187" spans="4:4" x14ac:dyDescent="0.25">
      <c r="D3187" s="142"/>
    </row>
    <row r="3188" spans="4:4" x14ac:dyDescent="0.25">
      <c r="D3188" s="142"/>
    </row>
    <row r="3189" spans="4:4" x14ac:dyDescent="0.25">
      <c r="D3189" s="142"/>
    </row>
    <row r="3190" spans="4:4" x14ac:dyDescent="0.25">
      <c r="D3190" s="142"/>
    </row>
    <row r="3191" spans="4:4" x14ac:dyDescent="0.25">
      <c r="D3191" s="142"/>
    </row>
    <row r="3192" spans="4:4" x14ac:dyDescent="0.25">
      <c r="D3192" s="142"/>
    </row>
    <row r="3193" spans="4:4" x14ac:dyDescent="0.25">
      <c r="D3193" s="142"/>
    </row>
    <row r="3194" spans="4:4" x14ac:dyDescent="0.25">
      <c r="D3194" s="142"/>
    </row>
    <row r="3195" spans="4:4" x14ac:dyDescent="0.25">
      <c r="D3195" s="142"/>
    </row>
    <row r="3196" spans="4:4" x14ac:dyDescent="0.25">
      <c r="D3196" s="142"/>
    </row>
    <row r="3197" spans="4:4" x14ac:dyDescent="0.25">
      <c r="D3197" s="142"/>
    </row>
    <row r="3198" spans="4:4" x14ac:dyDescent="0.25">
      <c r="D3198" s="142"/>
    </row>
    <row r="3199" spans="4:4" x14ac:dyDescent="0.25">
      <c r="D3199" s="142"/>
    </row>
    <row r="3200" spans="4:4" x14ac:dyDescent="0.25">
      <c r="D3200" s="142"/>
    </row>
    <row r="3201" spans="4:4" x14ac:dyDescent="0.25">
      <c r="D3201" s="142"/>
    </row>
    <row r="3202" spans="4:4" x14ac:dyDescent="0.25">
      <c r="D3202" s="142"/>
    </row>
    <row r="3203" spans="4:4" x14ac:dyDescent="0.25">
      <c r="D3203" s="142"/>
    </row>
    <row r="3204" spans="4:4" x14ac:dyDescent="0.25">
      <c r="D3204" s="142"/>
    </row>
    <row r="3205" spans="4:4" x14ac:dyDescent="0.25">
      <c r="D3205" s="142"/>
    </row>
    <row r="3206" spans="4:4" x14ac:dyDescent="0.25">
      <c r="D3206" s="142"/>
    </row>
    <row r="3207" spans="4:4" x14ac:dyDescent="0.25">
      <c r="D3207" s="142"/>
    </row>
    <row r="3208" spans="4:4" x14ac:dyDescent="0.25">
      <c r="D3208" s="142"/>
    </row>
    <row r="3209" spans="4:4" x14ac:dyDescent="0.25">
      <c r="D3209" s="142"/>
    </row>
    <row r="3210" spans="4:4" x14ac:dyDescent="0.25">
      <c r="D3210" s="142"/>
    </row>
    <row r="3211" spans="4:4" x14ac:dyDescent="0.25">
      <c r="D3211" s="142"/>
    </row>
    <row r="3212" spans="4:4" x14ac:dyDescent="0.25">
      <c r="D3212" s="142"/>
    </row>
    <row r="3213" spans="4:4" x14ac:dyDescent="0.25">
      <c r="D3213" s="142"/>
    </row>
    <row r="3214" spans="4:4" x14ac:dyDescent="0.25">
      <c r="D3214" s="142"/>
    </row>
    <row r="3215" spans="4:4" x14ac:dyDescent="0.25">
      <c r="D3215" s="142"/>
    </row>
    <row r="3216" spans="4:4" x14ac:dyDescent="0.25">
      <c r="D3216" s="142"/>
    </row>
    <row r="3217" spans="4:4" x14ac:dyDescent="0.25">
      <c r="D3217" s="142"/>
    </row>
    <row r="3218" spans="4:4" x14ac:dyDescent="0.25">
      <c r="D3218" s="142"/>
    </row>
    <row r="3219" spans="4:4" x14ac:dyDescent="0.25">
      <c r="D3219" s="142"/>
    </row>
    <row r="3220" spans="4:4" x14ac:dyDescent="0.25">
      <c r="D3220" s="142"/>
    </row>
    <row r="3221" spans="4:4" x14ac:dyDescent="0.25">
      <c r="D3221" s="142"/>
    </row>
    <row r="3222" spans="4:4" x14ac:dyDescent="0.25">
      <c r="D3222" s="142"/>
    </row>
    <row r="3223" spans="4:4" x14ac:dyDescent="0.25">
      <c r="D3223" s="142"/>
    </row>
    <row r="3224" spans="4:4" x14ac:dyDescent="0.25">
      <c r="D3224" s="142"/>
    </row>
    <row r="3225" spans="4:4" x14ac:dyDescent="0.25">
      <c r="D3225" s="142"/>
    </row>
    <row r="3226" spans="4:4" x14ac:dyDescent="0.25">
      <c r="D3226" s="142"/>
    </row>
    <row r="3227" spans="4:4" x14ac:dyDescent="0.25">
      <c r="D3227" s="142"/>
    </row>
    <row r="3228" spans="4:4" x14ac:dyDescent="0.25">
      <c r="D3228" s="142"/>
    </row>
    <row r="3229" spans="4:4" x14ac:dyDescent="0.25">
      <c r="D3229" s="142"/>
    </row>
    <row r="3230" spans="4:4" x14ac:dyDescent="0.25">
      <c r="D3230" s="142"/>
    </row>
    <row r="3231" spans="4:4" x14ac:dyDescent="0.25">
      <c r="D3231" s="142"/>
    </row>
    <row r="3232" spans="4:4" x14ac:dyDescent="0.25">
      <c r="D3232" s="142"/>
    </row>
    <row r="3233" spans="4:4" x14ac:dyDescent="0.25">
      <c r="D3233" s="142"/>
    </row>
    <row r="3234" spans="4:4" x14ac:dyDescent="0.25">
      <c r="D3234" s="142"/>
    </row>
    <row r="3235" spans="4:4" x14ac:dyDescent="0.25">
      <c r="D3235" s="142"/>
    </row>
    <row r="3236" spans="4:4" x14ac:dyDescent="0.25">
      <c r="D3236" s="142"/>
    </row>
    <row r="3237" spans="4:4" x14ac:dyDescent="0.25">
      <c r="D3237" s="142"/>
    </row>
    <row r="3238" spans="4:4" x14ac:dyDescent="0.25">
      <c r="D3238" s="142"/>
    </row>
    <row r="3239" spans="4:4" x14ac:dyDescent="0.25">
      <c r="D3239" s="142"/>
    </row>
    <row r="3240" spans="4:4" x14ac:dyDescent="0.25">
      <c r="D3240" s="142"/>
    </row>
    <row r="3241" spans="4:4" x14ac:dyDescent="0.25">
      <c r="D3241" s="142"/>
    </row>
    <row r="3242" spans="4:4" x14ac:dyDescent="0.25">
      <c r="D3242" s="142"/>
    </row>
    <row r="3243" spans="4:4" x14ac:dyDescent="0.25">
      <c r="D3243" s="142"/>
    </row>
    <row r="3244" spans="4:4" x14ac:dyDescent="0.25">
      <c r="D3244" s="142"/>
    </row>
    <row r="3245" spans="4:4" x14ac:dyDescent="0.25">
      <c r="D3245" s="142"/>
    </row>
    <row r="3246" spans="4:4" x14ac:dyDescent="0.25">
      <c r="D3246" s="142"/>
    </row>
    <row r="3247" spans="4:4" x14ac:dyDescent="0.25">
      <c r="D3247" s="142"/>
    </row>
    <row r="3248" spans="4:4" x14ac:dyDescent="0.25">
      <c r="D3248" s="142"/>
    </row>
    <row r="3249" spans="4:4" x14ac:dyDescent="0.25">
      <c r="D3249" s="142"/>
    </row>
    <row r="3250" spans="4:4" x14ac:dyDescent="0.25">
      <c r="D3250" s="142"/>
    </row>
    <row r="3251" spans="4:4" x14ac:dyDescent="0.25">
      <c r="D3251" s="142"/>
    </row>
    <row r="3252" spans="4:4" x14ac:dyDescent="0.25">
      <c r="D3252" s="142"/>
    </row>
    <row r="3253" spans="4:4" x14ac:dyDescent="0.25">
      <c r="D3253" s="142"/>
    </row>
    <row r="3254" spans="4:4" x14ac:dyDescent="0.25">
      <c r="D3254" s="142"/>
    </row>
    <row r="3255" spans="4:4" x14ac:dyDescent="0.25">
      <c r="D3255" s="142"/>
    </row>
    <row r="3256" spans="4:4" x14ac:dyDescent="0.25">
      <c r="D3256" s="142"/>
    </row>
    <row r="3257" spans="4:4" x14ac:dyDescent="0.25">
      <c r="D3257" s="142"/>
    </row>
    <row r="3258" spans="4:4" x14ac:dyDescent="0.25">
      <c r="D3258" s="142"/>
    </row>
    <row r="3259" spans="4:4" x14ac:dyDescent="0.25">
      <c r="D3259" s="142"/>
    </row>
    <row r="3260" spans="4:4" x14ac:dyDescent="0.25">
      <c r="D3260" s="142"/>
    </row>
    <row r="3261" spans="4:4" x14ac:dyDescent="0.25">
      <c r="D3261" s="142"/>
    </row>
    <row r="3262" spans="4:4" x14ac:dyDescent="0.25">
      <c r="D3262" s="142"/>
    </row>
    <row r="3263" spans="4:4" x14ac:dyDescent="0.25">
      <c r="D3263" s="142"/>
    </row>
    <row r="3264" spans="4:4" x14ac:dyDescent="0.25">
      <c r="D3264" s="142"/>
    </row>
    <row r="3265" spans="4:4" x14ac:dyDescent="0.25">
      <c r="D3265" s="142"/>
    </row>
    <row r="3266" spans="4:4" x14ac:dyDescent="0.25">
      <c r="D3266" s="142"/>
    </row>
    <row r="3267" spans="4:4" x14ac:dyDescent="0.25">
      <c r="D3267" s="142"/>
    </row>
    <row r="3268" spans="4:4" x14ac:dyDescent="0.25">
      <c r="D3268" s="142"/>
    </row>
    <row r="3269" spans="4:4" x14ac:dyDescent="0.25">
      <c r="D3269" s="142"/>
    </row>
    <row r="3270" spans="4:4" x14ac:dyDescent="0.25">
      <c r="D3270" s="142"/>
    </row>
    <row r="3271" spans="4:4" x14ac:dyDescent="0.25">
      <c r="D3271" s="142"/>
    </row>
    <row r="3272" spans="4:4" x14ac:dyDescent="0.25">
      <c r="D3272" s="142"/>
    </row>
    <row r="3273" spans="4:4" x14ac:dyDescent="0.25">
      <c r="D3273" s="142"/>
    </row>
    <row r="3274" spans="4:4" x14ac:dyDescent="0.25">
      <c r="D3274" s="142"/>
    </row>
    <row r="3275" spans="4:4" x14ac:dyDescent="0.25">
      <c r="D3275" s="142"/>
    </row>
    <row r="3276" spans="4:4" x14ac:dyDescent="0.25">
      <c r="D3276" s="142"/>
    </row>
    <row r="3277" spans="4:4" x14ac:dyDescent="0.25">
      <c r="D3277" s="142"/>
    </row>
    <row r="3278" spans="4:4" x14ac:dyDescent="0.25">
      <c r="D3278" s="142"/>
    </row>
    <row r="3279" spans="4:4" x14ac:dyDescent="0.25">
      <c r="D3279" s="142"/>
    </row>
    <row r="3280" spans="4:4" x14ac:dyDescent="0.25">
      <c r="D3280" s="142"/>
    </row>
    <row r="3281" spans="4:4" x14ac:dyDescent="0.25">
      <c r="D3281" s="142"/>
    </row>
    <row r="3282" spans="4:4" x14ac:dyDescent="0.25">
      <c r="D3282" s="142"/>
    </row>
    <row r="3283" spans="4:4" x14ac:dyDescent="0.25">
      <c r="D3283" s="142"/>
    </row>
    <row r="3284" spans="4:4" x14ac:dyDescent="0.25">
      <c r="D3284" s="142"/>
    </row>
    <row r="3285" spans="4:4" x14ac:dyDescent="0.25">
      <c r="D3285" s="142"/>
    </row>
    <row r="3286" spans="4:4" x14ac:dyDescent="0.25">
      <c r="D3286" s="142"/>
    </row>
    <row r="3287" spans="4:4" x14ac:dyDescent="0.25">
      <c r="D3287" s="142"/>
    </row>
    <row r="3288" spans="4:4" x14ac:dyDescent="0.25">
      <c r="D3288" s="142"/>
    </row>
    <row r="3289" spans="4:4" x14ac:dyDescent="0.25">
      <c r="D3289" s="142"/>
    </row>
    <row r="3290" spans="4:4" x14ac:dyDescent="0.25">
      <c r="D3290" s="142"/>
    </row>
    <row r="3291" spans="4:4" x14ac:dyDescent="0.25">
      <c r="D3291" s="142"/>
    </row>
    <row r="3292" spans="4:4" x14ac:dyDescent="0.25">
      <c r="D3292" s="142"/>
    </row>
    <row r="3293" spans="4:4" x14ac:dyDescent="0.25">
      <c r="D3293" s="142"/>
    </row>
    <row r="3294" spans="4:4" x14ac:dyDescent="0.25">
      <c r="D3294" s="142"/>
    </row>
    <row r="3295" spans="4:4" x14ac:dyDescent="0.25">
      <c r="D3295" s="142"/>
    </row>
    <row r="3296" spans="4:4" x14ac:dyDescent="0.25">
      <c r="D3296" s="142"/>
    </row>
    <row r="3297" spans="4:4" x14ac:dyDescent="0.25">
      <c r="D3297" s="142"/>
    </row>
    <row r="3298" spans="4:4" x14ac:dyDescent="0.25">
      <c r="D3298" s="142"/>
    </row>
    <row r="3299" spans="4:4" x14ac:dyDescent="0.25">
      <c r="D3299" s="142"/>
    </row>
    <row r="3300" spans="4:4" x14ac:dyDescent="0.25">
      <c r="D3300" s="142"/>
    </row>
    <row r="3301" spans="4:4" x14ac:dyDescent="0.25">
      <c r="D3301" s="142"/>
    </row>
    <row r="3302" spans="4:4" x14ac:dyDescent="0.25">
      <c r="D3302" s="142"/>
    </row>
    <row r="3303" spans="4:4" x14ac:dyDescent="0.25">
      <c r="D3303" s="142"/>
    </row>
    <row r="3304" spans="4:4" x14ac:dyDescent="0.25">
      <c r="D3304" s="142"/>
    </row>
    <row r="3305" spans="4:4" x14ac:dyDescent="0.25">
      <c r="D3305" s="142"/>
    </row>
    <row r="3306" spans="4:4" x14ac:dyDescent="0.25">
      <c r="D3306" s="142"/>
    </row>
    <row r="3307" spans="4:4" x14ac:dyDescent="0.25">
      <c r="D3307" s="142"/>
    </row>
    <row r="3308" spans="4:4" x14ac:dyDescent="0.25">
      <c r="D3308" s="142"/>
    </row>
    <row r="3309" spans="4:4" x14ac:dyDescent="0.25">
      <c r="D3309" s="142"/>
    </row>
    <row r="3310" spans="4:4" x14ac:dyDescent="0.25">
      <c r="D3310" s="142"/>
    </row>
    <row r="3311" spans="4:4" x14ac:dyDescent="0.25">
      <c r="D3311" s="142"/>
    </row>
    <row r="3312" spans="4:4" x14ac:dyDescent="0.25">
      <c r="D3312" s="142"/>
    </row>
    <row r="3313" spans="4:4" x14ac:dyDescent="0.25">
      <c r="D3313" s="142"/>
    </row>
    <row r="3314" spans="4:4" x14ac:dyDescent="0.25">
      <c r="D3314" s="142"/>
    </row>
    <row r="3315" spans="4:4" x14ac:dyDescent="0.25">
      <c r="D3315" s="142"/>
    </row>
    <row r="3316" spans="4:4" x14ac:dyDescent="0.25">
      <c r="D3316" s="142"/>
    </row>
    <row r="3317" spans="4:4" x14ac:dyDescent="0.25">
      <c r="D3317" s="142"/>
    </row>
    <row r="3318" spans="4:4" x14ac:dyDescent="0.25">
      <c r="D3318" s="142"/>
    </row>
    <row r="3319" spans="4:4" x14ac:dyDescent="0.25">
      <c r="D3319" s="142"/>
    </row>
    <row r="3320" spans="4:4" x14ac:dyDescent="0.25">
      <c r="D3320" s="142"/>
    </row>
    <row r="3321" spans="4:4" x14ac:dyDescent="0.25">
      <c r="D3321" s="142"/>
    </row>
    <row r="3322" spans="4:4" x14ac:dyDescent="0.25">
      <c r="D3322" s="142"/>
    </row>
    <row r="3323" spans="4:4" x14ac:dyDescent="0.25">
      <c r="D3323" s="142"/>
    </row>
    <row r="3324" spans="4:4" x14ac:dyDescent="0.25">
      <c r="D3324" s="142"/>
    </row>
    <row r="3325" spans="4:4" x14ac:dyDescent="0.25">
      <c r="D3325" s="142"/>
    </row>
    <row r="3326" spans="4:4" x14ac:dyDescent="0.25">
      <c r="D3326" s="142"/>
    </row>
    <row r="3327" spans="4:4" x14ac:dyDescent="0.25">
      <c r="D3327" s="142"/>
    </row>
    <row r="3328" spans="4:4" x14ac:dyDescent="0.25">
      <c r="D3328" s="142"/>
    </row>
    <row r="3329" spans="4:4" x14ac:dyDescent="0.25">
      <c r="D3329" s="142"/>
    </row>
    <row r="3330" spans="4:4" x14ac:dyDescent="0.25">
      <c r="D3330" s="142"/>
    </row>
    <row r="3331" spans="4:4" x14ac:dyDescent="0.25">
      <c r="D3331" s="142"/>
    </row>
    <row r="3332" spans="4:4" x14ac:dyDescent="0.25">
      <c r="D3332" s="142"/>
    </row>
    <row r="3333" spans="4:4" x14ac:dyDescent="0.25">
      <c r="D3333" s="142"/>
    </row>
    <row r="3334" spans="4:4" x14ac:dyDescent="0.25">
      <c r="D3334" s="142"/>
    </row>
    <row r="3335" spans="4:4" x14ac:dyDescent="0.25">
      <c r="D3335" s="142"/>
    </row>
    <row r="3336" spans="4:4" x14ac:dyDescent="0.25">
      <c r="D3336" s="142"/>
    </row>
    <row r="3337" spans="4:4" x14ac:dyDescent="0.25">
      <c r="D3337" s="142"/>
    </row>
    <row r="3338" spans="4:4" x14ac:dyDescent="0.25">
      <c r="D3338" s="142"/>
    </row>
    <row r="3339" spans="4:4" x14ac:dyDescent="0.25">
      <c r="D3339" s="142"/>
    </row>
    <row r="3340" spans="4:4" x14ac:dyDescent="0.25">
      <c r="D3340" s="142"/>
    </row>
    <row r="3341" spans="4:4" x14ac:dyDescent="0.25">
      <c r="D3341" s="142"/>
    </row>
    <row r="3342" spans="4:4" x14ac:dyDescent="0.25">
      <c r="D3342" s="142"/>
    </row>
    <row r="3343" spans="4:4" x14ac:dyDescent="0.25">
      <c r="D3343" s="142"/>
    </row>
    <row r="3344" spans="4:4" x14ac:dyDescent="0.25">
      <c r="D3344" s="142"/>
    </row>
    <row r="3345" spans="4:4" x14ac:dyDescent="0.25">
      <c r="D3345" s="142"/>
    </row>
    <row r="3346" spans="4:4" x14ac:dyDescent="0.25">
      <c r="D3346" s="142"/>
    </row>
    <row r="3347" spans="4:4" x14ac:dyDescent="0.25">
      <c r="D3347" s="142"/>
    </row>
    <row r="3348" spans="4:4" x14ac:dyDescent="0.25">
      <c r="D3348" s="142"/>
    </row>
    <row r="3349" spans="4:4" x14ac:dyDescent="0.25">
      <c r="D3349" s="142"/>
    </row>
    <row r="3350" spans="4:4" x14ac:dyDescent="0.25">
      <c r="D3350" s="142"/>
    </row>
    <row r="3351" spans="4:4" x14ac:dyDescent="0.25">
      <c r="D3351" s="142"/>
    </row>
    <row r="3352" spans="4:4" x14ac:dyDescent="0.25">
      <c r="D3352" s="142"/>
    </row>
    <row r="3353" spans="4:4" x14ac:dyDescent="0.25">
      <c r="D3353" s="142"/>
    </row>
    <row r="3354" spans="4:4" x14ac:dyDescent="0.25">
      <c r="D3354" s="142"/>
    </row>
    <row r="3355" spans="4:4" x14ac:dyDescent="0.25">
      <c r="D3355" s="142"/>
    </row>
    <row r="3356" spans="4:4" x14ac:dyDescent="0.25">
      <c r="D3356" s="142"/>
    </row>
    <row r="3357" spans="4:4" x14ac:dyDescent="0.25">
      <c r="D3357" s="142"/>
    </row>
    <row r="3358" spans="4:4" x14ac:dyDescent="0.25">
      <c r="D3358" s="142"/>
    </row>
    <row r="3359" spans="4:4" x14ac:dyDescent="0.25">
      <c r="D3359" s="142"/>
    </row>
    <row r="3360" spans="4:4" x14ac:dyDescent="0.25">
      <c r="D3360" s="142"/>
    </row>
    <row r="3361" spans="4:4" x14ac:dyDescent="0.25">
      <c r="D3361" s="142"/>
    </row>
    <row r="3362" spans="4:4" x14ac:dyDescent="0.25">
      <c r="D3362" s="142"/>
    </row>
    <row r="3363" spans="4:4" x14ac:dyDescent="0.25">
      <c r="D3363" s="142"/>
    </row>
    <row r="3364" spans="4:4" x14ac:dyDescent="0.25">
      <c r="D3364" s="142"/>
    </row>
    <row r="3365" spans="4:4" x14ac:dyDescent="0.25">
      <c r="D3365" s="142"/>
    </row>
    <row r="3366" spans="4:4" x14ac:dyDescent="0.25">
      <c r="D3366" s="142"/>
    </row>
    <row r="3367" spans="4:4" x14ac:dyDescent="0.25">
      <c r="D3367" s="142"/>
    </row>
    <row r="3368" spans="4:4" x14ac:dyDescent="0.25">
      <c r="D3368" s="142"/>
    </row>
    <row r="3369" spans="4:4" x14ac:dyDescent="0.25">
      <c r="D3369" s="142"/>
    </row>
    <row r="3370" spans="4:4" x14ac:dyDescent="0.25">
      <c r="D3370" s="142"/>
    </row>
    <row r="3371" spans="4:4" x14ac:dyDescent="0.25">
      <c r="D3371" s="142"/>
    </row>
    <row r="3372" spans="4:4" x14ac:dyDescent="0.25">
      <c r="D3372" s="142"/>
    </row>
    <row r="3373" spans="4:4" x14ac:dyDescent="0.25">
      <c r="D3373" s="142"/>
    </row>
    <row r="3374" spans="4:4" x14ac:dyDescent="0.25">
      <c r="D3374" s="142"/>
    </row>
    <row r="3375" spans="4:4" x14ac:dyDescent="0.25">
      <c r="D3375" s="142"/>
    </row>
    <row r="3376" spans="4:4" x14ac:dyDescent="0.25">
      <c r="D3376" s="142"/>
    </row>
    <row r="3377" spans="4:4" x14ac:dyDescent="0.25">
      <c r="D3377" s="142"/>
    </row>
    <row r="3378" spans="4:4" x14ac:dyDescent="0.25">
      <c r="D3378" s="142"/>
    </row>
    <row r="3379" spans="4:4" x14ac:dyDescent="0.25">
      <c r="D3379" s="142"/>
    </row>
    <row r="3380" spans="4:4" x14ac:dyDescent="0.25">
      <c r="D3380" s="142"/>
    </row>
    <row r="3381" spans="4:4" x14ac:dyDescent="0.25">
      <c r="D3381" s="142"/>
    </row>
    <row r="3382" spans="4:4" x14ac:dyDescent="0.25">
      <c r="D3382" s="142"/>
    </row>
    <row r="3383" spans="4:4" x14ac:dyDescent="0.25">
      <c r="D3383" s="142"/>
    </row>
    <row r="3384" spans="4:4" x14ac:dyDescent="0.25">
      <c r="D3384" s="142"/>
    </row>
    <row r="3385" spans="4:4" x14ac:dyDescent="0.25">
      <c r="D3385" s="142"/>
    </row>
    <row r="3386" spans="4:4" x14ac:dyDescent="0.25">
      <c r="D3386" s="142"/>
    </row>
    <row r="3387" spans="4:4" x14ac:dyDescent="0.25">
      <c r="D3387" s="142"/>
    </row>
    <row r="3388" spans="4:4" x14ac:dyDescent="0.25">
      <c r="D3388" s="142"/>
    </row>
    <row r="3389" spans="4:4" x14ac:dyDescent="0.25">
      <c r="D3389" s="142"/>
    </row>
    <row r="3390" spans="4:4" x14ac:dyDescent="0.25">
      <c r="D3390" s="142"/>
    </row>
    <row r="3391" spans="4:4" x14ac:dyDescent="0.25">
      <c r="D3391" s="142"/>
    </row>
    <row r="3392" spans="4:4" x14ac:dyDescent="0.25">
      <c r="D3392" s="142"/>
    </row>
    <row r="3393" spans="4:4" x14ac:dyDescent="0.25">
      <c r="D3393" s="142"/>
    </row>
    <row r="3394" spans="4:4" x14ac:dyDescent="0.25">
      <c r="D3394" s="142"/>
    </row>
    <row r="3395" spans="4:4" x14ac:dyDescent="0.25">
      <c r="D3395" s="142"/>
    </row>
    <row r="3396" spans="4:4" x14ac:dyDescent="0.25">
      <c r="D3396" s="142"/>
    </row>
    <row r="3397" spans="4:4" x14ac:dyDescent="0.25">
      <c r="D3397" s="142"/>
    </row>
    <row r="3398" spans="4:4" x14ac:dyDescent="0.25">
      <c r="D3398" s="142"/>
    </row>
    <row r="3399" spans="4:4" x14ac:dyDescent="0.25">
      <c r="D3399" s="142"/>
    </row>
    <row r="3400" spans="4:4" x14ac:dyDescent="0.25">
      <c r="D3400" s="142"/>
    </row>
    <row r="3401" spans="4:4" x14ac:dyDescent="0.25">
      <c r="D3401" s="142"/>
    </row>
    <row r="3402" spans="4:4" x14ac:dyDescent="0.25">
      <c r="D3402" s="142"/>
    </row>
    <row r="3403" spans="4:4" x14ac:dyDescent="0.25">
      <c r="D3403" s="142"/>
    </row>
    <row r="3404" spans="4:4" x14ac:dyDescent="0.25">
      <c r="D3404" s="142"/>
    </row>
    <row r="3405" spans="4:4" x14ac:dyDescent="0.25">
      <c r="D3405" s="142"/>
    </row>
    <row r="3406" spans="4:4" x14ac:dyDescent="0.25">
      <c r="D3406" s="142"/>
    </row>
    <row r="3407" spans="4:4" x14ac:dyDescent="0.25">
      <c r="D3407" s="142"/>
    </row>
    <row r="3408" spans="4:4" x14ac:dyDescent="0.25">
      <c r="D3408" s="142"/>
    </row>
    <row r="3409" spans="4:4" x14ac:dyDescent="0.25">
      <c r="D3409" s="142"/>
    </row>
    <row r="3410" spans="4:4" x14ac:dyDescent="0.25">
      <c r="D3410" s="142"/>
    </row>
    <row r="3411" spans="4:4" x14ac:dyDescent="0.25">
      <c r="D3411" s="142"/>
    </row>
    <row r="3412" spans="4:4" x14ac:dyDescent="0.25">
      <c r="D3412" s="142"/>
    </row>
    <row r="3413" spans="4:4" x14ac:dyDescent="0.25">
      <c r="D3413" s="142"/>
    </row>
    <row r="3414" spans="4:4" x14ac:dyDescent="0.25">
      <c r="D3414" s="142"/>
    </row>
    <row r="3415" spans="4:4" x14ac:dyDescent="0.25">
      <c r="D3415" s="142"/>
    </row>
    <row r="3416" spans="4:4" x14ac:dyDescent="0.25">
      <c r="D3416" s="142"/>
    </row>
    <row r="3417" spans="4:4" x14ac:dyDescent="0.25">
      <c r="D3417" s="142"/>
    </row>
    <row r="3418" spans="4:4" x14ac:dyDescent="0.25">
      <c r="D3418" s="142"/>
    </row>
    <row r="3419" spans="4:4" x14ac:dyDescent="0.25">
      <c r="D3419" s="142"/>
    </row>
    <row r="3420" spans="4:4" x14ac:dyDescent="0.25">
      <c r="D3420" s="142"/>
    </row>
    <row r="3421" spans="4:4" x14ac:dyDescent="0.25">
      <c r="D3421" s="142"/>
    </row>
    <row r="3422" spans="4:4" x14ac:dyDescent="0.25">
      <c r="D3422" s="142"/>
    </row>
    <row r="3423" spans="4:4" x14ac:dyDescent="0.25">
      <c r="D3423" s="142"/>
    </row>
    <row r="3424" spans="4:4" x14ac:dyDescent="0.25">
      <c r="D3424" s="142"/>
    </row>
    <row r="3425" spans="4:4" x14ac:dyDescent="0.25">
      <c r="D3425" s="142"/>
    </row>
    <row r="3426" spans="4:4" x14ac:dyDescent="0.25">
      <c r="D3426" s="142"/>
    </row>
    <row r="3427" spans="4:4" x14ac:dyDescent="0.25">
      <c r="D3427" s="142"/>
    </row>
    <row r="3428" spans="4:4" x14ac:dyDescent="0.25">
      <c r="D3428" s="142"/>
    </row>
    <row r="3429" spans="4:4" x14ac:dyDescent="0.25">
      <c r="D3429" s="142"/>
    </row>
    <row r="3430" spans="4:4" x14ac:dyDescent="0.25">
      <c r="D3430" s="142"/>
    </row>
    <row r="3431" spans="4:4" x14ac:dyDescent="0.25">
      <c r="D3431" s="142"/>
    </row>
    <row r="3432" spans="4:4" x14ac:dyDescent="0.25">
      <c r="D3432" s="142"/>
    </row>
    <row r="3433" spans="4:4" x14ac:dyDescent="0.25">
      <c r="D3433" s="142"/>
    </row>
    <row r="3434" spans="4:4" x14ac:dyDescent="0.25">
      <c r="D3434" s="142"/>
    </row>
    <row r="3435" spans="4:4" x14ac:dyDescent="0.25">
      <c r="D3435" s="142"/>
    </row>
    <row r="3436" spans="4:4" x14ac:dyDescent="0.25">
      <c r="D3436" s="142"/>
    </row>
    <row r="3437" spans="4:4" x14ac:dyDescent="0.25">
      <c r="D3437" s="142"/>
    </row>
    <row r="3438" spans="4:4" x14ac:dyDescent="0.25">
      <c r="D3438" s="142"/>
    </row>
    <row r="3439" spans="4:4" x14ac:dyDescent="0.25">
      <c r="D3439" s="142"/>
    </row>
    <row r="3440" spans="4:4" x14ac:dyDescent="0.25">
      <c r="D3440" s="142"/>
    </row>
    <row r="3441" spans="4:4" x14ac:dyDescent="0.25">
      <c r="D3441" s="142"/>
    </row>
    <row r="3442" spans="4:4" x14ac:dyDescent="0.25">
      <c r="D3442" s="142"/>
    </row>
    <row r="3443" spans="4:4" x14ac:dyDescent="0.25">
      <c r="D3443" s="142"/>
    </row>
    <row r="3444" spans="4:4" x14ac:dyDescent="0.25">
      <c r="D3444" s="142"/>
    </row>
    <row r="3445" spans="4:4" x14ac:dyDescent="0.25">
      <c r="D3445" s="142"/>
    </row>
    <row r="3446" spans="4:4" x14ac:dyDescent="0.25">
      <c r="D3446" s="142"/>
    </row>
    <row r="3447" spans="4:4" x14ac:dyDescent="0.25">
      <c r="D3447" s="142"/>
    </row>
    <row r="3448" spans="4:4" x14ac:dyDescent="0.25">
      <c r="D3448" s="142"/>
    </row>
    <row r="3449" spans="4:4" x14ac:dyDescent="0.25">
      <c r="D3449" s="142"/>
    </row>
    <row r="3450" spans="4:4" x14ac:dyDescent="0.25">
      <c r="D3450" s="142"/>
    </row>
    <row r="3451" spans="4:4" x14ac:dyDescent="0.25">
      <c r="D3451" s="142"/>
    </row>
    <row r="3452" spans="4:4" x14ac:dyDescent="0.25">
      <c r="D3452" s="142"/>
    </row>
    <row r="3453" spans="4:4" x14ac:dyDescent="0.25">
      <c r="D3453" s="142"/>
    </row>
    <row r="3454" spans="4:4" x14ac:dyDescent="0.25">
      <c r="D3454" s="142"/>
    </row>
    <row r="3455" spans="4:4" x14ac:dyDescent="0.25">
      <c r="D3455" s="142"/>
    </row>
    <row r="3456" spans="4:4" x14ac:dyDescent="0.25">
      <c r="D3456" s="142"/>
    </row>
    <row r="3457" spans="4:4" x14ac:dyDescent="0.25">
      <c r="D3457" s="142"/>
    </row>
    <row r="3458" spans="4:4" x14ac:dyDescent="0.25">
      <c r="D3458" s="142"/>
    </row>
    <row r="3459" spans="4:4" x14ac:dyDescent="0.25">
      <c r="D3459" s="142"/>
    </row>
    <row r="3460" spans="4:4" x14ac:dyDescent="0.25">
      <c r="D3460" s="142"/>
    </row>
    <row r="3461" spans="4:4" x14ac:dyDescent="0.25">
      <c r="D3461" s="142"/>
    </row>
    <row r="3462" spans="4:4" x14ac:dyDescent="0.25">
      <c r="D3462" s="142"/>
    </row>
    <row r="3463" spans="4:4" x14ac:dyDescent="0.25">
      <c r="D3463" s="142"/>
    </row>
    <row r="3464" spans="4:4" x14ac:dyDescent="0.25">
      <c r="D3464" s="142"/>
    </row>
    <row r="3465" spans="4:4" x14ac:dyDescent="0.25">
      <c r="D3465" s="142"/>
    </row>
    <row r="3466" spans="4:4" x14ac:dyDescent="0.25">
      <c r="D3466" s="142"/>
    </row>
    <row r="3467" spans="4:4" x14ac:dyDescent="0.25">
      <c r="D3467" s="142"/>
    </row>
    <row r="3468" spans="4:4" x14ac:dyDescent="0.25">
      <c r="D3468" s="142"/>
    </row>
    <row r="3469" spans="4:4" x14ac:dyDescent="0.25">
      <c r="D3469" s="142"/>
    </row>
    <row r="3470" spans="4:4" x14ac:dyDescent="0.25">
      <c r="D3470" s="142"/>
    </row>
    <row r="3471" spans="4:4" x14ac:dyDescent="0.25">
      <c r="D3471" s="142"/>
    </row>
    <row r="3472" spans="4:4" x14ac:dyDescent="0.25">
      <c r="D3472" s="142"/>
    </row>
    <row r="3473" spans="4:4" x14ac:dyDescent="0.25">
      <c r="D3473" s="142"/>
    </row>
    <row r="3474" spans="4:4" x14ac:dyDescent="0.25">
      <c r="D3474" s="142"/>
    </row>
    <row r="3475" spans="4:4" x14ac:dyDescent="0.25">
      <c r="D3475" s="142"/>
    </row>
    <row r="3476" spans="4:4" x14ac:dyDescent="0.25">
      <c r="D3476" s="142"/>
    </row>
    <row r="3477" spans="4:4" x14ac:dyDescent="0.25">
      <c r="D3477" s="142"/>
    </row>
    <row r="3478" spans="4:4" x14ac:dyDescent="0.25">
      <c r="D3478" s="142"/>
    </row>
    <row r="3479" spans="4:4" x14ac:dyDescent="0.25">
      <c r="D3479" s="142"/>
    </row>
    <row r="3480" spans="4:4" x14ac:dyDescent="0.25">
      <c r="D3480" s="142"/>
    </row>
    <row r="3481" spans="4:4" x14ac:dyDescent="0.25">
      <c r="D3481" s="142"/>
    </row>
    <row r="3482" spans="4:4" x14ac:dyDescent="0.25">
      <c r="D3482" s="142"/>
    </row>
    <row r="3483" spans="4:4" x14ac:dyDescent="0.25">
      <c r="D3483" s="142"/>
    </row>
    <row r="3484" spans="4:4" x14ac:dyDescent="0.25">
      <c r="D3484" s="142"/>
    </row>
    <row r="3485" spans="4:4" x14ac:dyDescent="0.25">
      <c r="D3485" s="142"/>
    </row>
    <row r="3486" spans="4:4" x14ac:dyDescent="0.25">
      <c r="D3486" s="142"/>
    </row>
    <row r="3487" spans="4:4" x14ac:dyDescent="0.25">
      <c r="D3487" s="142"/>
    </row>
    <row r="3488" spans="4:4" x14ac:dyDescent="0.25">
      <c r="D3488" s="142"/>
    </row>
    <row r="3489" spans="4:4" x14ac:dyDescent="0.25">
      <c r="D3489" s="142"/>
    </row>
    <row r="3490" spans="4:4" x14ac:dyDescent="0.25">
      <c r="D3490" s="142"/>
    </row>
    <row r="3491" spans="4:4" x14ac:dyDescent="0.25">
      <c r="D3491" s="142"/>
    </row>
    <row r="3492" spans="4:4" x14ac:dyDescent="0.25">
      <c r="D3492" s="142"/>
    </row>
    <row r="3493" spans="4:4" x14ac:dyDescent="0.25">
      <c r="D3493" s="142"/>
    </row>
    <row r="3494" spans="4:4" x14ac:dyDescent="0.25">
      <c r="D3494" s="142"/>
    </row>
    <row r="3495" spans="4:4" x14ac:dyDescent="0.25">
      <c r="D3495" s="142"/>
    </row>
    <row r="3496" spans="4:4" x14ac:dyDescent="0.25">
      <c r="D3496" s="142"/>
    </row>
    <row r="3497" spans="4:4" x14ac:dyDescent="0.25">
      <c r="D3497" s="142"/>
    </row>
    <row r="3498" spans="4:4" x14ac:dyDescent="0.25">
      <c r="D3498" s="142"/>
    </row>
    <row r="3499" spans="4:4" x14ac:dyDescent="0.25">
      <c r="D3499" s="142"/>
    </row>
    <row r="3500" spans="4:4" x14ac:dyDescent="0.25">
      <c r="D3500" s="142"/>
    </row>
    <row r="3501" spans="4:4" x14ac:dyDescent="0.25">
      <c r="D3501" s="142"/>
    </row>
    <row r="3502" spans="4:4" x14ac:dyDescent="0.25">
      <c r="D3502" s="142"/>
    </row>
    <row r="3503" spans="4:4" x14ac:dyDescent="0.25">
      <c r="D3503" s="142"/>
    </row>
    <row r="3504" spans="4:4" x14ac:dyDescent="0.25">
      <c r="D3504" s="142"/>
    </row>
    <row r="3505" spans="4:4" x14ac:dyDescent="0.25">
      <c r="D3505" s="142"/>
    </row>
    <row r="3506" spans="4:4" x14ac:dyDescent="0.25">
      <c r="D3506" s="142"/>
    </row>
    <row r="3507" spans="4:4" x14ac:dyDescent="0.25">
      <c r="D3507" s="142"/>
    </row>
    <row r="3508" spans="4:4" x14ac:dyDescent="0.25">
      <c r="D3508" s="142"/>
    </row>
    <row r="3509" spans="4:4" x14ac:dyDescent="0.25">
      <c r="D3509" s="142"/>
    </row>
    <row r="3510" spans="4:4" x14ac:dyDescent="0.25">
      <c r="D3510" s="142"/>
    </row>
    <row r="3511" spans="4:4" x14ac:dyDescent="0.25">
      <c r="D3511" s="142"/>
    </row>
    <row r="3512" spans="4:4" x14ac:dyDescent="0.25">
      <c r="D3512" s="142"/>
    </row>
    <row r="3513" spans="4:4" x14ac:dyDescent="0.25">
      <c r="D3513" s="142"/>
    </row>
    <row r="3514" spans="4:4" x14ac:dyDescent="0.25">
      <c r="D3514" s="142"/>
    </row>
    <row r="3515" spans="4:4" x14ac:dyDescent="0.25">
      <c r="D3515" s="142"/>
    </row>
    <row r="3516" spans="4:4" x14ac:dyDescent="0.25">
      <c r="D3516" s="142"/>
    </row>
    <row r="3517" spans="4:4" x14ac:dyDescent="0.25">
      <c r="D3517" s="142"/>
    </row>
    <row r="3518" spans="4:4" x14ac:dyDescent="0.25">
      <c r="D3518" s="142"/>
    </row>
    <row r="3519" spans="4:4" x14ac:dyDescent="0.25">
      <c r="D3519" s="142"/>
    </row>
    <row r="3520" spans="4:4" x14ac:dyDescent="0.25">
      <c r="D3520" s="142"/>
    </row>
    <row r="3521" spans="4:4" x14ac:dyDescent="0.25">
      <c r="D3521" s="142"/>
    </row>
    <row r="3522" spans="4:4" x14ac:dyDescent="0.25">
      <c r="D3522" s="142"/>
    </row>
    <row r="3523" spans="4:4" x14ac:dyDescent="0.25">
      <c r="D3523" s="142"/>
    </row>
    <row r="3524" spans="4:4" x14ac:dyDescent="0.25">
      <c r="D3524" s="142"/>
    </row>
    <row r="3525" spans="4:4" x14ac:dyDescent="0.25">
      <c r="D3525" s="142"/>
    </row>
    <row r="3526" spans="4:4" x14ac:dyDescent="0.25">
      <c r="D3526" s="142"/>
    </row>
    <row r="3527" spans="4:4" x14ac:dyDescent="0.25">
      <c r="D3527" s="142"/>
    </row>
    <row r="3528" spans="4:4" x14ac:dyDescent="0.25">
      <c r="D3528" s="142"/>
    </row>
    <row r="3529" spans="4:4" x14ac:dyDescent="0.25">
      <c r="D3529" s="142"/>
    </row>
    <row r="3530" spans="4:4" x14ac:dyDescent="0.25">
      <c r="D3530" s="142"/>
    </row>
    <row r="3531" spans="4:4" x14ac:dyDescent="0.25">
      <c r="D3531" s="142"/>
    </row>
    <row r="3532" spans="4:4" x14ac:dyDescent="0.25">
      <c r="D3532" s="142"/>
    </row>
    <row r="3533" spans="4:4" x14ac:dyDescent="0.25">
      <c r="D3533" s="142"/>
    </row>
    <row r="3534" spans="4:4" x14ac:dyDescent="0.25">
      <c r="D3534" s="142"/>
    </row>
    <row r="3535" spans="4:4" x14ac:dyDescent="0.25">
      <c r="D3535" s="142"/>
    </row>
    <row r="3536" spans="4:4" x14ac:dyDescent="0.25">
      <c r="D3536" s="142"/>
    </row>
    <row r="3537" spans="4:4" x14ac:dyDescent="0.25">
      <c r="D3537" s="142"/>
    </row>
    <row r="3538" spans="4:4" x14ac:dyDescent="0.25">
      <c r="D3538" s="142"/>
    </row>
    <row r="3539" spans="4:4" x14ac:dyDescent="0.25">
      <c r="D3539" s="142"/>
    </row>
    <row r="3540" spans="4:4" x14ac:dyDescent="0.25">
      <c r="D3540" s="142"/>
    </row>
    <row r="3541" spans="4:4" x14ac:dyDescent="0.25">
      <c r="D3541" s="142"/>
    </row>
    <row r="3542" spans="4:4" x14ac:dyDescent="0.25">
      <c r="D3542" s="142"/>
    </row>
    <row r="3543" spans="4:4" x14ac:dyDescent="0.25">
      <c r="D3543" s="142"/>
    </row>
    <row r="3544" spans="4:4" x14ac:dyDescent="0.25">
      <c r="D3544" s="142"/>
    </row>
    <row r="3545" spans="4:4" x14ac:dyDescent="0.25">
      <c r="D3545" s="142"/>
    </row>
    <row r="3546" spans="4:4" x14ac:dyDescent="0.25">
      <c r="D3546" s="142"/>
    </row>
    <row r="3547" spans="4:4" x14ac:dyDescent="0.25">
      <c r="D3547" s="142"/>
    </row>
    <row r="3548" spans="4:4" x14ac:dyDescent="0.25">
      <c r="D3548" s="142"/>
    </row>
    <row r="3549" spans="4:4" x14ac:dyDescent="0.25">
      <c r="D3549" s="142"/>
    </row>
    <row r="3550" spans="4:4" x14ac:dyDescent="0.25">
      <c r="D3550" s="142"/>
    </row>
    <row r="3551" spans="4:4" x14ac:dyDescent="0.25">
      <c r="D3551" s="142"/>
    </row>
    <row r="3552" spans="4:4" x14ac:dyDescent="0.25">
      <c r="D3552" s="142"/>
    </row>
    <row r="3553" spans="4:4" x14ac:dyDescent="0.25">
      <c r="D3553" s="142"/>
    </row>
    <row r="3554" spans="4:4" x14ac:dyDescent="0.25">
      <c r="D3554" s="142"/>
    </row>
    <row r="3555" spans="4:4" x14ac:dyDescent="0.25">
      <c r="D3555" s="142"/>
    </row>
    <row r="3556" spans="4:4" x14ac:dyDescent="0.25">
      <c r="D3556" s="142"/>
    </row>
    <row r="3557" spans="4:4" x14ac:dyDescent="0.25">
      <c r="D3557" s="142"/>
    </row>
    <row r="3558" spans="4:4" x14ac:dyDescent="0.25">
      <c r="D3558" s="142"/>
    </row>
    <row r="3559" spans="4:4" x14ac:dyDescent="0.25">
      <c r="D3559" s="142"/>
    </row>
    <row r="3560" spans="4:4" x14ac:dyDescent="0.25">
      <c r="D3560" s="142"/>
    </row>
    <row r="3561" spans="4:4" x14ac:dyDescent="0.25">
      <c r="D3561" s="142"/>
    </row>
    <row r="3562" spans="4:4" x14ac:dyDescent="0.25">
      <c r="D3562" s="142"/>
    </row>
    <row r="3563" spans="4:4" x14ac:dyDescent="0.25">
      <c r="D3563" s="142"/>
    </row>
    <row r="3564" spans="4:4" x14ac:dyDescent="0.25">
      <c r="D3564" s="142"/>
    </row>
    <row r="3565" spans="4:4" x14ac:dyDescent="0.25">
      <c r="D3565" s="142"/>
    </row>
    <row r="3566" spans="4:4" x14ac:dyDescent="0.25">
      <c r="D3566" s="142"/>
    </row>
    <row r="3567" spans="4:4" x14ac:dyDescent="0.25">
      <c r="D3567" s="142"/>
    </row>
    <row r="3568" spans="4:4" x14ac:dyDescent="0.25">
      <c r="D3568" s="142"/>
    </row>
    <row r="3569" spans="4:4" x14ac:dyDescent="0.25">
      <c r="D3569" s="142"/>
    </row>
    <row r="3570" spans="4:4" x14ac:dyDescent="0.25">
      <c r="D3570" s="142"/>
    </row>
    <row r="3571" spans="4:4" x14ac:dyDescent="0.25">
      <c r="D3571" s="142"/>
    </row>
    <row r="3572" spans="4:4" x14ac:dyDescent="0.25">
      <c r="D3572" s="142"/>
    </row>
    <row r="3573" spans="4:4" x14ac:dyDescent="0.25">
      <c r="D3573" s="142"/>
    </row>
    <row r="3574" spans="4:4" x14ac:dyDescent="0.25">
      <c r="D3574" s="142"/>
    </row>
    <row r="3575" spans="4:4" x14ac:dyDescent="0.25">
      <c r="D3575" s="142"/>
    </row>
    <row r="3576" spans="4:4" x14ac:dyDescent="0.25">
      <c r="D3576" s="142"/>
    </row>
    <row r="3577" spans="4:4" x14ac:dyDescent="0.25">
      <c r="D3577" s="142"/>
    </row>
    <row r="3578" spans="4:4" x14ac:dyDescent="0.25">
      <c r="D3578" s="142"/>
    </row>
    <row r="3579" spans="4:4" x14ac:dyDescent="0.25">
      <c r="D3579" s="142"/>
    </row>
    <row r="3580" spans="4:4" x14ac:dyDescent="0.25">
      <c r="D3580" s="142"/>
    </row>
    <row r="3581" spans="4:4" x14ac:dyDescent="0.25">
      <c r="D3581" s="142"/>
    </row>
    <row r="3582" spans="4:4" x14ac:dyDescent="0.25">
      <c r="D3582" s="142"/>
    </row>
    <row r="3583" spans="4:4" x14ac:dyDescent="0.25">
      <c r="D3583" s="142"/>
    </row>
    <row r="3584" spans="4:4" x14ac:dyDescent="0.25">
      <c r="D3584" s="142"/>
    </row>
    <row r="3585" spans="4:4" x14ac:dyDescent="0.25">
      <c r="D3585" s="142"/>
    </row>
    <row r="3586" spans="4:4" x14ac:dyDescent="0.25">
      <c r="D3586" s="142"/>
    </row>
    <row r="3587" spans="4:4" x14ac:dyDescent="0.25">
      <c r="D3587" s="142"/>
    </row>
    <row r="3588" spans="4:4" x14ac:dyDescent="0.25">
      <c r="D3588" s="142"/>
    </row>
    <row r="3589" spans="4:4" x14ac:dyDescent="0.25">
      <c r="D3589" s="142"/>
    </row>
    <row r="3590" spans="4:4" x14ac:dyDescent="0.25">
      <c r="D3590" s="142"/>
    </row>
    <row r="3591" spans="4:4" x14ac:dyDescent="0.25">
      <c r="D3591" s="142"/>
    </row>
    <row r="3592" spans="4:4" x14ac:dyDescent="0.25">
      <c r="D3592" s="142"/>
    </row>
    <row r="3593" spans="4:4" x14ac:dyDescent="0.25">
      <c r="D3593" s="142"/>
    </row>
    <row r="3594" spans="4:4" x14ac:dyDescent="0.25">
      <c r="D3594" s="142"/>
    </row>
    <row r="3595" spans="4:4" x14ac:dyDescent="0.25">
      <c r="D3595" s="142"/>
    </row>
    <row r="3596" spans="4:4" x14ac:dyDescent="0.25">
      <c r="D3596" s="142"/>
    </row>
    <row r="3597" spans="4:4" x14ac:dyDescent="0.25">
      <c r="D3597" s="142"/>
    </row>
    <row r="3598" spans="4:4" x14ac:dyDescent="0.25">
      <c r="D3598" s="142"/>
    </row>
    <row r="3599" spans="4:4" x14ac:dyDescent="0.25">
      <c r="D3599" s="142"/>
    </row>
    <row r="3600" spans="4:4" x14ac:dyDescent="0.25">
      <c r="D3600" s="142"/>
    </row>
    <row r="3601" spans="4:4" x14ac:dyDescent="0.25">
      <c r="D3601" s="142"/>
    </row>
    <row r="3602" spans="4:4" x14ac:dyDescent="0.25">
      <c r="D3602" s="142"/>
    </row>
    <row r="3603" spans="4:4" x14ac:dyDescent="0.25">
      <c r="D3603" s="142"/>
    </row>
    <row r="3604" spans="4:4" x14ac:dyDescent="0.25">
      <c r="D3604" s="142"/>
    </row>
    <row r="3605" spans="4:4" x14ac:dyDescent="0.25">
      <c r="D3605" s="142"/>
    </row>
    <row r="3606" spans="4:4" x14ac:dyDescent="0.25">
      <c r="D3606" s="142"/>
    </row>
    <row r="3607" spans="4:4" x14ac:dyDescent="0.25">
      <c r="D3607" s="142"/>
    </row>
    <row r="3608" spans="4:4" x14ac:dyDescent="0.25">
      <c r="D3608" s="142"/>
    </row>
    <row r="3609" spans="4:4" x14ac:dyDescent="0.25">
      <c r="D3609" s="142"/>
    </row>
    <row r="3610" spans="4:4" x14ac:dyDescent="0.25">
      <c r="D3610" s="142"/>
    </row>
    <row r="3611" spans="4:4" x14ac:dyDescent="0.25">
      <c r="D3611" s="142"/>
    </row>
    <row r="3612" spans="4:4" x14ac:dyDescent="0.25">
      <c r="D3612" s="142"/>
    </row>
    <row r="3613" spans="4:4" x14ac:dyDescent="0.25">
      <c r="D3613" s="142"/>
    </row>
    <row r="3614" spans="4:4" x14ac:dyDescent="0.25">
      <c r="D3614" s="142"/>
    </row>
    <row r="3615" spans="4:4" x14ac:dyDescent="0.25">
      <c r="D3615" s="142"/>
    </row>
    <row r="3616" spans="4:4" x14ac:dyDescent="0.25">
      <c r="D3616" s="142"/>
    </row>
    <row r="3617" spans="4:4" x14ac:dyDescent="0.25">
      <c r="D3617" s="142"/>
    </row>
    <row r="3618" spans="4:4" x14ac:dyDescent="0.25">
      <c r="D3618" s="142"/>
    </row>
    <row r="3619" spans="4:4" x14ac:dyDescent="0.25">
      <c r="D3619" s="142"/>
    </row>
    <row r="3620" spans="4:4" x14ac:dyDescent="0.25">
      <c r="D3620" s="142"/>
    </row>
    <row r="3621" spans="4:4" x14ac:dyDescent="0.25">
      <c r="D3621" s="142"/>
    </row>
    <row r="3622" spans="4:4" x14ac:dyDescent="0.25">
      <c r="D3622" s="142"/>
    </row>
    <row r="3623" spans="4:4" x14ac:dyDescent="0.25">
      <c r="D3623" s="142"/>
    </row>
    <row r="3624" spans="4:4" x14ac:dyDescent="0.25">
      <c r="D3624" s="142"/>
    </row>
    <row r="3625" spans="4:4" x14ac:dyDescent="0.25">
      <c r="D3625" s="142"/>
    </row>
    <row r="3626" spans="4:4" x14ac:dyDescent="0.25">
      <c r="D3626" s="142"/>
    </row>
    <row r="3627" spans="4:4" x14ac:dyDescent="0.25">
      <c r="D3627" s="142"/>
    </row>
    <row r="3628" spans="4:4" x14ac:dyDescent="0.25">
      <c r="D3628" s="142"/>
    </row>
    <row r="3629" spans="4:4" x14ac:dyDescent="0.25">
      <c r="D3629" s="142"/>
    </row>
    <row r="3630" spans="4:4" x14ac:dyDescent="0.25">
      <c r="D3630" s="142"/>
    </row>
    <row r="3631" spans="4:4" x14ac:dyDescent="0.25">
      <c r="D3631" s="142"/>
    </row>
    <row r="3632" spans="4:4" x14ac:dyDescent="0.25">
      <c r="D3632" s="142"/>
    </row>
    <row r="3633" spans="4:4" x14ac:dyDescent="0.25">
      <c r="D3633" s="142"/>
    </row>
    <row r="3634" spans="4:4" x14ac:dyDescent="0.25">
      <c r="D3634" s="142"/>
    </row>
    <row r="3635" spans="4:4" x14ac:dyDescent="0.25">
      <c r="D3635" s="142"/>
    </row>
    <row r="3636" spans="4:4" x14ac:dyDescent="0.25">
      <c r="D3636" s="142"/>
    </row>
    <row r="3637" spans="4:4" x14ac:dyDescent="0.25">
      <c r="D3637" s="142"/>
    </row>
    <row r="3638" spans="4:4" x14ac:dyDescent="0.25">
      <c r="D3638" s="142"/>
    </row>
    <row r="3639" spans="4:4" x14ac:dyDescent="0.25">
      <c r="D3639" s="142"/>
    </row>
    <row r="3640" spans="4:4" x14ac:dyDescent="0.25">
      <c r="D3640" s="142"/>
    </row>
    <row r="3641" spans="4:4" x14ac:dyDescent="0.25">
      <c r="D3641" s="142"/>
    </row>
    <row r="3642" spans="4:4" x14ac:dyDescent="0.25">
      <c r="D3642" s="142"/>
    </row>
    <row r="3643" spans="4:4" x14ac:dyDescent="0.25">
      <c r="D3643" s="142"/>
    </row>
    <row r="3644" spans="4:4" x14ac:dyDescent="0.25">
      <c r="D3644" s="142"/>
    </row>
    <row r="3645" spans="4:4" x14ac:dyDescent="0.25">
      <c r="D3645" s="142"/>
    </row>
    <row r="3646" spans="4:4" x14ac:dyDescent="0.25">
      <c r="D3646" s="142"/>
    </row>
    <row r="3647" spans="4:4" x14ac:dyDescent="0.25">
      <c r="D3647" s="142"/>
    </row>
    <row r="3648" spans="4:4" x14ac:dyDescent="0.25">
      <c r="D3648" s="142"/>
    </row>
    <row r="3649" spans="4:4" x14ac:dyDescent="0.25">
      <c r="D3649" s="142"/>
    </row>
    <row r="3650" spans="4:4" x14ac:dyDescent="0.25">
      <c r="D3650" s="142"/>
    </row>
    <row r="3651" spans="4:4" x14ac:dyDescent="0.25">
      <c r="D3651" s="142"/>
    </row>
    <row r="3652" spans="4:4" x14ac:dyDescent="0.25">
      <c r="D3652" s="142"/>
    </row>
    <row r="3653" spans="4:4" x14ac:dyDescent="0.25">
      <c r="D3653" s="142"/>
    </row>
    <row r="3654" spans="4:4" x14ac:dyDescent="0.25">
      <c r="D3654" s="142"/>
    </row>
    <row r="3655" spans="4:4" x14ac:dyDescent="0.25">
      <c r="D3655" s="142"/>
    </row>
    <row r="3656" spans="4:4" x14ac:dyDescent="0.25">
      <c r="D3656" s="142"/>
    </row>
    <row r="3657" spans="4:4" x14ac:dyDescent="0.25">
      <c r="D3657" s="142"/>
    </row>
    <row r="3658" spans="4:4" x14ac:dyDescent="0.25">
      <c r="D3658" s="142"/>
    </row>
    <row r="3659" spans="4:4" x14ac:dyDescent="0.25">
      <c r="D3659" s="142"/>
    </row>
    <row r="3660" spans="4:4" x14ac:dyDescent="0.25">
      <c r="D3660" s="142"/>
    </row>
    <row r="3661" spans="4:4" x14ac:dyDescent="0.25">
      <c r="D3661" s="142"/>
    </row>
    <row r="3662" spans="4:4" x14ac:dyDescent="0.25">
      <c r="D3662" s="142"/>
    </row>
    <row r="3663" spans="4:4" x14ac:dyDescent="0.25">
      <c r="D3663" s="142"/>
    </row>
    <row r="3664" spans="4:4" x14ac:dyDescent="0.25">
      <c r="D3664" s="142"/>
    </row>
    <row r="3665" spans="4:4" x14ac:dyDescent="0.25">
      <c r="D3665" s="142"/>
    </row>
    <row r="3666" spans="4:4" x14ac:dyDescent="0.25">
      <c r="D3666" s="142"/>
    </row>
    <row r="3667" spans="4:4" x14ac:dyDescent="0.25">
      <c r="D3667" s="142"/>
    </row>
    <row r="3668" spans="4:4" x14ac:dyDescent="0.25">
      <c r="D3668" s="142"/>
    </row>
    <row r="3669" spans="4:4" x14ac:dyDescent="0.25">
      <c r="D3669" s="142"/>
    </row>
    <row r="3670" spans="4:4" x14ac:dyDescent="0.25">
      <c r="D3670" s="142"/>
    </row>
    <row r="3671" spans="4:4" x14ac:dyDescent="0.25">
      <c r="D3671" s="142"/>
    </row>
    <row r="3672" spans="4:4" x14ac:dyDescent="0.25">
      <c r="D3672" s="142"/>
    </row>
    <row r="3673" spans="4:4" x14ac:dyDescent="0.25">
      <c r="D3673" s="142"/>
    </row>
    <row r="3674" spans="4:4" x14ac:dyDescent="0.25">
      <c r="D3674" s="142"/>
    </row>
    <row r="3675" spans="4:4" x14ac:dyDescent="0.25">
      <c r="D3675" s="142"/>
    </row>
    <row r="3676" spans="4:4" x14ac:dyDescent="0.25">
      <c r="D3676" s="142"/>
    </row>
    <row r="3677" spans="4:4" x14ac:dyDescent="0.25">
      <c r="D3677" s="142"/>
    </row>
    <row r="3678" spans="4:4" x14ac:dyDescent="0.25">
      <c r="D3678" s="142"/>
    </row>
    <row r="3679" spans="4:4" x14ac:dyDescent="0.25">
      <c r="D3679" s="142"/>
    </row>
    <row r="3680" spans="4:4" x14ac:dyDescent="0.25">
      <c r="D3680" s="142"/>
    </row>
    <row r="3681" spans="4:4" x14ac:dyDescent="0.25">
      <c r="D3681" s="142"/>
    </row>
    <row r="3682" spans="4:4" x14ac:dyDescent="0.25">
      <c r="D3682" s="142"/>
    </row>
    <row r="3683" spans="4:4" x14ac:dyDescent="0.25">
      <c r="D3683" s="142"/>
    </row>
    <row r="3684" spans="4:4" x14ac:dyDescent="0.25">
      <c r="D3684" s="142"/>
    </row>
    <row r="3685" spans="4:4" x14ac:dyDescent="0.25">
      <c r="D3685" s="142"/>
    </row>
    <row r="3686" spans="4:4" x14ac:dyDescent="0.25">
      <c r="D3686" s="142"/>
    </row>
    <row r="3687" spans="4:4" x14ac:dyDescent="0.25">
      <c r="D3687" s="142"/>
    </row>
    <row r="3688" spans="4:4" x14ac:dyDescent="0.25">
      <c r="D3688" s="142"/>
    </row>
    <row r="3689" spans="4:4" x14ac:dyDescent="0.25">
      <c r="D3689" s="142"/>
    </row>
    <row r="3690" spans="4:4" x14ac:dyDescent="0.25">
      <c r="D3690" s="142"/>
    </row>
    <row r="3691" spans="4:4" x14ac:dyDescent="0.25">
      <c r="D3691" s="142"/>
    </row>
    <row r="3692" spans="4:4" x14ac:dyDescent="0.25">
      <c r="D3692" s="142"/>
    </row>
    <row r="3693" spans="4:4" x14ac:dyDescent="0.25">
      <c r="D3693" s="142"/>
    </row>
    <row r="3694" spans="4:4" x14ac:dyDescent="0.25">
      <c r="D3694" s="142"/>
    </row>
    <row r="3695" spans="4:4" x14ac:dyDescent="0.25">
      <c r="D3695" s="142"/>
    </row>
    <row r="3696" spans="4:4" x14ac:dyDescent="0.25">
      <c r="D3696" s="142"/>
    </row>
    <row r="3697" spans="4:4" x14ac:dyDescent="0.25">
      <c r="D3697" s="142"/>
    </row>
    <row r="3698" spans="4:4" x14ac:dyDescent="0.25">
      <c r="D3698" s="142"/>
    </row>
    <row r="3699" spans="4:4" x14ac:dyDescent="0.25">
      <c r="D3699" s="142"/>
    </row>
    <row r="3700" spans="4:4" x14ac:dyDescent="0.25">
      <c r="D3700" s="142"/>
    </row>
    <row r="3701" spans="4:4" x14ac:dyDescent="0.25">
      <c r="D3701" s="142"/>
    </row>
    <row r="3702" spans="4:4" x14ac:dyDescent="0.25">
      <c r="D3702" s="142"/>
    </row>
    <row r="3703" spans="4:4" x14ac:dyDescent="0.25">
      <c r="D3703" s="142"/>
    </row>
    <row r="3704" spans="4:4" x14ac:dyDescent="0.25">
      <c r="D3704" s="142"/>
    </row>
    <row r="3705" spans="4:4" x14ac:dyDescent="0.25">
      <c r="D3705" s="142"/>
    </row>
    <row r="3706" spans="4:4" x14ac:dyDescent="0.25">
      <c r="D3706" s="142"/>
    </row>
    <row r="3707" spans="4:4" x14ac:dyDescent="0.25">
      <c r="D3707" s="142"/>
    </row>
    <row r="3708" spans="4:4" x14ac:dyDescent="0.25">
      <c r="D3708" s="142"/>
    </row>
    <row r="3709" spans="4:4" x14ac:dyDescent="0.25">
      <c r="D3709" s="142"/>
    </row>
    <row r="3710" spans="4:4" x14ac:dyDescent="0.25">
      <c r="D3710" s="142"/>
    </row>
    <row r="3711" spans="4:4" x14ac:dyDescent="0.25">
      <c r="D3711" s="142"/>
    </row>
    <row r="3712" spans="4:4" x14ac:dyDescent="0.25">
      <c r="D3712" s="142"/>
    </row>
    <row r="3713" spans="4:4" x14ac:dyDescent="0.25">
      <c r="D3713" s="142"/>
    </row>
    <row r="3714" spans="4:4" x14ac:dyDescent="0.25">
      <c r="D3714" s="142"/>
    </row>
    <row r="3715" spans="4:4" x14ac:dyDescent="0.25">
      <c r="D3715" s="142"/>
    </row>
    <row r="3716" spans="4:4" x14ac:dyDescent="0.25">
      <c r="D3716" s="142"/>
    </row>
    <row r="3717" spans="4:4" x14ac:dyDescent="0.25">
      <c r="D3717" s="142"/>
    </row>
    <row r="3718" spans="4:4" x14ac:dyDescent="0.25">
      <c r="D3718" s="142"/>
    </row>
    <row r="3719" spans="4:4" x14ac:dyDescent="0.25">
      <c r="D3719" s="142"/>
    </row>
    <row r="3720" spans="4:4" x14ac:dyDescent="0.25">
      <c r="D3720" s="142"/>
    </row>
    <row r="3721" spans="4:4" x14ac:dyDescent="0.25">
      <c r="D3721" s="142"/>
    </row>
    <row r="3722" spans="4:4" x14ac:dyDescent="0.25">
      <c r="D3722" s="142"/>
    </row>
    <row r="3723" spans="4:4" x14ac:dyDescent="0.25">
      <c r="D3723" s="142"/>
    </row>
    <row r="3724" spans="4:4" x14ac:dyDescent="0.25">
      <c r="D3724" s="142"/>
    </row>
    <row r="3725" spans="4:4" x14ac:dyDescent="0.25">
      <c r="D3725" s="142"/>
    </row>
    <row r="3726" spans="4:4" x14ac:dyDescent="0.25">
      <c r="D3726" s="142"/>
    </row>
    <row r="3727" spans="4:4" x14ac:dyDescent="0.25">
      <c r="D3727" s="142"/>
    </row>
    <row r="3728" spans="4:4" x14ac:dyDescent="0.25">
      <c r="D3728" s="142"/>
    </row>
    <row r="3729" spans="4:4" x14ac:dyDescent="0.25">
      <c r="D3729" s="142"/>
    </row>
    <row r="3730" spans="4:4" x14ac:dyDescent="0.25">
      <c r="D3730" s="142"/>
    </row>
    <row r="3731" spans="4:4" x14ac:dyDescent="0.25">
      <c r="D3731" s="142"/>
    </row>
    <row r="3732" spans="4:4" x14ac:dyDescent="0.25">
      <c r="D3732" s="142"/>
    </row>
    <row r="3733" spans="4:4" x14ac:dyDescent="0.25">
      <c r="D3733" s="142"/>
    </row>
    <row r="3734" spans="4:4" x14ac:dyDescent="0.25">
      <c r="D3734" s="142"/>
    </row>
    <row r="3735" spans="4:4" x14ac:dyDescent="0.25">
      <c r="D3735" s="142"/>
    </row>
    <row r="3736" spans="4:4" x14ac:dyDescent="0.25">
      <c r="D3736" s="142"/>
    </row>
    <row r="3737" spans="4:4" x14ac:dyDescent="0.25">
      <c r="D3737" s="142"/>
    </row>
    <row r="3738" spans="4:4" x14ac:dyDescent="0.25">
      <c r="D3738" s="142"/>
    </row>
    <row r="3739" spans="4:4" x14ac:dyDescent="0.25">
      <c r="D3739" s="142"/>
    </row>
    <row r="3740" spans="4:4" x14ac:dyDescent="0.25">
      <c r="D3740" s="142"/>
    </row>
    <row r="3741" spans="4:4" x14ac:dyDescent="0.25">
      <c r="D3741" s="142"/>
    </row>
    <row r="3742" spans="4:4" x14ac:dyDescent="0.25">
      <c r="D3742" s="142"/>
    </row>
    <row r="3743" spans="4:4" x14ac:dyDescent="0.25">
      <c r="D3743" s="142"/>
    </row>
    <row r="3744" spans="4:4" x14ac:dyDescent="0.25">
      <c r="D3744" s="142"/>
    </row>
    <row r="3745" spans="4:4" x14ac:dyDescent="0.25">
      <c r="D3745" s="142"/>
    </row>
    <row r="3746" spans="4:4" x14ac:dyDescent="0.25">
      <c r="D3746" s="142"/>
    </row>
    <row r="3747" spans="4:4" x14ac:dyDescent="0.25">
      <c r="D3747" s="142"/>
    </row>
    <row r="3748" spans="4:4" x14ac:dyDescent="0.25">
      <c r="D3748" s="142"/>
    </row>
    <row r="3749" spans="4:4" x14ac:dyDescent="0.25">
      <c r="D3749" s="142"/>
    </row>
    <row r="3750" spans="4:4" x14ac:dyDescent="0.25">
      <c r="D3750" s="142"/>
    </row>
    <row r="3751" spans="4:4" x14ac:dyDescent="0.25">
      <c r="D3751" s="142"/>
    </row>
    <row r="3752" spans="4:4" x14ac:dyDescent="0.25">
      <c r="D3752" s="142"/>
    </row>
    <row r="3753" spans="4:4" x14ac:dyDescent="0.25">
      <c r="D3753" s="142"/>
    </row>
    <row r="3754" spans="4:4" x14ac:dyDescent="0.25">
      <c r="D3754" s="142"/>
    </row>
    <row r="3755" spans="4:4" x14ac:dyDescent="0.25">
      <c r="D3755" s="142"/>
    </row>
    <row r="3756" spans="4:4" x14ac:dyDescent="0.25">
      <c r="D3756" s="142"/>
    </row>
    <row r="3757" spans="4:4" x14ac:dyDescent="0.25">
      <c r="D3757" s="142"/>
    </row>
    <row r="3758" spans="4:4" x14ac:dyDescent="0.25">
      <c r="D3758" s="142"/>
    </row>
    <row r="3759" spans="4:4" x14ac:dyDescent="0.25">
      <c r="D3759" s="142"/>
    </row>
    <row r="3760" spans="4:4" x14ac:dyDescent="0.25">
      <c r="D3760" s="142"/>
    </row>
    <row r="3761" spans="4:4" x14ac:dyDescent="0.25">
      <c r="D3761" s="142"/>
    </row>
    <row r="3762" spans="4:4" x14ac:dyDescent="0.25">
      <c r="D3762" s="142"/>
    </row>
    <row r="3763" spans="4:4" x14ac:dyDescent="0.25">
      <c r="D3763" s="142"/>
    </row>
    <row r="3764" spans="4:4" x14ac:dyDescent="0.25">
      <c r="D3764" s="142"/>
    </row>
    <row r="3765" spans="4:4" x14ac:dyDescent="0.25">
      <c r="D3765" s="142"/>
    </row>
    <row r="3766" spans="4:4" x14ac:dyDescent="0.25">
      <c r="D3766" s="142"/>
    </row>
    <row r="3767" spans="4:4" x14ac:dyDescent="0.25">
      <c r="D3767" s="142"/>
    </row>
    <row r="3768" spans="4:4" x14ac:dyDescent="0.25">
      <c r="D3768" s="142"/>
    </row>
    <row r="3769" spans="4:4" x14ac:dyDescent="0.25">
      <c r="D3769" s="142"/>
    </row>
    <row r="3770" spans="4:4" x14ac:dyDescent="0.25">
      <c r="D3770" s="142"/>
    </row>
    <row r="3771" spans="4:4" x14ac:dyDescent="0.25">
      <c r="D3771" s="142"/>
    </row>
    <row r="3772" spans="4:4" x14ac:dyDescent="0.25">
      <c r="D3772" s="142"/>
    </row>
    <row r="3773" spans="4:4" x14ac:dyDescent="0.25">
      <c r="D3773" s="142"/>
    </row>
    <row r="3774" spans="4:4" x14ac:dyDescent="0.25">
      <c r="D3774" s="142"/>
    </row>
    <row r="3775" spans="4:4" x14ac:dyDescent="0.25">
      <c r="D3775" s="142"/>
    </row>
    <row r="3776" spans="4:4" x14ac:dyDescent="0.25">
      <c r="D3776" s="142"/>
    </row>
    <row r="3777" spans="4:4" x14ac:dyDescent="0.25">
      <c r="D3777" s="142"/>
    </row>
    <row r="3778" spans="4:4" x14ac:dyDescent="0.25">
      <c r="D3778" s="142"/>
    </row>
    <row r="3779" spans="4:4" x14ac:dyDescent="0.25">
      <c r="D3779" s="142"/>
    </row>
    <row r="3780" spans="4:4" x14ac:dyDescent="0.25">
      <c r="D3780" s="142"/>
    </row>
    <row r="3781" spans="4:4" x14ac:dyDescent="0.25">
      <c r="D3781" s="142"/>
    </row>
    <row r="3782" spans="4:4" x14ac:dyDescent="0.25">
      <c r="D3782" s="142"/>
    </row>
    <row r="3783" spans="4:4" x14ac:dyDescent="0.25">
      <c r="D3783" s="142"/>
    </row>
    <row r="3784" spans="4:4" x14ac:dyDescent="0.25">
      <c r="D3784" s="142"/>
    </row>
    <row r="3785" spans="4:4" x14ac:dyDescent="0.25">
      <c r="D3785" s="142"/>
    </row>
    <row r="3786" spans="4:4" x14ac:dyDescent="0.25">
      <c r="D3786" s="142"/>
    </row>
    <row r="3787" spans="4:4" x14ac:dyDescent="0.25">
      <c r="D3787" s="142"/>
    </row>
    <row r="3788" spans="4:4" x14ac:dyDescent="0.25">
      <c r="D3788" s="142"/>
    </row>
    <row r="3789" spans="4:4" x14ac:dyDescent="0.25">
      <c r="D3789" s="142"/>
    </row>
    <row r="3790" spans="4:4" x14ac:dyDescent="0.25">
      <c r="D3790" s="142"/>
    </row>
    <row r="3791" spans="4:4" x14ac:dyDescent="0.25">
      <c r="D3791" s="142"/>
    </row>
    <row r="3792" spans="4:4" x14ac:dyDescent="0.25">
      <c r="D3792" s="142"/>
    </row>
    <row r="3793" spans="4:4" x14ac:dyDescent="0.25">
      <c r="D3793" s="142"/>
    </row>
    <row r="3794" spans="4:4" x14ac:dyDescent="0.25">
      <c r="D3794" s="142"/>
    </row>
    <row r="3795" spans="4:4" x14ac:dyDescent="0.25">
      <c r="D3795" s="142"/>
    </row>
    <row r="3796" spans="4:4" x14ac:dyDescent="0.25">
      <c r="D3796" s="142"/>
    </row>
    <row r="3797" spans="4:4" x14ac:dyDescent="0.25">
      <c r="D3797" s="142"/>
    </row>
    <row r="3798" spans="4:4" x14ac:dyDescent="0.25">
      <c r="D3798" s="142"/>
    </row>
    <row r="3799" spans="4:4" x14ac:dyDescent="0.25">
      <c r="D3799" s="142"/>
    </row>
    <row r="3800" spans="4:4" x14ac:dyDescent="0.25">
      <c r="D3800" s="142"/>
    </row>
    <row r="3801" spans="4:4" x14ac:dyDescent="0.25">
      <c r="D3801" s="142"/>
    </row>
    <row r="3802" spans="4:4" x14ac:dyDescent="0.25">
      <c r="D3802" s="142"/>
    </row>
    <row r="3803" spans="4:4" x14ac:dyDescent="0.25">
      <c r="D3803" s="142"/>
    </row>
    <row r="3804" spans="4:4" x14ac:dyDescent="0.25">
      <c r="D3804" s="142"/>
    </row>
    <row r="3805" spans="4:4" x14ac:dyDescent="0.25">
      <c r="D3805" s="142"/>
    </row>
    <row r="3806" spans="4:4" x14ac:dyDescent="0.25">
      <c r="D3806" s="142"/>
    </row>
    <row r="3807" spans="4:4" x14ac:dyDescent="0.25">
      <c r="D3807" s="142"/>
    </row>
    <row r="3808" spans="4:4" x14ac:dyDescent="0.25">
      <c r="D3808" s="142"/>
    </row>
    <row r="3809" spans="4:4" x14ac:dyDescent="0.25">
      <c r="D3809" s="142"/>
    </row>
    <row r="3810" spans="4:4" x14ac:dyDescent="0.25">
      <c r="D3810" s="142"/>
    </row>
    <row r="3811" spans="4:4" x14ac:dyDescent="0.25">
      <c r="D3811" s="142"/>
    </row>
    <row r="3812" spans="4:4" x14ac:dyDescent="0.25">
      <c r="D3812" s="142"/>
    </row>
    <row r="3813" spans="4:4" x14ac:dyDescent="0.25">
      <c r="D3813" s="142"/>
    </row>
    <row r="3814" spans="4:4" x14ac:dyDescent="0.25">
      <c r="D3814" s="142"/>
    </row>
    <row r="3815" spans="4:4" x14ac:dyDescent="0.25">
      <c r="D3815" s="142"/>
    </row>
    <row r="3816" spans="4:4" x14ac:dyDescent="0.25">
      <c r="D3816" s="142"/>
    </row>
    <row r="3817" spans="4:4" x14ac:dyDescent="0.25">
      <c r="D3817" s="142"/>
    </row>
    <row r="3818" spans="4:4" x14ac:dyDescent="0.25">
      <c r="D3818" s="142"/>
    </row>
    <row r="3819" spans="4:4" x14ac:dyDescent="0.25">
      <c r="D3819" s="142"/>
    </row>
    <row r="3820" spans="4:4" x14ac:dyDescent="0.25">
      <c r="D3820" s="142"/>
    </row>
    <row r="3821" spans="4:4" x14ac:dyDescent="0.25">
      <c r="D3821" s="142"/>
    </row>
    <row r="3822" spans="4:4" x14ac:dyDescent="0.25">
      <c r="D3822" s="142"/>
    </row>
    <row r="3823" spans="4:4" x14ac:dyDescent="0.25">
      <c r="D3823" s="142"/>
    </row>
    <row r="3824" spans="4:4" x14ac:dyDescent="0.25">
      <c r="D3824" s="142"/>
    </row>
    <row r="3825" spans="4:4" x14ac:dyDescent="0.25">
      <c r="D3825" s="142"/>
    </row>
    <row r="3826" spans="4:4" x14ac:dyDescent="0.25">
      <c r="D3826" s="142"/>
    </row>
    <row r="3827" spans="4:4" x14ac:dyDescent="0.25">
      <c r="D3827" s="142"/>
    </row>
    <row r="3828" spans="4:4" x14ac:dyDescent="0.25">
      <c r="D3828" s="142"/>
    </row>
    <row r="3829" spans="4:4" x14ac:dyDescent="0.25">
      <c r="D3829" s="142"/>
    </row>
    <row r="3830" spans="4:4" x14ac:dyDescent="0.25">
      <c r="D3830" s="142"/>
    </row>
    <row r="3831" spans="4:4" x14ac:dyDescent="0.25">
      <c r="D3831" s="142"/>
    </row>
    <row r="3832" spans="4:4" x14ac:dyDescent="0.25">
      <c r="D3832" s="142"/>
    </row>
    <row r="3833" spans="4:4" x14ac:dyDescent="0.25">
      <c r="D3833" s="142"/>
    </row>
    <row r="3834" spans="4:4" x14ac:dyDescent="0.25">
      <c r="D3834" s="142"/>
    </row>
    <row r="3835" spans="4:4" x14ac:dyDescent="0.25">
      <c r="D3835" s="142"/>
    </row>
    <row r="3836" spans="4:4" x14ac:dyDescent="0.25">
      <c r="D3836" s="142"/>
    </row>
    <row r="3837" spans="4:4" x14ac:dyDescent="0.25">
      <c r="D3837" s="142"/>
    </row>
    <row r="3838" spans="4:4" x14ac:dyDescent="0.25">
      <c r="D3838" s="142"/>
    </row>
    <row r="3839" spans="4:4" x14ac:dyDescent="0.25">
      <c r="D3839" s="142"/>
    </row>
    <row r="3840" spans="4:4" x14ac:dyDescent="0.25">
      <c r="D3840" s="142"/>
    </row>
    <row r="3841" spans="4:4" x14ac:dyDescent="0.25">
      <c r="D3841" s="142"/>
    </row>
    <row r="3842" spans="4:4" x14ac:dyDescent="0.25">
      <c r="D3842" s="142"/>
    </row>
    <row r="3843" spans="4:4" x14ac:dyDescent="0.25">
      <c r="D3843" s="142"/>
    </row>
    <row r="3844" spans="4:4" x14ac:dyDescent="0.25">
      <c r="D3844" s="142"/>
    </row>
    <row r="3845" spans="4:4" x14ac:dyDescent="0.25">
      <c r="D3845" s="142"/>
    </row>
    <row r="3846" spans="4:4" x14ac:dyDescent="0.25">
      <c r="D3846" s="142"/>
    </row>
    <row r="3847" spans="4:4" x14ac:dyDescent="0.25">
      <c r="D3847" s="142"/>
    </row>
    <row r="3848" spans="4:4" x14ac:dyDescent="0.25">
      <c r="D3848" s="142"/>
    </row>
    <row r="3849" spans="4:4" x14ac:dyDescent="0.25">
      <c r="D3849" s="142"/>
    </row>
    <row r="3850" spans="4:4" x14ac:dyDescent="0.25">
      <c r="D3850" s="142"/>
    </row>
    <row r="3851" spans="4:4" x14ac:dyDescent="0.25">
      <c r="D3851" s="142"/>
    </row>
    <row r="3852" spans="4:4" x14ac:dyDescent="0.25">
      <c r="D3852" s="142"/>
    </row>
    <row r="3853" spans="4:4" x14ac:dyDescent="0.25">
      <c r="D3853" s="142"/>
    </row>
    <row r="3854" spans="4:4" x14ac:dyDescent="0.25">
      <c r="D3854" s="142"/>
    </row>
    <row r="3855" spans="4:4" x14ac:dyDescent="0.25">
      <c r="D3855" s="142"/>
    </row>
    <row r="3856" spans="4:4" x14ac:dyDescent="0.25">
      <c r="D3856" s="142"/>
    </row>
    <row r="3857" spans="4:4" x14ac:dyDescent="0.25">
      <c r="D3857" s="142"/>
    </row>
    <row r="3858" spans="4:4" x14ac:dyDescent="0.25">
      <c r="D3858" s="142"/>
    </row>
    <row r="3859" spans="4:4" x14ac:dyDescent="0.25">
      <c r="D3859" s="142"/>
    </row>
    <row r="3860" spans="4:4" x14ac:dyDescent="0.25">
      <c r="D3860" s="142"/>
    </row>
    <row r="3861" spans="4:4" x14ac:dyDescent="0.25">
      <c r="D3861" s="142"/>
    </row>
    <row r="3862" spans="4:4" x14ac:dyDescent="0.25">
      <c r="D3862" s="142"/>
    </row>
    <row r="3863" spans="4:4" x14ac:dyDescent="0.25">
      <c r="D3863" s="142"/>
    </row>
    <row r="3864" spans="4:4" x14ac:dyDescent="0.25">
      <c r="D3864" s="142"/>
    </row>
    <row r="3865" spans="4:4" x14ac:dyDescent="0.25">
      <c r="D3865" s="142"/>
    </row>
    <row r="3866" spans="4:4" x14ac:dyDescent="0.25">
      <c r="D3866" s="142"/>
    </row>
    <row r="3867" spans="4:4" x14ac:dyDescent="0.25">
      <c r="D3867" s="142"/>
    </row>
    <row r="3868" spans="4:4" x14ac:dyDescent="0.25">
      <c r="D3868" s="142"/>
    </row>
    <row r="3869" spans="4:4" x14ac:dyDescent="0.25">
      <c r="D3869" s="142"/>
    </row>
    <row r="3870" spans="4:4" x14ac:dyDescent="0.25">
      <c r="D3870" s="142"/>
    </row>
    <row r="3871" spans="4:4" x14ac:dyDescent="0.25">
      <c r="D3871" s="142"/>
    </row>
    <row r="3872" spans="4:4" x14ac:dyDescent="0.25">
      <c r="D3872" s="142"/>
    </row>
    <row r="3873" spans="4:4" x14ac:dyDescent="0.25">
      <c r="D3873" s="142"/>
    </row>
    <row r="3874" spans="4:4" x14ac:dyDescent="0.25">
      <c r="D3874" s="142"/>
    </row>
    <row r="3875" spans="4:4" x14ac:dyDescent="0.25">
      <c r="D3875" s="142"/>
    </row>
    <row r="3876" spans="4:4" x14ac:dyDescent="0.25">
      <c r="D3876" s="142"/>
    </row>
    <row r="3877" spans="4:4" x14ac:dyDescent="0.25">
      <c r="D3877" s="142"/>
    </row>
    <row r="3878" spans="4:4" x14ac:dyDescent="0.25">
      <c r="D3878" s="142"/>
    </row>
    <row r="3879" spans="4:4" x14ac:dyDescent="0.25">
      <c r="D3879" s="142"/>
    </row>
    <row r="3880" spans="4:4" x14ac:dyDescent="0.25">
      <c r="D3880" s="142"/>
    </row>
    <row r="3881" spans="4:4" x14ac:dyDescent="0.25">
      <c r="D3881" s="142"/>
    </row>
    <row r="3882" spans="4:4" x14ac:dyDescent="0.25">
      <c r="D3882" s="142"/>
    </row>
    <row r="3883" spans="4:4" x14ac:dyDescent="0.25">
      <c r="D3883" s="142"/>
    </row>
    <row r="3884" spans="4:4" x14ac:dyDescent="0.25">
      <c r="D3884" s="142"/>
    </row>
    <row r="3885" spans="4:4" x14ac:dyDescent="0.25">
      <c r="D3885" s="142"/>
    </row>
    <row r="3886" spans="4:4" x14ac:dyDescent="0.25">
      <c r="D3886" s="142"/>
    </row>
    <row r="3887" spans="4:4" x14ac:dyDescent="0.25">
      <c r="D3887" s="142"/>
    </row>
    <row r="3888" spans="4:4" x14ac:dyDescent="0.25">
      <c r="D3888" s="142"/>
    </row>
    <row r="3889" spans="4:4" x14ac:dyDescent="0.25">
      <c r="D3889" s="142"/>
    </row>
    <row r="3890" spans="4:4" x14ac:dyDescent="0.25">
      <c r="D3890" s="142"/>
    </row>
    <row r="3891" spans="4:4" x14ac:dyDescent="0.25">
      <c r="D3891" s="142"/>
    </row>
    <row r="3892" spans="4:4" x14ac:dyDescent="0.25">
      <c r="D3892" s="142"/>
    </row>
    <row r="3893" spans="4:4" x14ac:dyDescent="0.25">
      <c r="D3893" s="142"/>
    </row>
    <row r="3894" spans="4:4" x14ac:dyDescent="0.25">
      <c r="D3894" s="142"/>
    </row>
    <row r="3895" spans="4:4" x14ac:dyDescent="0.25">
      <c r="D3895" s="142"/>
    </row>
    <row r="3896" spans="4:4" x14ac:dyDescent="0.25">
      <c r="D3896" s="142"/>
    </row>
    <row r="3897" spans="4:4" x14ac:dyDescent="0.25">
      <c r="D3897" s="142"/>
    </row>
    <row r="3898" spans="4:4" x14ac:dyDescent="0.25">
      <c r="D3898" s="142"/>
    </row>
    <row r="3899" spans="4:4" x14ac:dyDescent="0.25">
      <c r="D3899" s="142"/>
    </row>
    <row r="3900" spans="4:4" x14ac:dyDescent="0.25">
      <c r="D3900" s="142"/>
    </row>
    <row r="3901" spans="4:4" x14ac:dyDescent="0.25">
      <c r="D3901" s="142"/>
    </row>
    <row r="3902" spans="4:4" x14ac:dyDescent="0.25">
      <c r="D3902" s="142"/>
    </row>
    <row r="3903" spans="4:4" x14ac:dyDescent="0.25">
      <c r="D3903" s="142"/>
    </row>
    <row r="3904" spans="4:4" x14ac:dyDescent="0.25">
      <c r="D3904" s="142"/>
    </row>
    <row r="3905" spans="4:4" x14ac:dyDescent="0.25">
      <c r="D3905" s="142"/>
    </row>
    <row r="3906" spans="4:4" x14ac:dyDescent="0.25">
      <c r="D3906" s="142"/>
    </row>
    <row r="3907" spans="4:4" x14ac:dyDescent="0.25">
      <c r="D3907" s="142"/>
    </row>
    <row r="3908" spans="4:4" x14ac:dyDescent="0.25">
      <c r="D3908" s="142"/>
    </row>
    <row r="3909" spans="4:4" x14ac:dyDescent="0.25">
      <c r="D3909" s="142"/>
    </row>
    <row r="3910" spans="4:4" x14ac:dyDescent="0.25">
      <c r="D3910" s="142"/>
    </row>
    <row r="3911" spans="4:4" x14ac:dyDescent="0.25">
      <c r="D3911" s="142"/>
    </row>
    <row r="3912" spans="4:4" x14ac:dyDescent="0.25">
      <c r="D3912" s="142"/>
    </row>
    <row r="3913" spans="4:4" x14ac:dyDescent="0.25">
      <c r="D3913" s="142"/>
    </row>
    <row r="3914" spans="4:4" x14ac:dyDescent="0.25">
      <c r="D3914" s="142"/>
    </row>
    <row r="3915" spans="4:4" x14ac:dyDescent="0.25">
      <c r="D3915" s="142"/>
    </row>
    <row r="3916" spans="4:4" x14ac:dyDescent="0.25">
      <c r="D3916" s="142"/>
    </row>
    <row r="3917" spans="4:4" x14ac:dyDescent="0.25">
      <c r="D3917" s="142"/>
    </row>
    <row r="3918" spans="4:4" x14ac:dyDescent="0.25">
      <c r="D3918" s="142"/>
    </row>
    <row r="3919" spans="4:4" x14ac:dyDescent="0.25">
      <c r="D3919" s="142"/>
    </row>
    <row r="3920" spans="4:4" x14ac:dyDescent="0.25">
      <c r="D3920" s="142"/>
    </row>
    <row r="3921" spans="4:4" x14ac:dyDescent="0.25">
      <c r="D3921" s="142"/>
    </row>
    <row r="3922" spans="4:4" x14ac:dyDescent="0.25">
      <c r="D3922" s="142"/>
    </row>
    <row r="3923" spans="4:4" x14ac:dyDescent="0.25">
      <c r="D3923" s="142"/>
    </row>
    <row r="3924" spans="4:4" x14ac:dyDescent="0.25">
      <c r="D3924" s="142"/>
    </row>
    <row r="3925" spans="4:4" x14ac:dyDescent="0.25">
      <c r="D3925" s="142"/>
    </row>
    <row r="3926" spans="4:4" x14ac:dyDescent="0.25">
      <c r="D3926" s="142"/>
    </row>
    <row r="3927" spans="4:4" x14ac:dyDescent="0.25">
      <c r="D3927" s="142"/>
    </row>
    <row r="3928" spans="4:4" x14ac:dyDescent="0.25">
      <c r="D3928" s="142"/>
    </row>
    <row r="3929" spans="4:4" x14ac:dyDescent="0.25">
      <c r="D3929" s="142"/>
    </row>
    <row r="3930" spans="4:4" x14ac:dyDescent="0.25">
      <c r="D3930" s="142"/>
    </row>
    <row r="3931" spans="4:4" x14ac:dyDescent="0.25">
      <c r="D3931" s="142"/>
    </row>
    <row r="3932" spans="4:4" x14ac:dyDescent="0.25">
      <c r="D3932" s="142"/>
    </row>
    <row r="3933" spans="4:4" x14ac:dyDescent="0.25">
      <c r="D3933" s="142"/>
    </row>
    <row r="3934" spans="4:4" x14ac:dyDescent="0.25">
      <c r="D3934" s="142"/>
    </row>
    <row r="3935" spans="4:4" x14ac:dyDescent="0.25">
      <c r="D3935" s="142"/>
    </row>
    <row r="3936" spans="4:4" x14ac:dyDescent="0.25">
      <c r="D3936" s="142"/>
    </row>
    <row r="3937" spans="4:4" x14ac:dyDescent="0.25">
      <c r="D3937" s="142"/>
    </row>
    <row r="3938" spans="4:4" x14ac:dyDescent="0.25">
      <c r="D3938" s="142"/>
    </row>
    <row r="3939" spans="4:4" x14ac:dyDescent="0.25">
      <c r="D3939" s="142"/>
    </row>
    <row r="3940" spans="4:4" x14ac:dyDescent="0.25">
      <c r="D3940" s="142"/>
    </row>
    <row r="3941" spans="4:4" x14ac:dyDescent="0.25">
      <c r="D3941" s="142"/>
    </row>
    <row r="3942" spans="4:4" x14ac:dyDescent="0.25">
      <c r="D3942" s="142"/>
    </row>
    <row r="3943" spans="4:4" x14ac:dyDescent="0.25">
      <c r="D3943" s="142"/>
    </row>
    <row r="3944" spans="4:4" x14ac:dyDescent="0.25">
      <c r="D3944" s="142"/>
    </row>
    <row r="3945" spans="4:4" x14ac:dyDescent="0.25">
      <c r="D3945" s="142"/>
    </row>
    <row r="3946" spans="4:4" x14ac:dyDescent="0.25">
      <c r="D3946" s="142"/>
    </row>
    <row r="3947" spans="4:4" x14ac:dyDescent="0.25">
      <c r="D3947" s="142"/>
    </row>
    <row r="3948" spans="4:4" x14ac:dyDescent="0.25">
      <c r="D3948" s="142"/>
    </row>
    <row r="3949" spans="4:4" x14ac:dyDescent="0.25">
      <c r="D3949" s="142"/>
    </row>
    <row r="3950" spans="4:4" x14ac:dyDescent="0.25">
      <c r="D3950" s="142"/>
    </row>
    <row r="3951" spans="4:4" x14ac:dyDescent="0.25">
      <c r="D3951" s="142"/>
    </row>
    <row r="3952" spans="4:4" x14ac:dyDescent="0.25">
      <c r="D3952" s="142"/>
    </row>
    <row r="3953" spans="4:4" x14ac:dyDescent="0.25">
      <c r="D3953" s="142"/>
    </row>
    <row r="3954" spans="4:4" x14ac:dyDescent="0.25">
      <c r="D3954" s="142"/>
    </row>
    <row r="3955" spans="4:4" x14ac:dyDescent="0.25">
      <c r="D3955" s="142"/>
    </row>
    <row r="3956" spans="4:4" x14ac:dyDescent="0.25">
      <c r="D3956" s="142"/>
    </row>
    <row r="3957" spans="4:4" x14ac:dyDescent="0.25">
      <c r="D3957" s="142"/>
    </row>
    <row r="3958" spans="4:4" x14ac:dyDescent="0.25">
      <c r="D3958" s="142"/>
    </row>
    <row r="3959" spans="4:4" x14ac:dyDescent="0.25">
      <c r="D3959" s="142"/>
    </row>
    <row r="3960" spans="4:4" x14ac:dyDescent="0.25">
      <c r="D3960" s="142"/>
    </row>
    <row r="3961" spans="4:4" x14ac:dyDescent="0.25">
      <c r="D3961" s="142"/>
    </row>
    <row r="3962" spans="4:4" x14ac:dyDescent="0.25">
      <c r="D3962" s="142"/>
    </row>
    <row r="3963" spans="4:4" x14ac:dyDescent="0.25">
      <c r="D3963" s="142"/>
    </row>
    <row r="3964" spans="4:4" x14ac:dyDescent="0.25">
      <c r="D3964" s="142"/>
    </row>
    <row r="3965" spans="4:4" x14ac:dyDescent="0.25">
      <c r="D3965" s="142"/>
    </row>
    <row r="3966" spans="4:4" x14ac:dyDescent="0.25">
      <c r="D3966" s="142"/>
    </row>
    <row r="3967" spans="4:4" x14ac:dyDescent="0.25">
      <c r="D3967" s="142"/>
    </row>
    <row r="3968" spans="4:4" x14ac:dyDescent="0.25">
      <c r="D3968" s="142"/>
    </row>
    <row r="3969" spans="4:4" x14ac:dyDescent="0.25">
      <c r="D3969" s="142"/>
    </row>
    <row r="3970" spans="4:4" x14ac:dyDescent="0.25">
      <c r="D3970" s="142"/>
    </row>
    <row r="3971" spans="4:4" x14ac:dyDescent="0.25">
      <c r="D3971" s="142"/>
    </row>
    <row r="3972" spans="4:4" x14ac:dyDescent="0.25">
      <c r="D3972" s="142"/>
    </row>
    <row r="3973" spans="4:4" x14ac:dyDescent="0.25">
      <c r="D3973" s="142"/>
    </row>
    <row r="3974" spans="4:4" x14ac:dyDescent="0.25">
      <c r="D3974" s="142"/>
    </row>
    <row r="3975" spans="4:4" x14ac:dyDescent="0.25">
      <c r="D3975" s="142"/>
    </row>
    <row r="3976" spans="4:4" x14ac:dyDescent="0.25">
      <c r="D3976" s="142"/>
    </row>
    <row r="3977" spans="4:4" x14ac:dyDescent="0.25">
      <c r="D3977" s="142"/>
    </row>
    <row r="3978" spans="4:4" x14ac:dyDescent="0.25">
      <c r="D3978" s="142"/>
    </row>
    <row r="3979" spans="4:4" x14ac:dyDescent="0.25">
      <c r="D3979" s="142"/>
    </row>
    <row r="3980" spans="4:4" x14ac:dyDescent="0.25">
      <c r="D3980" s="142"/>
    </row>
    <row r="3981" spans="4:4" x14ac:dyDescent="0.25">
      <c r="D3981" s="142"/>
    </row>
    <row r="3982" spans="4:4" x14ac:dyDescent="0.25">
      <c r="D3982" s="142"/>
    </row>
    <row r="3983" spans="4:4" x14ac:dyDescent="0.25">
      <c r="D3983" s="142"/>
    </row>
    <row r="3984" spans="4:4" x14ac:dyDescent="0.25">
      <c r="D3984" s="142"/>
    </row>
    <row r="3985" spans="4:4" x14ac:dyDescent="0.25">
      <c r="D3985" s="142"/>
    </row>
    <row r="3986" spans="4:4" x14ac:dyDescent="0.25">
      <c r="D3986" s="142"/>
    </row>
    <row r="3987" spans="4:4" x14ac:dyDescent="0.25">
      <c r="D3987" s="142"/>
    </row>
    <row r="3988" spans="4:4" x14ac:dyDescent="0.25">
      <c r="D3988" s="142"/>
    </row>
    <row r="3989" spans="4:4" x14ac:dyDescent="0.25">
      <c r="D3989" s="142"/>
    </row>
    <row r="3990" spans="4:4" x14ac:dyDescent="0.25">
      <c r="D3990" s="142"/>
    </row>
    <row r="3991" spans="4:4" x14ac:dyDescent="0.25">
      <c r="D3991" s="142"/>
    </row>
    <row r="3992" spans="4:4" x14ac:dyDescent="0.25">
      <c r="D3992" s="142"/>
    </row>
    <row r="3993" spans="4:4" x14ac:dyDescent="0.25">
      <c r="D3993" s="142"/>
    </row>
    <row r="3994" spans="4:4" x14ac:dyDescent="0.25">
      <c r="D3994" s="142"/>
    </row>
    <row r="3995" spans="4:4" x14ac:dyDescent="0.25">
      <c r="D3995" s="142"/>
    </row>
    <row r="3996" spans="4:4" x14ac:dyDescent="0.25">
      <c r="D3996" s="142"/>
    </row>
    <row r="3997" spans="4:4" x14ac:dyDescent="0.25">
      <c r="D3997" s="142"/>
    </row>
    <row r="3998" spans="4:4" x14ac:dyDescent="0.25">
      <c r="D3998" s="142"/>
    </row>
    <row r="3999" spans="4:4" x14ac:dyDescent="0.25">
      <c r="D3999" s="142"/>
    </row>
    <row r="4000" spans="4:4" x14ac:dyDescent="0.25">
      <c r="D4000" s="142"/>
    </row>
    <row r="4001" spans="4:4" x14ac:dyDescent="0.25">
      <c r="D4001" s="142"/>
    </row>
    <row r="4002" spans="4:4" x14ac:dyDescent="0.25">
      <c r="D4002" s="142"/>
    </row>
    <row r="4003" spans="4:4" x14ac:dyDescent="0.25">
      <c r="D4003" s="142"/>
    </row>
    <row r="4004" spans="4:4" x14ac:dyDescent="0.25">
      <c r="D4004" s="142"/>
    </row>
    <row r="4005" spans="4:4" x14ac:dyDescent="0.25">
      <c r="D4005" s="142"/>
    </row>
    <row r="4006" spans="4:4" x14ac:dyDescent="0.25">
      <c r="D4006" s="142"/>
    </row>
    <row r="4007" spans="4:4" x14ac:dyDescent="0.25">
      <c r="D4007" s="142"/>
    </row>
    <row r="4008" spans="4:4" x14ac:dyDescent="0.25">
      <c r="D4008" s="142"/>
    </row>
    <row r="4009" spans="4:4" x14ac:dyDescent="0.25">
      <c r="D4009" s="142"/>
    </row>
    <row r="4010" spans="4:4" x14ac:dyDescent="0.25">
      <c r="D4010" s="142"/>
    </row>
    <row r="4011" spans="4:4" x14ac:dyDescent="0.25">
      <c r="D4011" s="142"/>
    </row>
    <row r="4012" spans="4:4" x14ac:dyDescent="0.25">
      <c r="D4012" s="142"/>
    </row>
    <row r="4013" spans="4:4" x14ac:dyDescent="0.25">
      <c r="D4013" s="142"/>
    </row>
    <row r="4014" spans="4:4" x14ac:dyDescent="0.25">
      <c r="D4014" s="142"/>
    </row>
    <row r="4015" spans="4:4" x14ac:dyDescent="0.25">
      <c r="D4015" s="142"/>
    </row>
    <row r="4016" spans="4:4" x14ac:dyDescent="0.25">
      <c r="D4016" s="142"/>
    </row>
    <row r="4017" spans="4:4" x14ac:dyDescent="0.25">
      <c r="D4017" s="142"/>
    </row>
    <row r="4018" spans="4:4" x14ac:dyDescent="0.25">
      <c r="D4018" s="142"/>
    </row>
    <row r="4019" spans="4:4" x14ac:dyDescent="0.25">
      <c r="D4019" s="142"/>
    </row>
    <row r="4020" spans="4:4" x14ac:dyDescent="0.25">
      <c r="D4020" s="142"/>
    </row>
    <row r="4021" spans="4:4" x14ac:dyDescent="0.25">
      <c r="D4021" s="142"/>
    </row>
    <row r="4022" spans="4:4" x14ac:dyDescent="0.25">
      <c r="D4022" s="142"/>
    </row>
    <row r="4023" spans="4:4" x14ac:dyDescent="0.25">
      <c r="D4023" s="142"/>
    </row>
    <row r="4024" spans="4:4" x14ac:dyDescent="0.25">
      <c r="D4024" s="142"/>
    </row>
    <row r="4025" spans="4:4" x14ac:dyDescent="0.25">
      <c r="D4025" s="142"/>
    </row>
    <row r="4026" spans="4:4" x14ac:dyDescent="0.25">
      <c r="D4026" s="142"/>
    </row>
    <row r="4027" spans="4:4" x14ac:dyDescent="0.25">
      <c r="D4027" s="142"/>
    </row>
    <row r="4028" spans="4:4" x14ac:dyDescent="0.25">
      <c r="D4028" s="142"/>
    </row>
    <row r="4029" spans="4:4" x14ac:dyDescent="0.25">
      <c r="D4029" s="142"/>
    </row>
    <row r="4030" spans="4:4" x14ac:dyDescent="0.25">
      <c r="D4030" s="142"/>
    </row>
    <row r="4031" spans="4:4" x14ac:dyDescent="0.25">
      <c r="D4031" s="142"/>
    </row>
    <row r="4032" spans="4:4" x14ac:dyDescent="0.25">
      <c r="D4032" s="142"/>
    </row>
    <row r="4033" spans="4:4" x14ac:dyDescent="0.25">
      <c r="D4033" s="142"/>
    </row>
    <row r="4034" spans="4:4" x14ac:dyDescent="0.25">
      <c r="D4034" s="142"/>
    </row>
    <row r="4035" spans="4:4" x14ac:dyDescent="0.25">
      <c r="D4035" s="142"/>
    </row>
    <row r="4036" spans="4:4" x14ac:dyDescent="0.25">
      <c r="D4036" s="142"/>
    </row>
    <row r="4037" spans="4:4" x14ac:dyDescent="0.25">
      <c r="D4037" s="142"/>
    </row>
    <row r="4038" spans="4:4" x14ac:dyDescent="0.25">
      <c r="D4038" s="142"/>
    </row>
    <row r="4039" spans="4:4" x14ac:dyDescent="0.25">
      <c r="D4039" s="142"/>
    </row>
    <row r="4040" spans="4:4" x14ac:dyDescent="0.25">
      <c r="D4040" s="142"/>
    </row>
    <row r="4041" spans="4:4" x14ac:dyDescent="0.25">
      <c r="D4041" s="142"/>
    </row>
    <row r="4042" spans="4:4" x14ac:dyDescent="0.25">
      <c r="D4042" s="142"/>
    </row>
    <row r="4043" spans="4:4" x14ac:dyDescent="0.25">
      <c r="D4043" s="142"/>
    </row>
    <row r="4044" spans="4:4" x14ac:dyDescent="0.25">
      <c r="D4044" s="142"/>
    </row>
    <row r="4045" spans="4:4" x14ac:dyDescent="0.25">
      <c r="D4045" s="142"/>
    </row>
    <row r="4046" spans="4:4" x14ac:dyDescent="0.25">
      <c r="D4046" s="142"/>
    </row>
    <row r="4047" spans="4:4" x14ac:dyDescent="0.25">
      <c r="D4047" s="142"/>
    </row>
    <row r="4048" spans="4:4" x14ac:dyDescent="0.25">
      <c r="D4048" s="142"/>
    </row>
    <row r="4049" spans="4:4" x14ac:dyDescent="0.25">
      <c r="D4049" s="142"/>
    </row>
    <row r="4050" spans="4:4" x14ac:dyDescent="0.25">
      <c r="D4050" s="142"/>
    </row>
    <row r="4051" spans="4:4" x14ac:dyDescent="0.25">
      <c r="D4051" s="142"/>
    </row>
    <row r="4052" spans="4:4" x14ac:dyDescent="0.25">
      <c r="D4052" s="142"/>
    </row>
    <row r="4053" spans="4:4" x14ac:dyDescent="0.25">
      <c r="D4053" s="142"/>
    </row>
    <row r="4054" spans="4:4" x14ac:dyDescent="0.25">
      <c r="D4054" s="142"/>
    </row>
    <row r="4055" spans="4:4" x14ac:dyDescent="0.25">
      <c r="D4055" s="142"/>
    </row>
    <row r="4056" spans="4:4" x14ac:dyDescent="0.25">
      <c r="D4056" s="142"/>
    </row>
    <row r="4057" spans="4:4" x14ac:dyDescent="0.25">
      <c r="D4057" s="142"/>
    </row>
    <row r="4058" spans="4:4" x14ac:dyDescent="0.25">
      <c r="D4058" s="142"/>
    </row>
    <row r="4059" spans="4:4" x14ac:dyDescent="0.25">
      <c r="D4059" s="142"/>
    </row>
    <row r="4060" spans="4:4" x14ac:dyDescent="0.25">
      <c r="D4060" s="142"/>
    </row>
    <row r="4061" spans="4:4" x14ac:dyDescent="0.25">
      <c r="D4061" s="142"/>
    </row>
    <row r="4062" spans="4:4" x14ac:dyDescent="0.25">
      <c r="D4062" s="142"/>
    </row>
    <row r="4063" spans="4:4" x14ac:dyDescent="0.25">
      <c r="D4063" s="142"/>
    </row>
    <row r="4064" spans="4:4" x14ac:dyDescent="0.25">
      <c r="D4064" s="142"/>
    </row>
    <row r="4065" spans="4:4" x14ac:dyDescent="0.25">
      <c r="D4065" s="142"/>
    </row>
    <row r="4066" spans="4:4" x14ac:dyDescent="0.25">
      <c r="D4066" s="142"/>
    </row>
    <row r="4067" spans="4:4" x14ac:dyDescent="0.25">
      <c r="D4067" s="142"/>
    </row>
    <row r="4068" spans="4:4" x14ac:dyDescent="0.25">
      <c r="D4068" s="142"/>
    </row>
    <row r="4069" spans="4:4" x14ac:dyDescent="0.25">
      <c r="D4069" s="142"/>
    </row>
    <row r="4070" spans="4:4" x14ac:dyDescent="0.25">
      <c r="D4070" s="142"/>
    </row>
    <row r="4071" spans="4:4" x14ac:dyDescent="0.25">
      <c r="D4071" s="142"/>
    </row>
    <row r="4072" spans="4:4" x14ac:dyDescent="0.25">
      <c r="D4072" s="142"/>
    </row>
    <row r="4073" spans="4:4" x14ac:dyDescent="0.25">
      <c r="D4073" s="142"/>
    </row>
    <row r="4074" spans="4:4" x14ac:dyDescent="0.25">
      <c r="D4074" s="142"/>
    </row>
    <row r="4075" spans="4:4" x14ac:dyDescent="0.25">
      <c r="D4075" s="142"/>
    </row>
    <row r="4076" spans="4:4" x14ac:dyDescent="0.25">
      <c r="D4076" s="142"/>
    </row>
    <row r="4077" spans="4:4" x14ac:dyDescent="0.25">
      <c r="D4077" s="142"/>
    </row>
    <row r="4078" spans="4:4" x14ac:dyDescent="0.25">
      <c r="D4078" s="142"/>
    </row>
    <row r="4079" spans="4:4" x14ac:dyDescent="0.25">
      <c r="D4079" s="142"/>
    </row>
    <row r="4080" spans="4:4" x14ac:dyDescent="0.25">
      <c r="D4080" s="142"/>
    </row>
    <row r="4081" spans="4:4" x14ac:dyDescent="0.25">
      <c r="D4081" s="142"/>
    </row>
    <row r="4082" spans="4:4" x14ac:dyDescent="0.25">
      <c r="D4082" s="142"/>
    </row>
    <row r="4083" spans="4:4" x14ac:dyDescent="0.25">
      <c r="D4083" s="142"/>
    </row>
    <row r="4084" spans="4:4" x14ac:dyDescent="0.25">
      <c r="D4084" s="142"/>
    </row>
    <row r="4085" spans="4:4" x14ac:dyDescent="0.25">
      <c r="D4085" s="142"/>
    </row>
    <row r="4086" spans="4:4" x14ac:dyDescent="0.25">
      <c r="D4086" s="142"/>
    </row>
    <row r="4087" spans="4:4" x14ac:dyDescent="0.25">
      <c r="D4087" s="142"/>
    </row>
    <row r="4088" spans="4:4" x14ac:dyDescent="0.25">
      <c r="D4088" s="142"/>
    </row>
    <row r="4089" spans="4:4" x14ac:dyDescent="0.25">
      <c r="D4089" s="142"/>
    </row>
    <row r="4090" spans="4:4" x14ac:dyDescent="0.25">
      <c r="D4090" s="142"/>
    </row>
    <row r="4091" spans="4:4" x14ac:dyDescent="0.25">
      <c r="D4091" s="142"/>
    </row>
    <row r="4092" spans="4:4" x14ac:dyDescent="0.25">
      <c r="D4092" s="142"/>
    </row>
    <row r="4093" spans="4:4" x14ac:dyDescent="0.25">
      <c r="D4093" s="142"/>
    </row>
    <row r="4094" spans="4:4" x14ac:dyDescent="0.25">
      <c r="D4094" s="142"/>
    </row>
    <row r="4095" spans="4:4" x14ac:dyDescent="0.25">
      <c r="D4095" s="142"/>
    </row>
    <row r="4096" spans="4:4" x14ac:dyDescent="0.25">
      <c r="D4096" s="142"/>
    </row>
    <row r="4097" spans="4:4" x14ac:dyDescent="0.25">
      <c r="D4097" s="142"/>
    </row>
    <row r="4098" spans="4:4" x14ac:dyDescent="0.25">
      <c r="D4098" s="142"/>
    </row>
    <row r="4099" spans="4:4" x14ac:dyDescent="0.25">
      <c r="D4099" s="142"/>
    </row>
    <row r="4100" spans="4:4" x14ac:dyDescent="0.25">
      <c r="D4100" s="142"/>
    </row>
    <row r="4101" spans="4:4" x14ac:dyDescent="0.25">
      <c r="D4101" s="142"/>
    </row>
    <row r="4102" spans="4:4" x14ac:dyDescent="0.25">
      <c r="D4102" s="142"/>
    </row>
    <row r="4103" spans="4:4" x14ac:dyDescent="0.25">
      <c r="D4103" s="142"/>
    </row>
    <row r="4104" spans="4:4" x14ac:dyDescent="0.25">
      <c r="D4104" s="142"/>
    </row>
    <row r="4105" spans="4:4" x14ac:dyDescent="0.25">
      <c r="D4105" s="142"/>
    </row>
    <row r="4106" spans="4:4" x14ac:dyDescent="0.25">
      <c r="D4106" s="142"/>
    </row>
    <row r="4107" spans="4:4" x14ac:dyDescent="0.25">
      <c r="D4107" s="142"/>
    </row>
    <row r="4108" spans="4:4" x14ac:dyDescent="0.25">
      <c r="D4108" s="142"/>
    </row>
    <row r="4109" spans="4:4" x14ac:dyDescent="0.25">
      <c r="D4109" s="142"/>
    </row>
    <row r="4110" spans="4:4" x14ac:dyDescent="0.25">
      <c r="D4110" s="142"/>
    </row>
    <row r="4111" spans="4:4" x14ac:dyDescent="0.25">
      <c r="D4111" s="142"/>
    </row>
    <row r="4112" spans="4:4" x14ac:dyDescent="0.25">
      <c r="D4112" s="142"/>
    </row>
    <row r="4113" spans="4:4" x14ac:dyDescent="0.25">
      <c r="D4113" s="142"/>
    </row>
    <row r="4114" spans="4:4" x14ac:dyDescent="0.25">
      <c r="D4114" s="142"/>
    </row>
    <row r="4115" spans="4:4" x14ac:dyDescent="0.25">
      <c r="D4115" s="142"/>
    </row>
    <row r="4116" spans="4:4" x14ac:dyDescent="0.25">
      <c r="D4116" s="142"/>
    </row>
    <row r="4117" spans="4:4" x14ac:dyDescent="0.25">
      <c r="D4117" s="142"/>
    </row>
    <row r="4118" spans="4:4" x14ac:dyDescent="0.25">
      <c r="D4118" s="142"/>
    </row>
    <row r="4119" spans="4:4" x14ac:dyDescent="0.25">
      <c r="D4119" s="142"/>
    </row>
    <row r="4120" spans="4:4" x14ac:dyDescent="0.25">
      <c r="D4120" s="142"/>
    </row>
    <row r="4121" spans="4:4" x14ac:dyDescent="0.25">
      <c r="D4121" s="142"/>
    </row>
    <row r="4122" spans="4:4" x14ac:dyDescent="0.25">
      <c r="D4122" s="142"/>
    </row>
    <row r="4123" spans="4:4" x14ac:dyDescent="0.25">
      <c r="D4123" s="142"/>
    </row>
    <row r="4124" spans="4:4" x14ac:dyDescent="0.25">
      <c r="D4124" s="142"/>
    </row>
    <row r="4125" spans="4:4" x14ac:dyDescent="0.25">
      <c r="D4125" s="142"/>
    </row>
    <row r="4126" spans="4:4" x14ac:dyDescent="0.25">
      <c r="D4126" s="142"/>
    </row>
    <row r="4127" spans="4:4" x14ac:dyDescent="0.25">
      <c r="D4127" s="142"/>
    </row>
    <row r="4128" spans="4:4" x14ac:dyDescent="0.25">
      <c r="D4128" s="142"/>
    </row>
    <row r="4129" spans="4:4" x14ac:dyDescent="0.25">
      <c r="D4129" s="142"/>
    </row>
    <row r="4130" spans="4:4" x14ac:dyDescent="0.25">
      <c r="D4130" s="142"/>
    </row>
    <row r="4131" spans="4:4" x14ac:dyDescent="0.25">
      <c r="D4131" s="142"/>
    </row>
    <row r="4132" spans="4:4" x14ac:dyDescent="0.25">
      <c r="D4132" s="142"/>
    </row>
    <row r="4133" spans="4:4" x14ac:dyDescent="0.25">
      <c r="D4133" s="142"/>
    </row>
    <row r="4134" spans="4:4" x14ac:dyDescent="0.25">
      <c r="D4134" s="142"/>
    </row>
    <row r="4135" spans="4:4" x14ac:dyDescent="0.25">
      <c r="D4135" s="142"/>
    </row>
    <row r="4136" spans="4:4" x14ac:dyDescent="0.25">
      <c r="D4136" s="142"/>
    </row>
    <row r="4137" spans="4:4" x14ac:dyDescent="0.25">
      <c r="D4137" s="142"/>
    </row>
    <row r="4138" spans="4:4" x14ac:dyDescent="0.25">
      <c r="D4138" s="142"/>
    </row>
    <row r="4139" spans="4:4" x14ac:dyDescent="0.25">
      <c r="D4139" s="142"/>
    </row>
    <row r="4140" spans="4:4" x14ac:dyDescent="0.25">
      <c r="D4140" s="142"/>
    </row>
    <row r="4141" spans="4:4" x14ac:dyDescent="0.25">
      <c r="D4141" s="142"/>
    </row>
    <row r="4142" spans="4:4" x14ac:dyDescent="0.25">
      <c r="D4142" s="142"/>
    </row>
    <row r="4143" spans="4:4" x14ac:dyDescent="0.25">
      <c r="D4143" s="142"/>
    </row>
    <row r="4144" spans="4:4" x14ac:dyDescent="0.25">
      <c r="D4144" s="142"/>
    </row>
    <row r="4145" spans="4:4" x14ac:dyDescent="0.25">
      <c r="D4145" s="142"/>
    </row>
    <row r="4146" spans="4:4" x14ac:dyDescent="0.25">
      <c r="D4146" s="142"/>
    </row>
    <row r="4147" spans="4:4" x14ac:dyDescent="0.25">
      <c r="D4147" s="142"/>
    </row>
    <row r="4148" spans="4:4" x14ac:dyDescent="0.25">
      <c r="D4148" s="142"/>
    </row>
    <row r="4149" spans="4:4" x14ac:dyDescent="0.25">
      <c r="D4149" s="142"/>
    </row>
    <row r="4150" spans="4:4" x14ac:dyDescent="0.25">
      <c r="D4150" s="142"/>
    </row>
    <row r="4151" spans="4:4" x14ac:dyDescent="0.25">
      <c r="D4151" s="142"/>
    </row>
    <row r="4152" spans="4:4" x14ac:dyDescent="0.25">
      <c r="D4152" s="142"/>
    </row>
    <row r="4153" spans="4:4" x14ac:dyDescent="0.25">
      <c r="D4153" s="142"/>
    </row>
    <row r="4154" spans="4:4" x14ac:dyDescent="0.25">
      <c r="D4154" s="142"/>
    </row>
    <row r="4155" spans="4:4" x14ac:dyDescent="0.25">
      <c r="D4155" s="142"/>
    </row>
    <row r="4156" spans="4:4" x14ac:dyDescent="0.25">
      <c r="D4156" s="142"/>
    </row>
    <row r="4157" spans="4:4" x14ac:dyDescent="0.25">
      <c r="D4157" s="142"/>
    </row>
    <row r="4158" spans="4:4" x14ac:dyDescent="0.25">
      <c r="D4158" s="142"/>
    </row>
    <row r="4159" spans="4:4" x14ac:dyDescent="0.25">
      <c r="D4159" s="142"/>
    </row>
    <row r="4160" spans="4:4" x14ac:dyDescent="0.25">
      <c r="D4160" s="142"/>
    </row>
    <row r="4161" spans="4:4" x14ac:dyDescent="0.25">
      <c r="D4161" s="142"/>
    </row>
    <row r="4162" spans="4:4" x14ac:dyDescent="0.25">
      <c r="D4162" s="142"/>
    </row>
    <row r="4163" spans="4:4" x14ac:dyDescent="0.25">
      <c r="D4163" s="142"/>
    </row>
    <row r="4164" spans="4:4" x14ac:dyDescent="0.25">
      <c r="D4164" s="142"/>
    </row>
    <row r="4165" spans="4:4" x14ac:dyDescent="0.25">
      <c r="D4165" s="142"/>
    </row>
    <row r="4166" spans="4:4" x14ac:dyDescent="0.25">
      <c r="D4166" s="142"/>
    </row>
    <row r="4167" spans="4:4" x14ac:dyDescent="0.25">
      <c r="D4167" s="142"/>
    </row>
    <row r="4168" spans="4:4" x14ac:dyDescent="0.25">
      <c r="D4168" s="142"/>
    </row>
    <row r="4169" spans="4:4" x14ac:dyDescent="0.25">
      <c r="D4169" s="142"/>
    </row>
    <row r="4170" spans="4:4" x14ac:dyDescent="0.25">
      <c r="D4170" s="142"/>
    </row>
    <row r="4171" spans="4:4" x14ac:dyDescent="0.25">
      <c r="D4171" s="142"/>
    </row>
    <row r="4172" spans="4:4" x14ac:dyDescent="0.25">
      <c r="D4172" s="142"/>
    </row>
    <row r="4173" spans="4:4" x14ac:dyDescent="0.25">
      <c r="D4173" s="142"/>
    </row>
    <row r="4174" spans="4:4" x14ac:dyDescent="0.25">
      <c r="D4174" s="142"/>
    </row>
    <row r="4175" spans="4:4" x14ac:dyDescent="0.25">
      <c r="D4175" s="142"/>
    </row>
    <row r="4176" spans="4:4" x14ac:dyDescent="0.25">
      <c r="D4176" s="142"/>
    </row>
    <row r="4177" spans="4:4" x14ac:dyDescent="0.25">
      <c r="D4177" s="142"/>
    </row>
    <row r="4178" spans="4:4" x14ac:dyDescent="0.25">
      <c r="D4178" s="142"/>
    </row>
    <row r="4179" spans="4:4" x14ac:dyDescent="0.25">
      <c r="D4179" s="142"/>
    </row>
    <row r="4180" spans="4:4" x14ac:dyDescent="0.25">
      <c r="D4180" s="142"/>
    </row>
    <row r="4181" spans="4:4" x14ac:dyDescent="0.25">
      <c r="D4181" s="142"/>
    </row>
    <row r="4182" spans="4:4" x14ac:dyDescent="0.25">
      <c r="D4182" s="142"/>
    </row>
    <row r="4183" spans="4:4" x14ac:dyDescent="0.25">
      <c r="D4183" s="142"/>
    </row>
    <row r="4184" spans="4:4" x14ac:dyDescent="0.25">
      <c r="D4184" s="142"/>
    </row>
    <row r="4185" spans="4:4" x14ac:dyDescent="0.25">
      <c r="D4185" s="142"/>
    </row>
    <row r="4186" spans="4:4" x14ac:dyDescent="0.25">
      <c r="D4186" s="142"/>
    </row>
    <row r="4187" spans="4:4" x14ac:dyDescent="0.25">
      <c r="D4187" s="142"/>
    </row>
    <row r="4188" spans="4:4" x14ac:dyDescent="0.25">
      <c r="D4188" s="142"/>
    </row>
    <row r="4189" spans="4:4" x14ac:dyDescent="0.25">
      <c r="D4189" s="142"/>
    </row>
    <row r="4190" spans="4:4" x14ac:dyDescent="0.25">
      <c r="D4190" s="142"/>
    </row>
    <row r="4191" spans="4:4" x14ac:dyDescent="0.25">
      <c r="D4191" s="142"/>
    </row>
    <row r="4192" spans="4:4" x14ac:dyDescent="0.25">
      <c r="D4192" s="142"/>
    </row>
    <row r="4193" spans="4:4" x14ac:dyDescent="0.25">
      <c r="D4193" s="142"/>
    </row>
    <row r="4194" spans="4:4" x14ac:dyDescent="0.25">
      <c r="D4194" s="142"/>
    </row>
    <row r="4195" spans="4:4" x14ac:dyDescent="0.25">
      <c r="D4195" s="142"/>
    </row>
    <row r="4196" spans="4:4" x14ac:dyDescent="0.25">
      <c r="D4196" s="142"/>
    </row>
    <row r="4197" spans="4:4" x14ac:dyDescent="0.25">
      <c r="D4197" s="142"/>
    </row>
    <row r="4198" spans="4:4" x14ac:dyDescent="0.25">
      <c r="D4198" s="142"/>
    </row>
    <row r="4199" spans="4:4" x14ac:dyDescent="0.25">
      <c r="D4199" s="142"/>
    </row>
    <row r="4200" spans="4:4" x14ac:dyDescent="0.25">
      <c r="D4200" s="142"/>
    </row>
    <row r="4201" spans="4:4" x14ac:dyDescent="0.25">
      <c r="D4201" s="142"/>
    </row>
    <row r="4202" spans="4:4" x14ac:dyDescent="0.25">
      <c r="D4202" s="142"/>
    </row>
    <row r="4203" spans="4:4" x14ac:dyDescent="0.25">
      <c r="D4203" s="142"/>
    </row>
    <row r="4204" spans="4:4" x14ac:dyDescent="0.25">
      <c r="D4204" s="142"/>
    </row>
    <row r="4205" spans="4:4" x14ac:dyDescent="0.25">
      <c r="D4205" s="142"/>
    </row>
    <row r="4206" spans="4:4" x14ac:dyDescent="0.25">
      <c r="D4206" s="142"/>
    </row>
    <row r="4207" spans="4:4" x14ac:dyDescent="0.25">
      <c r="D4207" s="142"/>
    </row>
    <row r="4208" spans="4:4" x14ac:dyDescent="0.25">
      <c r="D4208" s="142"/>
    </row>
    <row r="4209" spans="4:4" x14ac:dyDescent="0.25">
      <c r="D4209" s="142"/>
    </row>
    <row r="4210" spans="4:4" x14ac:dyDescent="0.25">
      <c r="D4210" s="142"/>
    </row>
    <row r="4211" spans="4:4" x14ac:dyDescent="0.25">
      <c r="D4211" s="142"/>
    </row>
    <row r="4212" spans="4:4" x14ac:dyDescent="0.25">
      <c r="D4212" s="142"/>
    </row>
    <row r="4213" spans="4:4" x14ac:dyDescent="0.25">
      <c r="D4213" s="142"/>
    </row>
    <row r="4214" spans="4:4" x14ac:dyDescent="0.25">
      <c r="D4214" s="142"/>
    </row>
    <row r="4215" spans="4:4" x14ac:dyDescent="0.25">
      <c r="D4215" s="142"/>
    </row>
    <row r="4216" spans="4:4" x14ac:dyDescent="0.25">
      <c r="D4216" s="142"/>
    </row>
    <row r="4217" spans="4:4" x14ac:dyDescent="0.25">
      <c r="D4217" s="142"/>
    </row>
    <row r="4218" spans="4:4" x14ac:dyDescent="0.25">
      <c r="D4218" s="142"/>
    </row>
    <row r="4219" spans="4:4" x14ac:dyDescent="0.25">
      <c r="D4219" s="142"/>
    </row>
    <row r="4220" spans="4:4" x14ac:dyDescent="0.25">
      <c r="D4220" s="142"/>
    </row>
    <row r="4221" spans="4:4" x14ac:dyDescent="0.25">
      <c r="D4221" s="142"/>
    </row>
    <row r="4222" spans="4:4" x14ac:dyDescent="0.25">
      <c r="D4222" s="142"/>
    </row>
    <row r="4223" spans="4:4" x14ac:dyDescent="0.25">
      <c r="D4223" s="142"/>
    </row>
    <row r="4224" spans="4:4" x14ac:dyDescent="0.25">
      <c r="D4224" s="142"/>
    </row>
    <row r="4225" spans="4:4" x14ac:dyDescent="0.25">
      <c r="D4225" s="142"/>
    </row>
    <row r="4226" spans="4:4" x14ac:dyDescent="0.25">
      <c r="D4226" s="142"/>
    </row>
    <row r="4227" spans="4:4" x14ac:dyDescent="0.25">
      <c r="D4227" s="142"/>
    </row>
    <row r="4228" spans="4:4" x14ac:dyDescent="0.25">
      <c r="D4228" s="142"/>
    </row>
    <row r="4229" spans="4:4" x14ac:dyDescent="0.25">
      <c r="D4229" s="142"/>
    </row>
    <row r="4230" spans="4:4" x14ac:dyDescent="0.25">
      <c r="D4230" s="142"/>
    </row>
    <row r="4231" spans="4:4" x14ac:dyDescent="0.25">
      <c r="D4231" s="142"/>
    </row>
    <row r="4232" spans="4:4" x14ac:dyDescent="0.25">
      <c r="D4232" s="142"/>
    </row>
    <row r="4233" spans="4:4" x14ac:dyDescent="0.25">
      <c r="D4233" s="142"/>
    </row>
    <row r="4234" spans="4:4" x14ac:dyDescent="0.25">
      <c r="D4234" s="142"/>
    </row>
    <row r="4235" spans="4:4" x14ac:dyDescent="0.25">
      <c r="D4235" s="142"/>
    </row>
    <row r="4236" spans="4:4" x14ac:dyDescent="0.25">
      <c r="D4236" s="142"/>
    </row>
    <row r="4237" spans="4:4" x14ac:dyDescent="0.25">
      <c r="D4237" s="142"/>
    </row>
    <row r="4238" spans="4:4" x14ac:dyDescent="0.25">
      <c r="D4238" s="142"/>
    </row>
    <row r="4239" spans="4:4" x14ac:dyDescent="0.25">
      <c r="D4239" s="142"/>
    </row>
    <row r="4240" spans="4:4" x14ac:dyDescent="0.25">
      <c r="D4240" s="142"/>
    </row>
    <row r="4241" spans="4:4" x14ac:dyDescent="0.25">
      <c r="D4241" s="142"/>
    </row>
    <row r="4242" spans="4:4" x14ac:dyDescent="0.25">
      <c r="D4242" s="142"/>
    </row>
    <row r="4243" spans="4:4" x14ac:dyDescent="0.25">
      <c r="D4243" s="142"/>
    </row>
    <row r="4244" spans="4:4" x14ac:dyDescent="0.25">
      <c r="D4244" s="142"/>
    </row>
    <row r="4245" spans="4:4" x14ac:dyDescent="0.25">
      <c r="D4245" s="142"/>
    </row>
    <row r="4246" spans="4:4" x14ac:dyDescent="0.25">
      <c r="D4246" s="142"/>
    </row>
    <row r="4247" spans="4:4" x14ac:dyDescent="0.25">
      <c r="D4247" s="142"/>
    </row>
    <row r="4248" spans="4:4" x14ac:dyDescent="0.25">
      <c r="D4248" s="142"/>
    </row>
    <row r="4249" spans="4:4" x14ac:dyDescent="0.25">
      <c r="D4249" s="142"/>
    </row>
    <row r="4250" spans="4:4" x14ac:dyDescent="0.25">
      <c r="D4250" s="142"/>
    </row>
    <row r="4251" spans="4:4" x14ac:dyDescent="0.25">
      <c r="D4251" s="142"/>
    </row>
    <row r="4252" spans="4:4" x14ac:dyDescent="0.25">
      <c r="D4252" s="142"/>
    </row>
    <row r="4253" spans="4:4" x14ac:dyDescent="0.25">
      <c r="D4253" s="142"/>
    </row>
    <row r="4254" spans="4:4" x14ac:dyDescent="0.25">
      <c r="D4254" s="142"/>
    </row>
    <row r="4255" spans="4:4" x14ac:dyDescent="0.25">
      <c r="D4255" s="142"/>
    </row>
    <row r="4256" spans="4:4" x14ac:dyDescent="0.25">
      <c r="D4256" s="142"/>
    </row>
    <row r="4257" spans="4:4" x14ac:dyDescent="0.25">
      <c r="D4257" s="142"/>
    </row>
    <row r="4258" spans="4:4" x14ac:dyDescent="0.25">
      <c r="D4258" s="142"/>
    </row>
    <row r="4259" spans="4:4" x14ac:dyDescent="0.25">
      <c r="D4259" s="142"/>
    </row>
    <row r="4260" spans="4:4" x14ac:dyDescent="0.25">
      <c r="D4260" s="142"/>
    </row>
    <row r="4261" spans="4:4" x14ac:dyDescent="0.25">
      <c r="D4261" s="142"/>
    </row>
    <row r="4262" spans="4:4" x14ac:dyDescent="0.25">
      <c r="D4262" s="142"/>
    </row>
    <row r="4263" spans="4:4" x14ac:dyDescent="0.25">
      <c r="D4263" s="142"/>
    </row>
    <row r="4264" spans="4:4" x14ac:dyDescent="0.25">
      <c r="D4264" s="142"/>
    </row>
    <row r="4265" spans="4:4" x14ac:dyDescent="0.25">
      <c r="D4265" s="142"/>
    </row>
    <row r="4266" spans="4:4" x14ac:dyDescent="0.25">
      <c r="D4266" s="142"/>
    </row>
    <row r="4267" spans="4:4" x14ac:dyDescent="0.25">
      <c r="D4267" s="142"/>
    </row>
    <row r="4268" spans="4:4" x14ac:dyDescent="0.25">
      <c r="D4268" s="142"/>
    </row>
    <row r="4269" spans="4:4" x14ac:dyDescent="0.25">
      <c r="D4269" s="142"/>
    </row>
    <row r="4270" spans="4:4" x14ac:dyDescent="0.25">
      <c r="D4270" s="142"/>
    </row>
    <row r="4271" spans="4:4" x14ac:dyDescent="0.25">
      <c r="D4271" s="142"/>
    </row>
    <row r="4272" spans="4:4" x14ac:dyDescent="0.25">
      <c r="D4272" s="142"/>
    </row>
    <row r="4273" spans="4:4" x14ac:dyDescent="0.25">
      <c r="D4273" s="142"/>
    </row>
    <row r="4274" spans="4:4" x14ac:dyDescent="0.25">
      <c r="D4274" s="142"/>
    </row>
    <row r="4275" spans="4:4" x14ac:dyDescent="0.25">
      <c r="D4275" s="142"/>
    </row>
    <row r="4276" spans="4:4" x14ac:dyDescent="0.25">
      <c r="D4276" s="142"/>
    </row>
    <row r="4277" spans="4:4" x14ac:dyDescent="0.25">
      <c r="D4277" s="142"/>
    </row>
    <row r="4278" spans="4:4" x14ac:dyDescent="0.25">
      <c r="D4278" s="142"/>
    </row>
    <row r="4279" spans="4:4" x14ac:dyDescent="0.25">
      <c r="D4279" s="142"/>
    </row>
    <row r="4280" spans="4:4" x14ac:dyDescent="0.25">
      <c r="D4280" s="142"/>
    </row>
    <row r="4281" spans="4:4" x14ac:dyDescent="0.25">
      <c r="D4281" s="142"/>
    </row>
    <row r="4282" spans="4:4" x14ac:dyDescent="0.25">
      <c r="D4282" s="142"/>
    </row>
    <row r="4283" spans="4:4" x14ac:dyDescent="0.25">
      <c r="D4283" s="142"/>
    </row>
    <row r="4284" spans="4:4" x14ac:dyDescent="0.25">
      <c r="D4284" s="142"/>
    </row>
    <row r="4285" spans="4:4" x14ac:dyDescent="0.25">
      <c r="D4285" s="142"/>
    </row>
    <row r="4286" spans="4:4" x14ac:dyDescent="0.25">
      <c r="D4286" s="142"/>
    </row>
    <row r="4287" spans="4:4" x14ac:dyDescent="0.25">
      <c r="D4287" s="142"/>
    </row>
    <row r="4288" spans="4:4" x14ac:dyDescent="0.25">
      <c r="D4288" s="142"/>
    </row>
    <row r="4289" spans="4:4" x14ac:dyDescent="0.25">
      <c r="D4289" s="142"/>
    </row>
    <row r="4290" spans="4:4" x14ac:dyDescent="0.25">
      <c r="D4290" s="142"/>
    </row>
    <row r="4291" spans="4:4" x14ac:dyDescent="0.25">
      <c r="D4291" s="142"/>
    </row>
    <row r="4292" spans="4:4" x14ac:dyDescent="0.25">
      <c r="D4292" s="142"/>
    </row>
    <row r="4293" spans="4:4" x14ac:dyDescent="0.25">
      <c r="D4293" s="142"/>
    </row>
    <row r="4294" spans="4:4" x14ac:dyDescent="0.25">
      <c r="D4294" s="142"/>
    </row>
    <row r="4295" spans="4:4" x14ac:dyDescent="0.25">
      <c r="D4295" s="142"/>
    </row>
    <row r="4296" spans="4:4" x14ac:dyDescent="0.25">
      <c r="D4296" s="142"/>
    </row>
    <row r="4297" spans="4:4" x14ac:dyDescent="0.25">
      <c r="D4297" s="142"/>
    </row>
    <row r="4298" spans="4:4" x14ac:dyDescent="0.25">
      <c r="D4298" s="142"/>
    </row>
    <row r="4299" spans="4:4" x14ac:dyDescent="0.25">
      <c r="D4299" s="142"/>
    </row>
    <row r="4300" spans="4:4" x14ac:dyDescent="0.25">
      <c r="D4300" s="142"/>
    </row>
    <row r="4301" spans="4:4" x14ac:dyDescent="0.25">
      <c r="D4301" s="142"/>
    </row>
    <row r="4302" spans="4:4" x14ac:dyDescent="0.25">
      <c r="D4302" s="142"/>
    </row>
    <row r="4303" spans="4:4" x14ac:dyDescent="0.25">
      <c r="D4303" s="142"/>
    </row>
    <row r="4304" spans="4:4" x14ac:dyDescent="0.25">
      <c r="D4304" s="142"/>
    </row>
    <row r="4305" spans="4:4" x14ac:dyDescent="0.25">
      <c r="D4305" s="142"/>
    </row>
    <row r="4306" spans="4:4" x14ac:dyDescent="0.25">
      <c r="D4306" s="142"/>
    </row>
    <row r="4307" spans="4:4" x14ac:dyDescent="0.25">
      <c r="D4307" s="142"/>
    </row>
    <row r="4308" spans="4:4" x14ac:dyDescent="0.25">
      <c r="D4308" s="142"/>
    </row>
    <row r="4309" spans="4:4" x14ac:dyDescent="0.25">
      <c r="D4309" s="142"/>
    </row>
    <row r="4310" spans="4:4" x14ac:dyDescent="0.25">
      <c r="D4310" s="142"/>
    </row>
    <row r="4311" spans="4:4" x14ac:dyDescent="0.25">
      <c r="D4311" s="142"/>
    </row>
    <row r="4312" spans="4:4" x14ac:dyDescent="0.25">
      <c r="D4312" s="142"/>
    </row>
    <row r="4313" spans="4:4" x14ac:dyDescent="0.25">
      <c r="D4313" s="142"/>
    </row>
    <row r="4314" spans="4:4" x14ac:dyDescent="0.25">
      <c r="D4314" s="142"/>
    </row>
    <row r="4315" spans="4:4" x14ac:dyDescent="0.25">
      <c r="D4315" s="142"/>
    </row>
    <row r="4316" spans="4:4" x14ac:dyDescent="0.25">
      <c r="D4316" s="142"/>
    </row>
    <row r="4317" spans="4:4" x14ac:dyDescent="0.25">
      <c r="D4317" s="142"/>
    </row>
    <row r="4318" spans="4:4" x14ac:dyDescent="0.25">
      <c r="D4318" s="142"/>
    </row>
    <row r="4319" spans="4:4" x14ac:dyDescent="0.25">
      <c r="D4319" s="142"/>
    </row>
    <row r="4320" spans="4:4" x14ac:dyDescent="0.25">
      <c r="D4320" s="142"/>
    </row>
    <row r="4321" spans="4:4" x14ac:dyDescent="0.25">
      <c r="D4321" s="142"/>
    </row>
    <row r="4322" spans="4:4" x14ac:dyDescent="0.25">
      <c r="D4322" s="142"/>
    </row>
    <row r="4323" spans="4:4" x14ac:dyDescent="0.25">
      <c r="D4323" s="142"/>
    </row>
    <row r="4324" spans="4:4" x14ac:dyDescent="0.25">
      <c r="D4324" s="142"/>
    </row>
    <row r="4325" spans="4:4" x14ac:dyDescent="0.25">
      <c r="D4325" s="142"/>
    </row>
    <row r="4326" spans="4:4" x14ac:dyDescent="0.25">
      <c r="D4326" s="142"/>
    </row>
    <row r="4327" spans="4:4" x14ac:dyDescent="0.25">
      <c r="D4327" s="142"/>
    </row>
    <row r="4328" spans="4:4" x14ac:dyDescent="0.25">
      <c r="D4328" s="142"/>
    </row>
    <row r="4329" spans="4:4" x14ac:dyDescent="0.25">
      <c r="D4329" s="142"/>
    </row>
    <row r="4330" spans="4:4" x14ac:dyDescent="0.25">
      <c r="D4330" s="142"/>
    </row>
    <row r="4331" spans="4:4" x14ac:dyDescent="0.25">
      <c r="D4331" s="142"/>
    </row>
    <row r="4332" spans="4:4" x14ac:dyDescent="0.25">
      <c r="D4332" s="142"/>
    </row>
    <row r="4333" spans="4:4" x14ac:dyDescent="0.25">
      <c r="D4333" s="142"/>
    </row>
    <row r="4334" spans="4:4" x14ac:dyDescent="0.25">
      <c r="D4334" s="142"/>
    </row>
    <row r="4335" spans="4:4" x14ac:dyDescent="0.25">
      <c r="D4335" s="142"/>
    </row>
    <row r="4336" spans="4:4" x14ac:dyDescent="0.25">
      <c r="D4336" s="142"/>
    </row>
    <row r="4337" spans="4:4" x14ac:dyDescent="0.25">
      <c r="D4337" s="142"/>
    </row>
    <row r="4338" spans="4:4" x14ac:dyDescent="0.25">
      <c r="D4338" s="142"/>
    </row>
    <row r="4339" spans="4:4" x14ac:dyDescent="0.25">
      <c r="D4339" s="142"/>
    </row>
    <row r="4340" spans="4:4" x14ac:dyDescent="0.25">
      <c r="D4340" s="142"/>
    </row>
    <row r="4341" spans="4:4" x14ac:dyDescent="0.25">
      <c r="D4341" s="142"/>
    </row>
    <row r="4342" spans="4:4" x14ac:dyDescent="0.25">
      <c r="D4342" s="142"/>
    </row>
    <row r="4343" spans="4:4" x14ac:dyDescent="0.25">
      <c r="D4343" s="142"/>
    </row>
    <row r="4344" spans="4:4" x14ac:dyDescent="0.25">
      <c r="D4344" s="142"/>
    </row>
    <row r="4345" spans="4:4" x14ac:dyDescent="0.25">
      <c r="D4345" s="142"/>
    </row>
    <row r="4346" spans="4:4" x14ac:dyDescent="0.25">
      <c r="D4346" s="142"/>
    </row>
    <row r="4347" spans="4:4" x14ac:dyDescent="0.25">
      <c r="D4347" s="142"/>
    </row>
    <row r="4348" spans="4:4" x14ac:dyDescent="0.25">
      <c r="D4348" s="142"/>
    </row>
    <row r="4349" spans="4:4" x14ac:dyDescent="0.25">
      <c r="D4349" s="142"/>
    </row>
    <row r="4350" spans="4:4" x14ac:dyDescent="0.25">
      <c r="D4350" s="142"/>
    </row>
    <row r="4351" spans="4:4" x14ac:dyDescent="0.25">
      <c r="D4351" s="142"/>
    </row>
    <row r="4352" spans="4:4" x14ac:dyDescent="0.25">
      <c r="D4352" s="142"/>
    </row>
    <row r="4353" spans="4:4" x14ac:dyDescent="0.25">
      <c r="D4353" s="142"/>
    </row>
    <row r="4354" spans="4:4" x14ac:dyDescent="0.25">
      <c r="D4354" s="142"/>
    </row>
    <row r="4355" spans="4:4" x14ac:dyDescent="0.25">
      <c r="D4355" s="142"/>
    </row>
    <row r="4356" spans="4:4" x14ac:dyDescent="0.25">
      <c r="D4356" s="142"/>
    </row>
    <row r="4357" spans="4:4" x14ac:dyDescent="0.25">
      <c r="D4357" s="142"/>
    </row>
    <row r="4358" spans="4:4" x14ac:dyDescent="0.25">
      <c r="D4358" s="142"/>
    </row>
    <row r="4359" spans="4:4" x14ac:dyDescent="0.25">
      <c r="D4359" s="142"/>
    </row>
    <row r="4360" spans="4:4" x14ac:dyDescent="0.25">
      <c r="D4360" s="142"/>
    </row>
    <row r="4361" spans="4:4" x14ac:dyDescent="0.25">
      <c r="D4361" s="142"/>
    </row>
    <row r="4362" spans="4:4" x14ac:dyDescent="0.25">
      <c r="D4362" s="142"/>
    </row>
    <row r="4363" spans="4:4" x14ac:dyDescent="0.25">
      <c r="D4363" s="142"/>
    </row>
    <row r="4364" spans="4:4" x14ac:dyDescent="0.25">
      <c r="D4364" s="142"/>
    </row>
    <row r="4365" spans="4:4" x14ac:dyDescent="0.25">
      <c r="D4365" s="142"/>
    </row>
    <row r="4366" spans="4:4" x14ac:dyDescent="0.25">
      <c r="D4366" s="142"/>
    </row>
    <row r="4367" spans="4:4" x14ac:dyDescent="0.25">
      <c r="D4367" s="142"/>
    </row>
    <row r="4368" spans="4:4" x14ac:dyDescent="0.25">
      <c r="D4368" s="142"/>
    </row>
    <row r="4369" spans="4:4" x14ac:dyDescent="0.25">
      <c r="D4369" s="142"/>
    </row>
    <row r="4370" spans="4:4" x14ac:dyDescent="0.25">
      <c r="D4370" s="142"/>
    </row>
    <row r="4371" spans="4:4" x14ac:dyDescent="0.25">
      <c r="D4371" s="142"/>
    </row>
    <row r="4372" spans="4:4" x14ac:dyDescent="0.25">
      <c r="D4372" s="142"/>
    </row>
    <row r="4373" spans="4:4" x14ac:dyDescent="0.25">
      <c r="D4373" s="142"/>
    </row>
    <row r="4374" spans="4:4" x14ac:dyDescent="0.25">
      <c r="D4374" s="142"/>
    </row>
    <row r="4375" spans="4:4" x14ac:dyDescent="0.25">
      <c r="D4375" s="142"/>
    </row>
    <row r="4376" spans="4:4" x14ac:dyDescent="0.25">
      <c r="D4376" s="142"/>
    </row>
    <row r="4377" spans="4:4" x14ac:dyDescent="0.25">
      <c r="D4377" s="142"/>
    </row>
    <row r="4378" spans="4:4" x14ac:dyDescent="0.25">
      <c r="D4378" s="142"/>
    </row>
    <row r="4379" spans="4:4" x14ac:dyDescent="0.25">
      <c r="D4379" s="142"/>
    </row>
    <row r="4380" spans="4:4" x14ac:dyDescent="0.25">
      <c r="D4380" s="142"/>
    </row>
    <row r="4381" spans="4:4" x14ac:dyDescent="0.25">
      <c r="D4381" s="142"/>
    </row>
    <row r="4382" spans="4:4" x14ac:dyDescent="0.25">
      <c r="D4382" s="142"/>
    </row>
    <row r="4383" spans="4:4" x14ac:dyDescent="0.25">
      <c r="D4383" s="142"/>
    </row>
    <row r="4384" spans="4:4" x14ac:dyDescent="0.25">
      <c r="D4384" s="142"/>
    </row>
    <row r="4385" spans="4:4" x14ac:dyDescent="0.25">
      <c r="D4385" s="142"/>
    </row>
    <row r="4386" spans="4:4" x14ac:dyDescent="0.25">
      <c r="D4386" s="142"/>
    </row>
    <row r="4387" spans="4:4" x14ac:dyDescent="0.25">
      <c r="D4387" s="142"/>
    </row>
    <row r="4388" spans="4:4" x14ac:dyDescent="0.25">
      <c r="D4388" s="142"/>
    </row>
    <row r="4389" spans="4:4" x14ac:dyDescent="0.25">
      <c r="D4389" s="142"/>
    </row>
    <row r="4390" spans="4:4" x14ac:dyDescent="0.25">
      <c r="D4390" s="142"/>
    </row>
    <row r="4391" spans="4:4" x14ac:dyDescent="0.25">
      <c r="D4391" s="142"/>
    </row>
    <row r="4392" spans="4:4" x14ac:dyDescent="0.25">
      <c r="D4392" s="142"/>
    </row>
    <row r="4393" spans="4:4" x14ac:dyDescent="0.25">
      <c r="D4393" s="142"/>
    </row>
    <row r="4394" spans="4:4" x14ac:dyDescent="0.25">
      <c r="D4394" s="142"/>
    </row>
    <row r="4395" spans="4:4" x14ac:dyDescent="0.25">
      <c r="D4395" s="142"/>
    </row>
    <row r="4396" spans="4:4" x14ac:dyDescent="0.25">
      <c r="D4396" s="142"/>
    </row>
    <row r="4397" spans="4:4" x14ac:dyDescent="0.25">
      <c r="D4397" s="142"/>
    </row>
    <row r="4398" spans="4:4" x14ac:dyDescent="0.25">
      <c r="D4398" s="142"/>
    </row>
    <row r="4399" spans="4:4" x14ac:dyDescent="0.25">
      <c r="D4399" s="142"/>
    </row>
    <row r="4400" spans="4:4" x14ac:dyDescent="0.25">
      <c r="D4400" s="142"/>
    </row>
    <row r="4401" spans="4:4" x14ac:dyDescent="0.25">
      <c r="D4401" s="142"/>
    </row>
    <row r="4402" spans="4:4" x14ac:dyDescent="0.25">
      <c r="D4402" s="142"/>
    </row>
    <row r="4403" spans="4:4" x14ac:dyDescent="0.25">
      <c r="D4403" s="142"/>
    </row>
    <row r="4404" spans="4:4" x14ac:dyDescent="0.25">
      <c r="D4404" s="142"/>
    </row>
    <row r="4405" spans="4:4" x14ac:dyDescent="0.25">
      <c r="D4405" s="142"/>
    </row>
    <row r="4406" spans="4:4" x14ac:dyDescent="0.25">
      <c r="D4406" s="142"/>
    </row>
    <row r="4407" spans="4:4" x14ac:dyDescent="0.25">
      <c r="D4407" s="142"/>
    </row>
    <row r="4408" spans="4:4" x14ac:dyDescent="0.25">
      <c r="D4408" s="142"/>
    </row>
    <row r="4409" spans="4:4" x14ac:dyDescent="0.25">
      <c r="D4409" s="142"/>
    </row>
    <row r="4410" spans="4:4" x14ac:dyDescent="0.25">
      <c r="D4410" s="142"/>
    </row>
    <row r="4411" spans="4:4" x14ac:dyDescent="0.25">
      <c r="D4411" s="142"/>
    </row>
    <row r="4412" spans="4:4" x14ac:dyDescent="0.25">
      <c r="D4412" s="142"/>
    </row>
    <row r="4413" spans="4:4" x14ac:dyDescent="0.25">
      <c r="D4413" s="142"/>
    </row>
    <row r="4414" spans="4:4" x14ac:dyDescent="0.25">
      <c r="D4414" s="142"/>
    </row>
    <row r="4415" spans="4:4" x14ac:dyDescent="0.25">
      <c r="D4415" s="142"/>
    </row>
    <row r="4416" spans="4:4" x14ac:dyDescent="0.25">
      <c r="D4416" s="142"/>
    </row>
    <row r="4417" spans="4:4" x14ac:dyDescent="0.25">
      <c r="D4417" s="142"/>
    </row>
    <row r="4418" spans="4:4" x14ac:dyDescent="0.25">
      <c r="D4418" s="142"/>
    </row>
    <row r="4419" spans="4:4" x14ac:dyDescent="0.25">
      <c r="D4419" s="142"/>
    </row>
    <row r="4420" spans="4:4" x14ac:dyDescent="0.25">
      <c r="D4420" s="142"/>
    </row>
    <row r="4421" spans="4:4" x14ac:dyDescent="0.25">
      <c r="D4421" s="142"/>
    </row>
    <row r="4422" spans="4:4" x14ac:dyDescent="0.25">
      <c r="D4422" s="142"/>
    </row>
    <row r="4423" spans="4:4" x14ac:dyDescent="0.25">
      <c r="D4423" s="142"/>
    </row>
    <row r="4424" spans="4:4" x14ac:dyDescent="0.25">
      <c r="D4424" s="142"/>
    </row>
    <row r="4425" spans="4:4" x14ac:dyDescent="0.25">
      <c r="D4425" s="142"/>
    </row>
    <row r="4426" spans="4:4" x14ac:dyDescent="0.25">
      <c r="D4426" s="142"/>
    </row>
    <row r="4427" spans="4:4" x14ac:dyDescent="0.25">
      <c r="D4427" s="142"/>
    </row>
    <row r="4428" spans="4:4" x14ac:dyDescent="0.25">
      <c r="D4428" s="142"/>
    </row>
    <row r="4429" spans="4:4" x14ac:dyDescent="0.25">
      <c r="D4429" s="142"/>
    </row>
    <row r="4430" spans="4:4" x14ac:dyDescent="0.25">
      <c r="D4430" s="142"/>
    </row>
    <row r="4431" spans="4:4" x14ac:dyDescent="0.25">
      <c r="D4431" s="142"/>
    </row>
    <row r="4432" spans="4:4" x14ac:dyDescent="0.25">
      <c r="D4432" s="142"/>
    </row>
    <row r="4433" spans="4:4" x14ac:dyDescent="0.25">
      <c r="D4433" s="142"/>
    </row>
    <row r="4434" spans="4:4" x14ac:dyDescent="0.25">
      <c r="D4434" s="142"/>
    </row>
    <row r="4435" spans="4:4" x14ac:dyDescent="0.25">
      <c r="D4435" s="142"/>
    </row>
    <row r="4436" spans="4:4" x14ac:dyDescent="0.25">
      <c r="D4436" s="142"/>
    </row>
    <row r="4437" spans="4:4" x14ac:dyDescent="0.25">
      <c r="D4437" s="142"/>
    </row>
    <row r="4438" spans="4:4" x14ac:dyDescent="0.25">
      <c r="D4438" s="142"/>
    </row>
    <row r="4439" spans="4:4" x14ac:dyDescent="0.25">
      <c r="D4439" s="142"/>
    </row>
    <row r="4440" spans="4:4" x14ac:dyDescent="0.25">
      <c r="D4440" s="142"/>
    </row>
    <row r="4441" spans="4:4" x14ac:dyDescent="0.25">
      <c r="D4441" s="142"/>
    </row>
    <row r="4442" spans="4:4" x14ac:dyDescent="0.25">
      <c r="D4442" s="142"/>
    </row>
    <row r="4443" spans="4:4" x14ac:dyDescent="0.25">
      <c r="D4443" s="142"/>
    </row>
    <row r="4444" spans="4:4" x14ac:dyDescent="0.25">
      <c r="D4444" s="142"/>
    </row>
    <row r="4445" spans="4:4" x14ac:dyDescent="0.25">
      <c r="D4445" s="142"/>
    </row>
    <row r="4446" spans="4:4" x14ac:dyDescent="0.25">
      <c r="D4446" s="142"/>
    </row>
    <row r="4447" spans="4:4" x14ac:dyDescent="0.25">
      <c r="D4447" s="142"/>
    </row>
    <row r="4448" spans="4:4" x14ac:dyDescent="0.25">
      <c r="D4448" s="142"/>
    </row>
    <row r="4449" spans="4:4" x14ac:dyDescent="0.25">
      <c r="D4449" s="142"/>
    </row>
    <row r="4450" spans="4:4" x14ac:dyDescent="0.25">
      <c r="D4450" s="142"/>
    </row>
    <row r="4451" spans="4:4" x14ac:dyDescent="0.25">
      <c r="D4451" s="142"/>
    </row>
    <row r="4452" spans="4:4" x14ac:dyDescent="0.25">
      <c r="D4452" s="142"/>
    </row>
    <row r="4453" spans="4:4" x14ac:dyDescent="0.25">
      <c r="D4453" s="142"/>
    </row>
    <row r="4454" spans="4:4" x14ac:dyDescent="0.25">
      <c r="D4454" s="142"/>
    </row>
    <row r="4455" spans="4:4" x14ac:dyDescent="0.25">
      <c r="D4455" s="142"/>
    </row>
    <row r="4456" spans="4:4" x14ac:dyDescent="0.25">
      <c r="D4456" s="142"/>
    </row>
    <row r="4457" spans="4:4" x14ac:dyDescent="0.25">
      <c r="D4457" s="142"/>
    </row>
    <row r="4458" spans="4:4" x14ac:dyDescent="0.25">
      <c r="D4458" s="142"/>
    </row>
    <row r="4459" spans="4:4" x14ac:dyDescent="0.25">
      <c r="D4459" s="142"/>
    </row>
    <row r="4460" spans="4:4" x14ac:dyDescent="0.25">
      <c r="D4460" s="142"/>
    </row>
    <row r="4461" spans="4:4" x14ac:dyDescent="0.25">
      <c r="D4461" s="142"/>
    </row>
    <row r="4462" spans="4:4" x14ac:dyDescent="0.25">
      <c r="D4462" s="142"/>
    </row>
    <row r="4463" spans="4:4" x14ac:dyDescent="0.25">
      <c r="D4463" s="142"/>
    </row>
    <row r="4464" spans="4:4" x14ac:dyDescent="0.25">
      <c r="D4464" s="142"/>
    </row>
    <row r="4465" spans="4:4" x14ac:dyDescent="0.25">
      <c r="D4465" s="142"/>
    </row>
    <row r="4466" spans="4:4" x14ac:dyDescent="0.25">
      <c r="D4466" s="142"/>
    </row>
    <row r="4467" spans="4:4" x14ac:dyDescent="0.25">
      <c r="D4467" s="142"/>
    </row>
    <row r="4468" spans="4:4" x14ac:dyDescent="0.25">
      <c r="D4468" s="142"/>
    </row>
    <row r="4469" spans="4:4" x14ac:dyDescent="0.25">
      <c r="D4469" s="142"/>
    </row>
    <row r="4470" spans="4:4" x14ac:dyDescent="0.25">
      <c r="D4470" s="142"/>
    </row>
    <row r="4471" spans="4:4" x14ac:dyDescent="0.25">
      <c r="D4471" s="142"/>
    </row>
    <row r="4472" spans="4:4" x14ac:dyDescent="0.25">
      <c r="D4472" s="142"/>
    </row>
    <row r="4473" spans="4:4" x14ac:dyDescent="0.25">
      <c r="D4473" s="142"/>
    </row>
    <row r="4474" spans="4:4" x14ac:dyDescent="0.25">
      <c r="D4474" s="142"/>
    </row>
    <row r="4475" spans="4:4" x14ac:dyDescent="0.25">
      <c r="D4475" s="142"/>
    </row>
    <row r="4476" spans="4:4" x14ac:dyDescent="0.25">
      <c r="D4476" s="142"/>
    </row>
    <row r="4477" spans="4:4" x14ac:dyDescent="0.25">
      <c r="D4477" s="142"/>
    </row>
    <row r="4478" spans="4:4" x14ac:dyDescent="0.25">
      <c r="D4478" s="142"/>
    </row>
    <row r="4479" spans="4:4" x14ac:dyDescent="0.25">
      <c r="D4479" s="142"/>
    </row>
    <row r="4480" spans="4:4" x14ac:dyDescent="0.25">
      <c r="D4480" s="142"/>
    </row>
    <row r="4481" spans="4:4" x14ac:dyDescent="0.25">
      <c r="D4481" s="142"/>
    </row>
    <row r="4482" spans="4:4" x14ac:dyDescent="0.25">
      <c r="D4482" s="142"/>
    </row>
    <row r="4483" spans="4:4" x14ac:dyDescent="0.25">
      <c r="D4483" s="142"/>
    </row>
    <row r="4484" spans="4:4" x14ac:dyDescent="0.25">
      <c r="D4484" s="142"/>
    </row>
    <row r="4485" spans="4:4" x14ac:dyDescent="0.25">
      <c r="D4485" s="142"/>
    </row>
    <row r="4486" spans="4:4" x14ac:dyDescent="0.25">
      <c r="D4486" s="142"/>
    </row>
    <row r="4487" spans="4:4" x14ac:dyDescent="0.25">
      <c r="D4487" s="142"/>
    </row>
    <row r="4488" spans="4:4" x14ac:dyDescent="0.25">
      <c r="D4488" s="142"/>
    </row>
    <row r="4489" spans="4:4" x14ac:dyDescent="0.25">
      <c r="D4489" s="142"/>
    </row>
    <row r="4490" spans="4:4" x14ac:dyDescent="0.25">
      <c r="D4490" s="142"/>
    </row>
    <row r="4491" spans="4:4" x14ac:dyDescent="0.25">
      <c r="D4491" s="142"/>
    </row>
    <row r="4492" spans="4:4" x14ac:dyDescent="0.25">
      <c r="D4492" s="142"/>
    </row>
    <row r="4493" spans="4:4" x14ac:dyDescent="0.25">
      <c r="D4493" s="142"/>
    </row>
    <row r="4494" spans="4:4" x14ac:dyDescent="0.25">
      <c r="D4494" s="142"/>
    </row>
    <row r="4495" spans="4:4" x14ac:dyDescent="0.25">
      <c r="D4495" s="142"/>
    </row>
    <row r="4496" spans="4:4" x14ac:dyDescent="0.25">
      <c r="D4496" s="142"/>
    </row>
    <row r="4497" spans="4:4" x14ac:dyDescent="0.25">
      <c r="D4497" s="142"/>
    </row>
    <row r="4498" spans="4:4" x14ac:dyDescent="0.25">
      <c r="D4498" s="142"/>
    </row>
    <row r="4499" spans="4:4" x14ac:dyDescent="0.25">
      <c r="D4499" s="142"/>
    </row>
    <row r="4500" spans="4:4" x14ac:dyDescent="0.25">
      <c r="D4500" s="142"/>
    </row>
    <row r="4501" spans="4:4" x14ac:dyDescent="0.25">
      <c r="D4501" s="142"/>
    </row>
    <row r="4502" spans="4:4" x14ac:dyDescent="0.25">
      <c r="D4502" s="142"/>
    </row>
    <row r="4503" spans="4:4" x14ac:dyDescent="0.25">
      <c r="D4503" s="142"/>
    </row>
    <row r="4504" spans="4:4" x14ac:dyDescent="0.25">
      <c r="D4504" s="142"/>
    </row>
    <row r="4505" spans="4:4" x14ac:dyDescent="0.25">
      <c r="D4505" s="142"/>
    </row>
    <row r="4506" spans="4:4" x14ac:dyDescent="0.25">
      <c r="D4506" s="142"/>
    </row>
    <row r="4507" spans="4:4" x14ac:dyDescent="0.25">
      <c r="D4507" s="142"/>
    </row>
    <row r="4508" spans="4:4" x14ac:dyDescent="0.25">
      <c r="D4508" s="142"/>
    </row>
    <row r="4509" spans="4:4" x14ac:dyDescent="0.25">
      <c r="D4509" s="142"/>
    </row>
    <row r="4510" spans="4:4" x14ac:dyDescent="0.25">
      <c r="D4510" s="142"/>
    </row>
    <row r="4511" spans="4:4" x14ac:dyDescent="0.25">
      <c r="D4511" s="142"/>
    </row>
    <row r="4512" spans="4:4" x14ac:dyDescent="0.25">
      <c r="D4512" s="142"/>
    </row>
    <row r="4513" spans="4:4" x14ac:dyDescent="0.25">
      <c r="D4513" s="142"/>
    </row>
    <row r="4514" spans="4:4" x14ac:dyDescent="0.25">
      <c r="D4514" s="142"/>
    </row>
    <row r="4515" spans="4:4" x14ac:dyDescent="0.25">
      <c r="D4515" s="142"/>
    </row>
    <row r="4516" spans="4:4" x14ac:dyDescent="0.25">
      <c r="D4516" s="142"/>
    </row>
    <row r="4517" spans="4:4" x14ac:dyDescent="0.25">
      <c r="D4517" s="142"/>
    </row>
    <row r="4518" spans="4:4" x14ac:dyDescent="0.25">
      <c r="D4518" s="142"/>
    </row>
    <row r="4519" spans="4:4" x14ac:dyDescent="0.25">
      <c r="D4519" s="142"/>
    </row>
    <row r="4520" spans="4:4" x14ac:dyDescent="0.25">
      <c r="D4520" s="142"/>
    </row>
    <row r="4521" spans="4:4" x14ac:dyDescent="0.25">
      <c r="D4521" s="142"/>
    </row>
    <row r="4522" spans="4:4" x14ac:dyDescent="0.25">
      <c r="D4522" s="142"/>
    </row>
    <row r="4523" spans="4:4" x14ac:dyDescent="0.25">
      <c r="D4523" s="142"/>
    </row>
    <row r="4524" spans="4:4" x14ac:dyDescent="0.25">
      <c r="D4524" s="142"/>
    </row>
    <row r="4525" spans="4:4" x14ac:dyDescent="0.25">
      <c r="D4525" s="142"/>
    </row>
    <row r="4526" spans="4:4" x14ac:dyDescent="0.25">
      <c r="D4526" s="142"/>
    </row>
    <row r="4527" spans="4:4" x14ac:dyDescent="0.25">
      <c r="D4527" s="142"/>
    </row>
    <row r="4528" spans="4:4" x14ac:dyDescent="0.25">
      <c r="D4528" s="142"/>
    </row>
    <row r="4529" spans="4:4" x14ac:dyDescent="0.25">
      <c r="D4529" s="142"/>
    </row>
    <row r="4530" spans="4:4" x14ac:dyDescent="0.25">
      <c r="D4530" s="142"/>
    </row>
    <row r="4531" spans="4:4" x14ac:dyDescent="0.25">
      <c r="D4531" s="142"/>
    </row>
    <row r="4532" spans="4:4" x14ac:dyDescent="0.25">
      <c r="D4532" s="142"/>
    </row>
    <row r="4533" spans="4:4" x14ac:dyDescent="0.25">
      <c r="D4533" s="142"/>
    </row>
    <row r="4534" spans="4:4" x14ac:dyDescent="0.25">
      <c r="D4534" s="142"/>
    </row>
    <row r="4535" spans="4:4" x14ac:dyDescent="0.25">
      <c r="D4535" s="142"/>
    </row>
    <row r="4536" spans="4:4" x14ac:dyDescent="0.25">
      <c r="D4536" s="142"/>
    </row>
    <row r="4537" spans="4:4" x14ac:dyDescent="0.25">
      <c r="D4537" s="142"/>
    </row>
    <row r="4538" spans="4:4" x14ac:dyDescent="0.25">
      <c r="D4538" s="142"/>
    </row>
    <row r="4539" spans="4:4" x14ac:dyDescent="0.25">
      <c r="D4539" s="142"/>
    </row>
    <row r="4540" spans="4:4" x14ac:dyDescent="0.25">
      <c r="D4540" s="142"/>
    </row>
    <row r="4541" spans="4:4" x14ac:dyDescent="0.25">
      <c r="D4541" s="142"/>
    </row>
    <row r="4542" spans="4:4" x14ac:dyDescent="0.25">
      <c r="D4542" s="142"/>
    </row>
    <row r="4543" spans="4:4" x14ac:dyDescent="0.25">
      <c r="D4543" s="142"/>
    </row>
    <row r="4544" spans="4:4" x14ac:dyDescent="0.25">
      <c r="D4544" s="142"/>
    </row>
    <row r="4545" spans="4:4" x14ac:dyDescent="0.25">
      <c r="D4545" s="142"/>
    </row>
    <row r="4546" spans="4:4" x14ac:dyDescent="0.25">
      <c r="D4546" s="142"/>
    </row>
    <row r="4547" spans="4:4" x14ac:dyDescent="0.25">
      <c r="D4547" s="142"/>
    </row>
    <row r="4548" spans="4:4" x14ac:dyDescent="0.25">
      <c r="D4548" s="142"/>
    </row>
    <row r="4549" spans="4:4" x14ac:dyDescent="0.25">
      <c r="D4549" s="142"/>
    </row>
    <row r="4550" spans="4:4" x14ac:dyDescent="0.25">
      <c r="D4550" s="142"/>
    </row>
    <row r="4551" spans="4:4" x14ac:dyDescent="0.25">
      <c r="D4551" s="142"/>
    </row>
    <row r="4552" spans="4:4" x14ac:dyDescent="0.25">
      <c r="D4552" s="142"/>
    </row>
    <row r="4553" spans="4:4" x14ac:dyDescent="0.25">
      <c r="D4553" s="142"/>
    </row>
    <row r="4554" spans="4:4" x14ac:dyDescent="0.25">
      <c r="D4554" s="142"/>
    </row>
    <row r="4555" spans="4:4" x14ac:dyDescent="0.25">
      <c r="D4555" s="142"/>
    </row>
    <row r="4556" spans="4:4" x14ac:dyDescent="0.25">
      <c r="D4556" s="142"/>
    </row>
    <row r="4557" spans="4:4" x14ac:dyDescent="0.25">
      <c r="D4557" s="142"/>
    </row>
    <row r="4558" spans="4:4" x14ac:dyDescent="0.25">
      <c r="D4558" s="142"/>
    </row>
    <row r="4559" spans="4:4" x14ac:dyDescent="0.25">
      <c r="D4559" s="142"/>
    </row>
    <row r="4560" spans="4:4" x14ac:dyDescent="0.25">
      <c r="D4560" s="142"/>
    </row>
    <row r="4561" spans="4:4" x14ac:dyDescent="0.25">
      <c r="D4561" s="142"/>
    </row>
    <row r="4562" spans="4:4" x14ac:dyDescent="0.25">
      <c r="D4562" s="142"/>
    </row>
    <row r="4563" spans="4:4" x14ac:dyDescent="0.25">
      <c r="D4563" s="142"/>
    </row>
    <row r="4564" spans="4:4" x14ac:dyDescent="0.25">
      <c r="D4564" s="142"/>
    </row>
    <row r="4565" spans="4:4" x14ac:dyDescent="0.25">
      <c r="D4565" s="142"/>
    </row>
    <row r="4566" spans="4:4" x14ac:dyDescent="0.25">
      <c r="D4566" s="142"/>
    </row>
    <row r="4567" spans="4:4" x14ac:dyDescent="0.25">
      <c r="D4567" s="142"/>
    </row>
    <row r="4568" spans="4:4" x14ac:dyDescent="0.25">
      <c r="D4568" s="142"/>
    </row>
    <row r="4569" spans="4:4" x14ac:dyDescent="0.25">
      <c r="D4569" s="142"/>
    </row>
    <row r="4570" spans="4:4" x14ac:dyDescent="0.25">
      <c r="D4570" s="142"/>
    </row>
    <row r="4571" spans="4:4" x14ac:dyDescent="0.25">
      <c r="D4571" s="142"/>
    </row>
    <row r="4572" spans="4:4" x14ac:dyDescent="0.25">
      <c r="D4572" s="142"/>
    </row>
    <row r="4573" spans="4:4" x14ac:dyDescent="0.25">
      <c r="D4573" s="142"/>
    </row>
    <row r="4574" spans="4:4" x14ac:dyDescent="0.25">
      <c r="D4574" s="142"/>
    </row>
    <row r="4575" spans="4:4" x14ac:dyDescent="0.25">
      <c r="D4575" s="142"/>
    </row>
    <row r="4576" spans="4:4" x14ac:dyDescent="0.25">
      <c r="D4576" s="142"/>
    </row>
    <row r="4577" spans="4:4" x14ac:dyDescent="0.25">
      <c r="D4577" s="142"/>
    </row>
    <row r="4578" spans="4:4" x14ac:dyDescent="0.25">
      <c r="D4578" s="142"/>
    </row>
    <row r="4579" spans="4:4" x14ac:dyDescent="0.25">
      <c r="D4579" s="142"/>
    </row>
    <row r="4580" spans="4:4" x14ac:dyDescent="0.25">
      <c r="D4580" s="142"/>
    </row>
    <row r="4581" spans="4:4" x14ac:dyDescent="0.25">
      <c r="D4581" s="142"/>
    </row>
    <row r="4582" spans="4:4" x14ac:dyDescent="0.25">
      <c r="D4582" s="142"/>
    </row>
    <row r="4583" spans="4:4" x14ac:dyDescent="0.25">
      <c r="D4583" s="142"/>
    </row>
    <row r="4584" spans="4:4" x14ac:dyDescent="0.25">
      <c r="D4584" s="142"/>
    </row>
    <row r="4585" spans="4:4" x14ac:dyDescent="0.25">
      <c r="D4585" s="142"/>
    </row>
    <row r="4586" spans="4:4" x14ac:dyDescent="0.25">
      <c r="D4586" s="142"/>
    </row>
    <row r="4587" spans="4:4" x14ac:dyDescent="0.25">
      <c r="D4587" s="142"/>
    </row>
    <row r="4588" spans="4:4" x14ac:dyDescent="0.25">
      <c r="D4588" s="142"/>
    </row>
    <row r="4589" spans="4:4" x14ac:dyDescent="0.25">
      <c r="D4589" s="142"/>
    </row>
    <row r="4590" spans="4:4" x14ac:dyDescent="0.25">
      <c r="D4590" s="142"/>
    </row>
    <row r="4591" spans="4:4" x14ac:dyDescent="0.25">
      <c r="D4591" s="142"/>
    </row>
    <row r="4592" spans="4:4" x14ac:dyDescent="0.25">
      <c r="D4592" s="142"/>
    </row>
    <row r="4593" spans="4:4" x14ac:dyDescent="0.25">
      <c r="D4593" s="142"/>
    </row>
    <row r="4594" spans="4:4" x14ac:dyDescent="0.25">
      <c r="D4594" s="142"/>
    </row>
    <row r="4595" spans="4:4" x14ac:dyDescent="0.25">
      <c r="D4595" s="142"/>
    </row>
    <row r="4596" spans="4:4" x14ac:dyDescent="0.25">
      <c r="D4596" s="142"/>
    </row>
    <row r="4597" spans="4:4" x14ac:dyDescent="0.25">
      <c r="D4597" s="142"/>
    </row>
    <row r="4598" spans="4:4" x14ac:dyDescent="0.25">
      <c r="D4598" s="142"/>
    </row>
    <row r="4599" spans="4:4" x14ac:dyDescent="0.25">
      <c r="D4599" s="142"/>
    </row>
    <row r="4600" spans="4:4" x14ac:dyDescent="0.25">
      <c r="D4600" s="142"/>
    </row>
    <row r="4601" spans="4:4" x14ac:dyDescent="0.25">
      <c r="D4601" s="142"/>
    </row>
    <row r="4602" spans="4:4" x14ac:dyDescent="0.25">
      <c r="D4602" s="142"/>
    </row>
    <row r="4603" spans="4:4" x14ac:dyDescent="0.25">
      <c r="D4603" s="142"/>
    </row>
    <row r="4604" spans="4:4" x14ac:dyDescent="0.25">
      <c r="D4604" s="142"/>
    </row>
    <row r="4605" spans="4:4" x14ac:dyDescent="0.25">
      <c r="D4605" s="142"/>
    </row>
    <row r="4606" spans="4:4" x14ac:dyDescent="0.25">
      <c r="D4606" s="142"/>
    </row>
    <row r="4607" spans="4:4" x14ac:dyDescent="0.25">
      <c r="D4607" s="142"/>
    </row>
    <row r="4608" spans="4:4" x14ac:dyDescent="0.25">
      <c r="D4608" s="142"/>
    </row>
    <row r="4609" spans="4:4" x14ac:dyDescent="0.25">
      <c r="D4609" s="142"/>
    </row>
    <row r="4610" spans="4:4" x14ac:dyDescent="0.25">
      <c r="D4610" s="142"/>
    </row>
    <row r="4611" spans="4:4" x14ac:dyDescent="0.25">
      <c r="D4611" s="142"/>
    </row>
    <row r="4612" spans="4:4" x14ac:dyDescent="0.25">
      <c r="D4612" s="142"/>
    </row>
    <row r="4613" spans="4:4" x14ac:dyDescent="0.25">
      <c r="D4613" s="142"/>
    </row>
    <row r="4614" spans="4:4" x14ac:dyDescent="0.25">
      <c r="D4614" s="142"/>
    </row>
    <row r="4615" spans="4:4" x14ac:dyDescent="0.25">
      <c r="D4615" s="142"/>
    </row>
    <row r="4616" spans="4:4" x14ac:dyDescent="0.25">
      <c r="D4616" s="142"/>
    </row>
    <row r="4617" spans="4:4" x14ac:dyDescent="0.25">
      <c r="D4617" s="142"/>
    </row>
    <row r="4618" spans="4:4" x14ac:dyDescent="0.25">
      <c r="D4618" s="142"/>
    </row>
    <row r="4619" spans="4:4" x14ac:dyDescent="0.25">
      <c r="D4619" s="142"/>
    </row>
    <row r="4620" spans="4:4" x14ac:dyDescent="0.25">
      <c r="D4620" s="142"/>
    </row>
    <row r="4621" spans="4:4" x14ac:dyDescent="0.25">
      <c r="D4621" s="142"/>
    </row>
    <row r="4622" spans="4:4" x14ac:dyDescent="0.25">
      <c r="D4622" s="142"/>
    </row>
    <row r="4623" spans="4:4" x14ac:dyDescent="0.25">
      <c r="D4623" s="142"/>
    </row>
    <row r="4624" spans="4:4" x14ac:dyDescent="0.25">
      <c r="D4624" s="142"/>
    </row>
    <row r="4625" spans="4:4" x14ac:dyDescent="0.25">
      <c r="D4625" s="142"/>
    </row>
    <row r="4626" spans="4:4" x14ac:dyDescent="0.25">
      <c r="D4626" s="142"/>
    </row>
    <row r="4627" spans="4:4" x14ac:dyDescent="0.25">
      <c r="D4627" s="142"/>
    </row>
    <row r="4628" spans="4:4" x14ac:dyDescent="0.25">
      <c r="D4628" s="142"/>
    </row>
    <row r="4629" spans="4:4" x14ac:dyDescent="0.25">
      <c r="D4629" s="142"/>
    </row>
    <row r="4630" spans="4:4" x14ac:dyDescent="0.25">
      <c r="D4630" s="142"/>
    </row>
    <row r="4631" spans="4:4" x14ac:dyDescent="0.25">
      <c r="D4631" s="142"/>
    </row>
    <row r="4632" spans="4:4" x14ac:dyDescent="0.25">
      <c r="D4632" s="142"/>
    </row>
    <row r="4633" spans="4:4" x14ac:dyDescent="0.25">
      <c r="D4633" s="142"/>
    </row>
    <row r="4634" spans="4:4" x14ac:dyDescent="0.25">
      <c r="D4634" s="142"/>
    </row>
    <row r="4635" spans="4:4" x14ac:dyDescent="0.25">
      <c r="D4635" s="142"/>
    </row>
    <row r="4636" spans="4:4" x14ac:dyDescent="0.25">
      <c r="D4636" s="142"/>
    </row>
    <row r="4637" spans="4:4" x14ac:dyDescent="0.25">
      <c r="D4637" s="142"/>
    </row>
    <row r="4638" spans="4:4" x14ac:dyDescent="0.25">
      <c r="D4638" s="142"/>
    </row>
    <row r="4639" spans="4:4" x14ac:dyDescent="0.25">
      <c r="D4639" s="142"/>
    </row>
    <row r="4640" spans="4:4" x14ac:dyDescent="0.25">
      <c r="D4640" s="142"/>
    </row>
    <row r="4641" spans="4:4" x14ac:dyDescent="0.25">
      <c r="D4641" s="142"/>
    </row>
    <row r="4642" spans="4:4" x14ac:dyDescent="0.25">
      <c r="D4642" s="142"/>
    </row>
    <row r="4643" spans="4:4" x14ac:dyDescent="0.25">
      <c r="D4643" s="142"/>
    </row>
    <row r="4644" spans="4:4" x14ac:dyDescent="0.25">
      <c r="D4644" s="142"/>
    </row>
    <row r="4645" spans="4:4" x14ac:dyDescent="0.25">
      <c r="D4645" s="142"/>
    </row>
    <row r="4646" spans="4:4" x14ac:dyDescent="0.25">
      <c r="D4646" s="142"/>
    </row>
    <row r="4647" spans="4:4" x14ac:dyDescent="0.25">
      <c r="D4647" s="142"/>
    </row>
    <row r="4648" spans="4:4" x14ac:dyDescent="0.25">
      <c r="D4648" s="142"/>
    </row>
    <row r="4649" spans="4:4" x14ac:dyDescent="0.25">
      <c r="D4649" s="142"/>
    </row>
    <row r="4650" spans="4:4" x14ac:dyDescent="0.25">
      <c r="D4650" s="142"/>
    </row>
    <row r="4651" spans="4:4" x14ac:dyDescent="0.25">
      <c r="D4651" s="142"/>
    </row>
    <row r="4652" spans="4:4" x14ac:dyDescent="0.25">
      <c r="D4652" s="142"/>
    </row>
    <row r="4653" spans="4:4" x14ac:dyDescent="0.25">
      <c r="D4653" s="142"/>
    </row>
    <row r="4654" spans="4:4" x14ac:dyDescent="0.25">
      <c r="D4654" s="142"/>
    </row>
    <row r="4655" spans="4:4" x14ac:dyDescent="0.25">
      <c r="D4655" s="142"/>
    </row>
    <row r="4656" spans="4:4" x14ac:dyDescent="0.25">
      <c r="D4656" s="142"/>
    </row>
    <row r="4657" spans="4:4" x14ac:dyDescent="0.25">
      <c r="D4657" s="142"/>
    </row>
    <row r="4658" spans="4:4" x14ac:dyDescent="0.25">
      <c r="D4658" s="142"/>
    </row>
    <row r="4659" spans="4:4" x14ac:dyDescent="0.25">
      <c r="D4659" s="142"/>
    </row>
    <row r="4660" spans="4:4" x14ac:dyDescent="0.25">
      <c r="D4660" s="142"/>
    </row>
    <row r="4661" spans="4:4" x14ac:dyDescent="0.25">
      <c r="D4661" s="142"/>
    </row>
    <row r="4662" spans="4:4" x14ac:dyDescent="0.25">
      <c r="D4662" s="142"/>
    </row>
    <row r="4663" spans="4:4" x14ac:dyDescent="0.25">
      <c r="D4663" s="142"/>
    </row>
    <row r="4664" spans="4:4" x14ac:dyDescent="0.25">
      <c r="D4664" s="142"/>
    </row>
    <row r="4665" spans="4:4" x14ac:dyDescent="0.25">
      <c r="D4665" s="142"/>
    </row>
    <row r="4666" spans="4:4" x14ac:dyDescent="0.25">
      <c r="D4666" s="142"/>
    </row>
    <row r="4667" spans="4:4" x14ac:dyDescent="0.25">
      <c r="D4667" s="142"/>
    </row>
    <row r="4668" spans="4:4" x14ac:dyDescent="0.25">
      <c r="D4668" s="142"/>
    </row>
    <row r="4669" spans="4:4" x14ac:dyDescent="0.25">
      <c r="D4669" s="142"/>
    </row>
    <row r="4670" spans="4:4" x14ac:dyDescent="0.25">
      <c r="D4670" s="142"/>
    </row>
    <row r="4671" spans="4:4" x14ac:dyDescent="0.25">
      <c r="D4671" s="142"/>
    </row>
    <row r="4672" spans="4:4" x14ac:dyDescent="0.25">
      <c r="D4672" s="142"/>
    </row>
    <row r="4673" spans="4:4" x14ac:dyDescent="0.25">
      <c r="D4673" s="142"/>
    </row>
    <row r="4674" spans="4:4" x14ac:dyDescent="0.25">
      <c r="D4674" s="142"/>
    </row>
    <row r="4675" spans="4:4" x14ac:dyDescent="0.25">
      <c r="D4675" s="142"/>
    </row>
    <row r="4676" spans="4:4" x14ac:dyDescent="0.25">
      <c r="D4676" s="142"/>
    </row>
    <row r="4677" spans="4:4" x14ac:dyDescent="0.25">
      <c r="D4677" s="142"/>
    </row>
    <row r="4678" spans="4:4" x14ac:dyDescent="0.25">
      <c r="D4678" s="142"/>
    </row>
    <row r="4679" spans="4:4" x14ac:dyDescent="0.25">
      <c r="D4679" s="142"/>
    </row>
    <row r="4680" spans="4:4" x14ac:dyDescent="0.25">
      <c r="D4680" s="142"/>
    </row>
    <row r="4681" spans="4:4" x14ac:dyDescent="0.25">
      <c r="D4681" s="142"/>
    </row>
    <row r="4682" spans="4:4" x14ac:dyDescent="0.25">
      <c r="D4682" s="142"/>
    </row>
    <row r="4683" spans="4:4" x14ac:dyDescent="0.25">
      <c r="D4683" s="142"/>
    </row>
    <row r="4684" spans="4:4" x14ac:dyDescent="0.25">
      <c r="D4684" s="142"/>
    </row>
    <row r="4685" spans="4:4" x14ac:dyDescent="0.25">
      <c r="D4685" s="142"/>
    </row>
    <row r="4686" spans="4:4" x14ac:dyDescent="0.25">
      <c r="D4686" s="142"/>
    </row>
    <row r="4687" spans="4:4" x14ac:dyDescent="0.25">
      <c r="D4687" s="142"/>
    </row>
    <row r="4688" spans="4:4" x14ac:dyDescent="0.25">
      <c r="D4688" s="142"/>
    </row>
    <row r="4689" spans="4:4" x14ac:dyDescent="0.25">
      <c r="D4689" s="142"/>
    </row>
    <row r="4690" spans="4:4" x14ac:dyDescent="0.25">
      <c r="D4690" s="142"/>
    </row>
    <row r="4691" spans="4:4" x14ac:dyDescent="0.25">
      <c r="D4691" s="142"/>
    </row>
    <row r="4692" spans="4:4" x14ac:dyDescent="0.25">
      <c r="D4692" s="142"/>
    </row>
    <row r="4693" spans="4:4" x14ac:dyDescent="0.25">
      <c r="D4693" s="142"/>
    </row>
    <row r="4694" spans="4:4" x14ac:dyDescent="0.25">
      <c r="D4694" s="142"/>
    </row>
    <row r="4695" spans="4:4" x14ac:dyDescent="0.25">
      <c r="D4695" s="142"/>
    </row>
    <row r="4696" spans="4:4" x14ac:dyDescent="0.25">
      <c r="D4696" s="142"/>
    </row>
    <row r="4697" spans="4:4" x14ac:dyDescent="0.25">
      <c r="D4697" s="142"/>
    </row>
    <row r="4698" spans="4:4" x14ac:dyDescent="0.25">
      <c r="D4698" s="142"/>
    </row>
    <row r="4699" spans="4:4" x14ac:dyDescent="0.25">
      <c r="D4699" s="142"/>
    </row>
    <row r="4700" spans="4:4" x14ac:dyDescent="0.25">
      <c r="D4700" s="142"/>
    </row>
    <row r="4701" spans="4:4" x14ac:dyDescent="0.25">
      <c r="D4701" s="142"/>
    </row>
    <row r="4702" spans="4:4" x14ac:dyDescent="0.25">
      <c r="D4702" s="142"/>
    </row>
    <row r="4703" spans="4:4" x14ac:dyDescent="0.25">
      <c r="D4703" s="142"/>
    </row>
    <row r="4704" spans="4:4" x14ac:dyDescent="0.25">
      <c r="D4704" s="142"/>
    </row>
    <row r="4705" spans="4:4" x14ac:dyDescent="0.25">
      <c r="D4705" s="142"/>
    </row>
    <row r="4706" spans="4:4" x14ac:dyDescent="0.25">
      <c r="D4706" s="142"/>
    </row>
    <row r="4707" spans="4:4" x14ac:dyDescent="0.25">
      <c r="D4707" s="142"/>
    </row>
    <row r="4708" spans="4:4" x14ac:dyDescent="0.25">
      <c r="D4708" s="142"/>
    </row>
    <row r="4709" spans="4:4" x14ac:dyDescent="0.25">
      <c r="D4709" s="142"/>
    </row>
    <row r="4710" spans="4:4" x14ac:dyDescent="0.25">
      <c r="D4710" s="142"/>
    </row>
    <row r="4711" spans="4:4" x14ac:dyDescent="0.25">
      <c r="D4711" s="142"/>
    </row>
    <row r="4712" spans="4:4" x14ac:dyDescent="0.25">
      <c r="D4712" s="142"/>
    </row>
    <row r="4713" spans="4:4" x14ac:dyDescent="0.25">
      <c r="D4713" s="142"/>
    </row>
    <row r="4714" spans="4:4" x14ac:dyDescent="0.25">
      <c r="D4714" s="142"/>
    </row>
    <row r="4715" spans="4:4" x14ac:dyDescent="0.25">
      <c r="D4715" s="142"/>
    </row>
    <row r="4716" spans="4:4" x14ac:dyDescent="0.25">
      <c r="D4716" s="142"/>
    </row>
    <row r="4717" spans="4:4" x14ac:dyDescent="0.25">
      <c r="D4717" s="142"/>
    </row>
    <row r="4718" spans="4:4" x14ac:dyDescent="0.25">
      <c r="D4718" s="142"/>
    </row>
    <row r="4719" spans="4:4" x14ac:dyDescent="0.25">
      <c r="D4719" s="142"/>
    </row>
    <row r="4720" spans="4:4" x14ac:dyDescent="0.25">
      <c r="D4720" s="142"/>
    </row>
    <row r="4721" spans="4:4" x14ac:dyDescent="0.25">
      <c r="D4721" s="142"/>
    </row>
    <row r="4722" spans="4:4" x14ac:dyDescent="0.25">
      <c r="D4722" s="142"/>
    </row>
    <row r="4723" spans="4:4" x14ac:dyDescent="0.25">
      <c r="D4723" s="142"/>
    </row>
    <row r="4724" spans="4:4" x14ac:dyDescent="0.25">
      <c r="D4724" s="142"/>
    </row>
    <row r="4725" spans="4:4" x14ac:dyDescent="0.25">
      <c r="D4725" s="142"/>
    </row>
    <row r="4726" spans="4:4" x14ac:dyDescent="0.25">
      <c r="D4726" s="142"/>
    </row>
    <row r="4727" spans="4:4" x14ac:dyDescent="0.25">
      <c r="D4727" s="142"/>
    </row>
    <row r="4728" spans="4:4" x14ac:dyDescent="0.25">
      <c r="D4728" s="142"/>
    </row>
    <row r="4729" spans="4:4" x14ac:dyDescent="0.25">
      <c r="D4729" s="142"/>
    </row>
    <row r="4730" spans="4:4" x14ac:dyDescent="0.25">
      <c r="D4730" s="142"/>
    </row>
    <row r="4731" spans="4:4" x14ac:dyDescent="0.25">
      <c r="D4731" s="142"/>
    </row>
    <row r="4732" spans="4:4" x14ac:dyDescent="0.25">
      <c r="D4732" s="142"/>
    </row>
    <row r="4733" spans="4:4" x14ac:dyDescent="0.25">
      <c r="D4733" s="142"/>
    </row>
    <row r="4734" spans="4:4" x14ac:dyDescent="0.25">
      <c r="D4734" s="142"/>
    </row>
    <row r="4735" spans="4:4" x14ac:dyDescent="0.25">
      <c r="D4735" s="142"/>
    </row>
    <row r="4736" spans="4:4" x14ac:dyDescent="0.25">
      <c r="D4736" s="142"/>
    </row>
    <row r="4737" spans="4:4" x14ac:dyDescent="0.25">
      <c r="D4737" s="142"/>
    </row>
    <row r="4738" spans="4:4" x14ac:dyDescent="0.25">
      <c r="D4738" s="142"/>
    </row>
    <row r="4739" spans="4:4" x14ac:dyDescent="0.25">
      <c r="D4739" s="142"/>
    </row>
    <row r="4740" spans="4:4" x14ac:dyDescent="0.25">
      <c r="D4740" s="142"/>
    </row>
    <row r="4741" spans="4:4" x14ac:dyDescent="0.25">
      <c r="D4741" s="142"/>
    </row>
    <row r="4742" spans="4:4" x14ac:dyDescent="0.25">
      <c r="D4742" s="142"/>
    </row>
    <row r="4743" spans="4:4" x14ac:dyDescent="0.25">
      <c r="D4743" s="142"/>
    </row>
    <row r="4744" spans="4:4" x14ac:dyDescent="0.25">
      <c r="D4744" s="142"/>
    </row>
    <row r="4745" spans="4:4" x14ac:dyDescent="0.25">
      <c r="D4745" s="142"/>
    </row>
    <row r="4746" spans="4:4" x14ac:dyDescent="0.25">
      <c r="D4746" s="142"/>
    </row>
    <row r="4747" spans="4:4" x14ac:dyDescent="0.25">
      <c r="D4747" s="142"/>
    </row>
    <row r="4748" spans="4:4" x14ac:dyDescent="0.25">
      <c r="D4748" s="142"/>
    </row>
    <row r="4749" spans="4:4" x14ac:dyDescent="0.25">
      <c r="D4749" s="142"/>
    </row>
    <row r="4750" spans="4:4" x14ac:dyDescent="0.25">
      <c r="D4750" s="142"/>
    </row>
    <row r="4751" spans="4:4" x14ac:dyDescent="0.25">
      <c r="D4751" s="142"/>
    </row>
    <row r="4752" spans="4:4" x14ac:dyDescent="0.25">
      <c r="D4752" s="142"/>
    </row>
    <row r="4753" spans="4:4" x14ac:dyDescent="0.25">
      <c r="D4753" s="142"/>
    </row>
    <row r="4754" spans="4:4" x14ac:dyDescent="0.25">
      <c r="D4754" s="142"/>
    </row>
    <row r="4755" spans="4:4" x14ac:dyDescent="0.25">
      <c r="D4755" s="142"/>
    </row>
    <row r="4756" spans="4:4" x14ac:dyDescent="0.25">
      <c r="D4756" s="142"/>
    </row>
    <row r="4757" spans="4:4" x14ac:dyDescent="0.25">
      <c r="D4757" s="142"/>
    </row>
    <row r="4758" spans="4:4" x14ac:dyDescent="0.25">
      <c r="D4758" s="142"/>
    </row>
    <row r="4759" spans="4:4" x14ac:dyDescent="0.25">
      <c r="D4759" s="142"/>
    </row>
    <row r="4760" spans="4:4" x14ac:dyDescent="0.25">
      <c r="D4760" s="142"/>
    </row>
    <row r="4761" spans="4:4" x14ac:dyDescent="0.25">
      <c r="D4761" s="142"/>
    </row>
    <row r="4762" spans="4:4" x14ac:dyDescent="0.25">
      <c r="D4762" s="142"/>
    </row>
    <row r="4763" spans="4:4" x14ac:dyDescent="0.25">
      <c r="D4763" s="142"/>
    </row>
    <row r="4764" spans="4:4" x14ac:dyDescent="0.25">
      <c r="D4764" s="142"/>
    </row>
    <row r="4765" spans="4:4" x14ac:dyDescent="0.25">
      <c r="D4765" s="142"/>
    </row>
    <row r="4766" spans="4:4" x14ac:dyDescent="0.25">
      <c r="D4766" s="142"/>
    </row>
    <row r="4767" spans="4:4" x14ac:dyDescent="0.25">
      <c r="D4767" s="142"/>
    </row>
    <row r="4768" spans="4:4" x14ac:dyDescent="0.25">
      <c r="D4768" s="142"/>
    </row>
    <row r="4769" spans="4:4" x14ac:dyDescent="0.25">
      <c r="D4769" s="142"/>
    </row>
    <row r="4770" spans="4:4" x14ac:dyDescent="0.25">
      <c r="D4770" s="142"/>
    </row>
    <row r="4771" spans="4:4" x14ac:dyDescent="0.25">
      <c r="D4771" s="142"/>
    </row>
    <row r="4772" spans="4:4" x14ac:dyDescent="0.25">
      <c r="D4772" s="142"/>
    </row>
    <row r="4773" spans="4:4" x14ac:dyDescent="0.25">
      <c r="D4773" s="142"/>
    </row>
    <row r="4774" spans="4:4" x14ac:dyDescent="0.25">
      <c r="D4774" s="142"/>
    </row>
    <row r="4775" spans="4:4" x14ac:dyDescent="0.25">
      <c r="D4775" s="142"/>
    </row>
    <row r="4776" spans="4:4" x14ac:dyDescent="0.25">
      <c r="D4776" s="142"/>
    </row>
    <row r="4777" spans="4:4" x14ac:dyDescent="0.25">
      <c r="D4777" s="142"/>
    </row>
    <row r="4778" spans="4:4" x14ac:dyDescent="0.25">
      <c r="D4778" s="142"/>
    </row>
    <row r="4779" spans="4:4" x14ac:dyDescent="0.25">
      <c r="D4779" s="142"/>
    </row>
    <row r="4780" spans="4:4" x14ac:dyDescent="0.25">
      <c r="D4780" s="142"/>
    </row>
    <row r="4781" spans="4:4" x14ac:dyDescent="0.25">
      <c r="D4781" s="142"/>
    </row>
    <row r="4782" spans="4:4" x14ac:dyDescent="0.25">
      <c r="D4782" s="142"/>
    </row>
    <row r="4783" spans="4:4" x14ac:dyDescent="0.25">
      <c r="D4783" s="142"/>
    </row>
    <row r="4784" spans="4:4" x14ac:dyDescent="0.25">
      <c r="D4784" s="142"/>
    </row>
    <row r="4785" spans="4:4" x14ac:dyDescent="0.25">
      <c r="D4785" s="142"/>
    </row>
    <row r="4786" spans="4:4" x14ac:dyDescent="0.25">
      <c r="D4786" s="142"/>
    </row>
    <row r="4787" spans="4:4" x14ac:dyDescent="0.25">
      <c r="D4787" s="142"/>
    </row>
    <row r="4788" spans="4:4" x14ac:dyDescent="0.25">
      <c r="D4788" s="142"/>
    </row>
    <row r="4789" spans="4:4" x14ac:dyDescent="0.25">
      <c r="D4789" s="142"/>
    </row>
    <row r="4790" spans="4:4" x14ac:dyDescent="0.25">
      <c r="D4790" s="142"/>
    </row>
    <row r="4791" spans="4:4" x14ac:dyDescent="0.25">
      <c r="D4791" s="142"/>
    </row>
    <row r="4792" spans="4:4" x14ac:dyDescent="0.25">
      <c r="D4792" s="142"/>
    </row>
    <row r="4793" spans="4:4" x14ac:dyDescent="0.25">
      <c r="D4793" s="142"/>
    </row>
    <row r="4794" spans="4:4" x14ac:dyDescent="0.25">
      <c r="D4794" s="142"/>
    </row>
    <row r="4795" spans="4:4" x14ac:dyDescent="0.25">
      <c r="D4795" s="142"/>
    </row>
    <row r="4796" spans="4:4" x14ac:dyDescent="0.25">
      <c r="D4796" s="142"/>
    </row>
    <row r="4797" spans="4:4" x14ac:dyDescent="0.25">
      <c r="D4797" s="142"/>
    </row>
    <row r="4798" spans="4:4" x14ac:dyDescent="0.25">
      <c r="D4798" s="142"/>
    </row>
    <row r="4799" spans="4:4" x14ac:dyDescent="0.25">
      <c r="D4799" s="142"/>
    </row>
    <row r="4800" spans="4:4" x14ac:dyDescent="0.25">
      <c r="D4800" s="142"/>
    </row>
    <row r="4801" spans="4:4" x14ac:dyDescent="0.25">
      <c r="D4801" s="142"/>
    </row>
    <row r="4802" spans="4:4" x14ac:dyDescent="0.25">
      <c r="D4802" s="142"/>
    </row>
    <row r="4803" spans="4:4" x14ac:dyDescent="0.25">
      <c r="D4803" s="142"/>
    </row>
    <row r="4804" spans="4:4" x14ac:dyDescent="0.25">
      <c r="D4804" s="142"/>
    </row>
    <row r="4805" spans="4:4" x14ac:dyDescent="0.25">
      <c r="D4805" s="142"/>
    </row>
    <row r="4806" spans="4:4" x14ac:dyDescent="0.25">
      <c r="D4806" s="142"/>
    </row>
    <row r="4807" spans="4:4" x14ac:dyDescent="0.25">
      <c r="D4807" s="142"/>
    </row>
    <row r="4808" spans="4:4" x14ac:dyDescent="0.25">
      <c r="D4808" s="142"/>
    </row>
    <row r="4809" spans="4:4" x14ac:dyDescent="0.25">
      <c r="D4809" s="142"/>
    </row>
    <row r="4810" spans="4:4" x14ac:dyDescent="0.25">
      <c r="D4810" s="142"/>
    </row>
    <row r="4811" spans="4:4" x14ac:dyDescent="0.25">
      <c r="D4811" s="142"/>
    </row>
    <row r="4812" spans="4:4" x14ac:dyDescent="0.25">
      <c r="D4812" s="142"/>
    </row>
    <row r="4813" spans="4:4" x14ac:dyDescent="0.25">
      <c r="D4813" s="142"/>
    </row>
    <row r="4814" spans="4:4" x14ac:dyDescent="0.25">
      <c r="D4814" s="142"/>
    </row>
    <row r="4815" spans="4:4" x14ac:dyDescent="0.25">
      <c r="D4815" s="142"/>
    </row>
    <row r="4816" spans="4:4" x14ac:dyDescent="0.25">
      <c r="D4816" s="142"/>
    </row>
    <row r="4817" spans="4:4" x14ac:dyDescent="0.25">
      <c r="D4817" s="142"/>
    </row>
    <row r="4818" spans="4:4" x14ac:dyDescent="0.25">
      <c r="D4818" s="142"/>
    </row>
    <row r="4819" spans="4:4" x14ac:dyDescent="0.25">
      <c r="D4819" s="142"/>
    </row>
    <row r="4820" spans="4:4" x14ac:dyDescent="0.25">
      <c r="D4820" s="142"/>
    </row>
    <row r="4821" spans="4:4" x14ac:dyDescent="0.25">
      <c r="D4821" s="142"/>
    </row>
    <row r="4822" spans="4:4" x14ac:dyDescent="0.25">
      <c r="D4822" s="142"/>
    </row>
    <row r="4823" spans="4:4" x14ac:dyDescent="0.25">
      <c r="D4823" s="142"/>
    </row>
    <row r="4824" spans="4:4" x14ac:dyDescent="0.25">
      <c r="D4824" s="142"/>
    </row>
    <row r="4825" spans="4:4" x14ac:dyDescent="0.25">
      <c r="D4825" s="142"/>
    </row>
    <row r="4826" spans="4:4" x14ac:dyDescent="0.25">
      <c r="D4826" s="142"/>
    </row>
    <row r="4827" spans="4:4" x14ac:dyDescent="0.25">
      <c r="D4827" s="142"/>
    </row>
    <row r="4828" spans="4:4" x14ac:dyDescent="0.25">
      <c r="D4828" s="142"/>
    </row>
    <row r="4829" spans="4:4" x14ac:dyDescent="0.25">
      <c r="D4829" s="142"/>
    </row>
    <row r="4830" spans="4:4" x14ac:dyDescent="0.25">
      <c r="D4830" s="142"/>
    </row>
    <row r="4831" spans="4:4" x14ac:dyDescent="0.25">
      <c r="D4831" s="142"/>
    </row>
    <row r="4832" spans="4:4" x14ac:dyDescent="0.25">
      <c r="D4832" s="142"/>
    </row>
    <row r="4833" spans="4:4" x14ac:dyDescent="0.25">
      <c r="D4833" s="142"/>
    </row>
    <row r="4834" spans="4:4" x14ac:dyDescent="0.25">
      <c r="D4834" s="142"/>
    </row>
    <row r="4835" spans="4:4" x14ac:dyDescent="0.25">
      <c r="D4835" s="142"/>
    </row>
    <row r="4836" spans="4:4" x14ac:dyDescent="0.25">
      <c r="D4836" s="142"/>
    </row>
    <row r="4837" spans="4:4" x14ac:dyDescent="0.25">
      <c r="D4837" s="142"/>
    </row>
    <row r="4838" spans="4:4" x14ac:dyDescent="0.25">
      <c r="D4838" s="142"/>
    </row>
    <row r="4839" spans="4:4" x14ac:dyDescent="0.25">
      <c r="D4839" s="142"/>
    </row>
    <row r="4840" spans="4:4" x14ac:dyDescent="0.25">
      <c r="D4840" s="142"/>
    </row>
    <row r="4841" spans="4:4" x14ac:dyDescent="0.25">
      <c r="D4841" s="142"/>
    </row>
    <row r="4842" spans="4:4" x14ac:dyDescent="0.25">
      <c r="D4842" s="142"/>
    </row>
    <row r="4843" spans="4:4" x14ac:dyDescent="0.25">
      <c r="D4843" s="142"/>
    </row>
    <row r="4844" spans="4:4" x14ac:dyDescent="0.25">
      <c r="D4844" s="142"/>
    </row>
    <row r="4845" spans="4:4" x14ac:dyDescent="0.25">
      <c r="D4845" s="142"/>
    </row>
    <row r="4846" spans="4:4" x14ac:dyDescent="0.25">
      <c r="D4846" s="142"/>
    </row>
    <row r="4847" spans="4:4" x14ac:dyDescent="0.25">
      <c r="D4847" s="142"/>
    </row>
    <row r="4848" spans="4:4" x14ac:dyDescent="0.25">
      <c r="D4848" s="142"/>
    </row>
    <row r="4849" spans="4:4" x14ac:dyDescent="0.25">
      <c r="D4849" s="142"/>
    </row>
    <row r="4850" spans="4:4" x14ac:dyDescent="0.25">
      <c r="D4850" s="142"/>
    </row>
    <row r="4851" spans="4:4" x14ac:dyDescent="0.25">
      <c r="D4851" s="142"/>
    </row>
    <row r="4852" spans="4:4" x14ac:dyDescent="0.25">
      <c r="D4852" s="142"/>
    </row>
    <row r="4853" spans="4:4" x14ac:dyDescent="0.25">
      <c r="D4853" s="142"/>
    </row>
    <row r="4854" spans="4:4" x14ac:dyDescent="0.25">
      <c r="D4854" s="142"/>
    </row>
    <row r="4855" spans="4:4" x14ac:dyDescent="0.25">
      <c r="D4855" s="142"/>
    </row>
    <row r="4856" spans="4:4" x14ac:dyDescent="0.25">
      <c r="D4856" s="142"/>
    </row>
    <row r="4857" spans="4:4" x14ac:dyDescent="0.25">
      <c r="D4857" s="142"/>
    </row>
    <row r="4858" spans="4:4" x14ac:dyDescent="0.25">
      <c r="D4858" s="142"/>
    </row>
    <row r="4859" spans="4:4" x14ac:dyDescent="0.25">
      <c r="D4859" s="142"/>
    </row>
    <row r="4860" spans="4:4" x14ac:dyDescent="0.25">
      <c r="D4860" s="142"/>
    </row>
    <row r="4861" spans="4:4" x14ac:dyDescent="0.25">
      <c r="D4861" s="142"/>
    </row>
    <row r="4862" spans="4:4" x14ac:dyDescent="0.25">
      <c r="D4862" s="142"/>
    </row>
    <row r="4863" spans="4:4" x14ac:dyDescent="0.25">
      <c r="D4863" s="142"/>
    </row>
    <row r="4864" spans="4:4" x14ac:dyDescent="0.25">
      <c r="D4864" s="142"/>
    </row>
    <row r="4865" spans="4:4" x14ac:dyDescent="0.25">
      <c r="D4865" s="142"/>
    </row>
    <row r="4866" spans="4:4" x14ac:dyDescent="0.25">
      <c r="D4866" s="142"/>
    </row>
    <row r="4867" spans="4:4" x14ac:dyDescent="0.25">
      <c r="D4867" s="142"/>
    </row>
    <row r="4868" spans="4:4" x14ac:dyDescent="0.25">
      <c r="D4868" s="142"/>
    </row>
    <row r="4869" spans="4:4" x14ac:dyDescent="0.25">
      <c r="D4869" s="142"/>
    </row>
    <row r="4870" spans="4:4" x14ac:dyDescent="0.25">
      <c r="D4870" s="142"/>
    </row>
    <row r="4871" spans="4:4" x14ac:dyDescent="0.25">
      <c r="D4871" s="142"/>
    </row>
    <row r="4872" spans="4:4" x14ac:dyDescent="0.25">
      <c r="D4872" s="142"/>
    </row>
    <row r="4873" spans="4:4" x14ac:dyDescent="0.25">
      <c r="D4873" s="142"/>
    </row>
    <row r="4874" spans="4:4" x14ac:dyDescent="0.25">
      <c r="D4874" s="142"/>
    </row>
    <row r="4875" spans="4:4" x14ac:dyDescent="0.25">
      <c r="D4875" s="142"/>
    </row>
    <row r="4876" spans="4:4" x14ac:dyDescent="0.25">
      <c r="D4876" s="142"/>
    </row>
    <row r="4877" spans="4:4" x14ac:dyDescent="0.25">
      <c r="D4877" s="142"/>
    </row>
    <row r="4878" spans="4:4" x14ac:dyDescent="0.25">
      <c r="D4878" s="142"/>
    </row>
    <row r="4879" spans="4:4" x14ac:dyDescent="0.25">
      <c r="D4879" s="142"/>
    </row>
    <row r="4880" spans="4:4" x14ac:dyDescent="0.25">
      <c r="D4880" s="142"/>
    </row>
    <row r="4881" spans="4:4" x14ac:dyDescent="0.25">
      <c r="D4881" s="142"/>
    </row>
    <row r="4882" spans="4:4" x14ac:dyDescent="0.25">
      <c r="D4882" s="142"/>
    </row>
    <row r="4883" spans="4:4" x14ac:dyDescent="0.25">
      <c r="D4883" s="142"/>
    </row>
    <row r="4884" spans="4:4" x14ac:dyDescent="0.25">
      <c r="D4884" s="142"/>
    </row>
    <row r="4885" spans="4:4" x14ac:dyDescent="0.25">
      <c r="D4885" s="142"/>
    </row>
    <row r="4886" spans="4:4" x14ac:dyDescent="0.25">
      <c r="D4886" s="142"/>
    </row>
    <row r="4887" spans="4:4" x14ac:dyDescent="0.25">
      <c r="D4887" s="142"/>
    </row>
    <row r="4888" spans="4:4" x14ac:dyDescent="0.25">
      <c r="D4888" s="142"/>
    </row>
    <row r="4889" spans="4:4" x14ac:dyDescent="0.25">
      <c r="D4889" s="142"/>
    </row>
    <row r="4890" spans="4:4" x14ac:dyDescent="0.25">
      <c r="D4890" s="142"/>
    </row>
    <row r="4891" spans="4:4" x14ac:dyDescent="0.25">
      <c r="D4891" s="142"/>
    </row>
    <row r="4892" spans="4:4" x14ac:dyDescent="0.25">
      <c r="D4892" s="142"/>
    </row>
    <row r="4893" spans="4:4" x14ac:dyDescent="0.25">
      <c r="D4893" s="142"/>
    </row>
    <row r="4894" spans="4:4" x14ac:dyDescent="0.25">
      <c r="D4894" s="142"/>
    </row>
    <row r="4895" spans="4:4" x14ac:dyDescent="0.25">
      <c r="D4895" s="142"/>
    </row>
    <row r="4896" spans="4:4" x14ac:dyDescent="0.25">
      <c r="D4896" s="142"/>
    </row>
    <row r="4897" spans="4:4" x14ac:dyDescent="0.25">
      <c r="D4897" s="142"/>
    </row>
    <row r="4898" spans="4:4" x14ac:dyDescent="0.25">
      <c r="D4898" s="142"/>
    </row>
    <row r="4899" spans="4:4" x14ac:dyDescent="0.25">
      <c r="D4899" s="142"/>
    </row>
    <row r="4900" spans="4:4" x14ac:dyDescent="0.25">
      <c r="D4900" s="142"/>
    </row>
    <row r="4901" spans="4:4" x14ac:dyDescent="0.25">
      <c r="D4901" s="142"/>
    </row>
    <row r="4902" spans="4:4" x14ac:dyDescent="0.25">
      <c r="D4902" s="142"/>
    </row>
    <row r="4903" spans="4:4" x14ac:dyDescent="0.25">
      <c r="D4903" s="142"/>
    </row>
    <row r="4904" spans="4:4" x14ac:dyDescent="0.25">
      <c r="D4904" s="142"/>
    </row>
    <row r="4905" spans="4:4" x14ac:dyDescent="0.25">
      <c r="D4905" s="142"/>
    </row>
    <row r="4906" spans="4:4" x14ac:dyDescent="0.25">
      <c r="D4906" s="142"/>
    </row>
    <row r="4907" spans="4:4" x14ac:dyDescent="0.25">
      <c r="D4907" s="142"/>
    </row>
    <row r="4908" spans="4:4" x14ac:dyDescent="0.25">
      <c r="D4908" s="142"/>
    </row>
    <row r="4909" spans="4:4" x14ac:dyDescent="0.25">
      <c r="D4909" s="142"/>
    </row>
    <row r="4910" spans="4:4" x14ac:dyDescent="0.25">
      <c r="D4910" s="142"/>
    </row>
    <row r="4911" spans="4:4" x14ac:dyDescent="0.25">
      <c r="D4911" s="142"/>
    </row>
    <row r="4912" spans="4:4" x14ac:dyDescent="0.25">
      <c r="D4912" s="142"/>
    </row>
    <row r="4913" spans="4:4" x14ac:dyDescent="0.25">
      <c r="D4913" s="142"/>
    </row>
    <row r="4914" spans="4:4" x14ac:dyDescent="0.25">
      <c r="D4914" s="142"/>
    </row>
    <row r="4915" spans="4:4" x14ac:dyDescent="0.25">
      <c r="D4915" s="142"/>
    </row>
    <row r="4916" spans="4:4" x14ac:dyDescent="0.25">
      <c r="D4916" s="142"/>
    </row>
    <row r="4917" spans="4:4" x14ac:dyDescent="0.25">
      <c r="D4917" s="142"/>
    </row>
    <row r="4918" spans="4:4" x14ac:dyDescent="0.25">
      <c r="D4918" s="142"/>
    </row>
    <row r="4919" spans="4:4" x14ac:dyDescent="0.25">
      <c r="D4919" s="142"/>
    </row>
    <row r="4920" spans="4:4" x14ac:dyDescent="0.25">
      <c r="D4920" s="142"/>
    </row>
    <row r="4921" spans="4:4" x14ac:dyDescent="0.25">
      <c r="D4921" s="142"/>
    </row>
    <row r="4922" spans="4:4" x14ac:dyDescent="0.25">
      <c r="D4922" s="142"/>
    </row>
    <row r="4923" spans="4:4" x14ac:dyDescent="0.25">
      <c r="D4923" s="142"/>
    </row>
    <row r="4924" spans="4:4" x14ac:dyDescent="0.25">
      <c r="D4924" s="142"/>
    </row>
    <row r="4925" spans="4:4" x14ac:dyDescent="0.25">
      <c r="D4925" s="142"/>
    </row>
    <row r="4926" spans="4:4" x14ac:dyDescent="0.25">
      <c r="D4926" s="142"/>
    </row>
    <row r="4927" spans="4:4" x14ac:dyDescent="0.25">
      <c r="D4927" s="142"/>
    </row>
    <row r="4928" spans="4:4" x14ac:dyDescent="0.25">
      <c r="D4928" s="142"/>
    </row>
    <row r="4929" spans="4:4" x14ac:dyDescent="0.25">
      <c r="D4929" s="142"/>
    </row>
    <row r="4930" spans="4:4" x14ac:dyDescent="0.25">
      <c r="D4930" s="142"/>
    </row>
    <row r="4931" spans="4:4" x14ac:dyDescent="0.25">
      <c r="D4931" s="142"/>
    </row>
    <row r="4932" spans="4:4" x14ac:dyDescent="0.25">
      <c r="D4932" s="142"/>
    </row>
    <row r="4933" spans="4:4" x14ac:dyDescent="0.25">
      <c r="D4933" s="142"/>
    </row>
    <row r="4934" spans="4:4" x14ac:dyDescent="0.25">
      <c r="D4934" s="142"/>
    </row>
    <row r="4935" spans="4:4" x14ac:dyDescent="0.25">
      <c r="D4935" s="142"/>
    </row>
    <row r="4936" spans="4:4" x14ac:dyDescent="0.25">
      <c r="D4936" s="142"/>
    </row>
    <row r="4937" spans="4:4" x14ac:dyDescent="0.25">
      <c r="D4937" s="142"/>
    </row>
    <row r="4938" spans="4:4" x14ac:dyDescent="0.25">
      <c r="D4938" s="142"/>
    </row>
    <row r="4939" spans="4:4" x14ac:dyDescent="0.25">
      <c r="D4939" s="142"/>
    </row>
    <row r="4940" spans="4:4" x14ac:dyDescent="0.25">
      <c r="D4940" s="142"/>
    </row>
    <row r="4941" spans="4:4" x14ac:dyDescent="0.25">
      <c r="D4941" s="142"/>
    </row>
    <row r="4942" spans="4:4" x14ac:dyDescent="0.25">
      <c r="D4942" s="142"/>
    </row>
    <row r="4943" spans="4:4" x14ac:dyDescent="0.25">
      <c r="D4943" s="142"/>
    </row>
    <row r="4944" spans="4:4" x14ac:dyDescent="0.25">
      <c r="D4944" s="142"/>
    </row>
    <row r="4945" spans="4:4" x14ac:dyDescent="0.25">
      <c r="D4945" s="142"/>
    </row>
    <row r="4946" spans="4:4" x14ac:dyDescent="0.25">
      <c r="D4946" s="142"/>
    </row>
    <row r="4947" spans="4:4" x14ac:dyDescent="0.25">
      <c r="D4947" s="142"/>
    </row>
    <row r="4948" spans="4:4" x14ac:dyDescent="0.25">
      <c r="D4948" s="142"/>
    </row>
    <row r="4949" spans="4:4" x14ac:dyDescent="0.25">
      <c r="D4949" s="142"/>
    </row>
    <row r="4950" spans="4:4" x14ac:dyDescent="0.25">
      <c r="D4950" s="142"/>
    </row>
    <row r="4951" spans="4:4" x14ac:dyDescent="0.25">
      <c r="D4951" s="142"/>
    </row>
    <row r="4952" spans="4:4" x14ac:dyDescent="0.25">
      <c r="D4952" s="142"/>
    </row>
    <row r="4953" spans="4:4" x14ac:dyDescent="0.25">
      <c r="D4953" s="142"/>
    </row>
    <row r="4954" spans="4:4" x14ac:dyDescent="0.25">
      <c r="D4954" s="142"/>
    </row>
    <row r="4955" spans="4:4" x14ac:dyDescent="0.25">
      <c r="D4955" s="142"/>
    </row>
    <row r="4956" spans="4:4" x14ac:dyDescent="0.25">
      <c r="D4956" s="142"/>
    </row>
    <row r="4957" spans="4:4" x14ac:dyDescent="0.25">
      <c r="D4957" s="142"/>
    </row>
    <row r="4958" spans="4:4" x14ac:dyDescent="0.25">
      <c r="D4958" s="142"/>
    </row>
    <row r="4959" spans="4:4" x14ac:dyDescent="0.25">
      <c r="D4959" s="142"/>
    </row>
    <row r="4960" spans="4:4" x14ac:dyDescent="0.25">
      <c r="D4960" s="142"/>
    </row>
    <row r="4961" spans="4:4" x14ac:dyDescent="0.25">
      <c r="D4961" s="142"/>
    </row>
    <row r="4962" spans="4:4" x14ac:dyDescent="0.25">
      <c r="D4962" s="142"/>
    </row>
    <row r="4963" spans="4:4" x14ac:dyDescent="0.25">
      <c r="D4963" s="142"/>
    </row>
    <row r="4964" spans="4:4" x14ac:dyDescent="0.25">
      <c r="D4964" s="142"/>
    </row>
    <row r="4965" spans="4:4" x14ac:dyDescent="0.25">
      <c r="D4965" s="142"/>
    </row>
    <row r="4966" spans="4:4" x14ac:dyDescent="0.25">
      <c r="D4966" s="142"/>
    </row>
    <row r="4967" spans="4:4" x14ac:dyDescent="0.25">
      <c r="D4967" s="142"/>
    </row>
    <row r="4968" spans="4:4" x14ac:dyDescent="0.25">
      <c r="D4968" s="142"/>
    </row>
    <row r="4969" spans="4:4" x14ac:dyDescent="0.25">
      <c r="D4969" s="142"/>
    </row>
    <row r="4970" spans="4:4" x14ac:dyDescent="0.25">
      <c r="D4970" s="142"/>
    </row>
    <row r="4971" spans="4:4" x14ac:dyDescent="0.25">
      <c r="D4971" s="142"/>
    </row>
    <row r="4972" spans="4:4" x14ac:dyDescent="0.25">
      <c r="D4972" s="142"/>
    </row>
    <row r="4973" spans="4:4" x14ac:dyDescent="0.25">
      <c r="D4973" s="142"/>
    </row>
    <row r="4974" spans="4:4" x14ac:dyDescent="0.25">
      <c r="D4974" s="142"/>
    </row>
    <row r="4975" spans="4:4" x14ac:dyDescent="0.25">
      <c r="D4975" s="142"/>
    </row>
    <row r="4976" spans="4:4" x14ac:dyDescent="0.25">
      <c r="D4976" s="142"/>
    </row>
    <row r="4977" spans="4:4" x14ac:dyDescent="0.25">
      <c r="D4977" s="142"/>
    </row>
    <row r="4978" spans="4:4" x14ac:dyDescent="0.25">
      <c r="D4978" s="142"/>
    </row>
    <row r="4979" spans="4:4" x14ac:dyDescent="0.25">
      <c r="D4979" s="142"/>
    </row>
    <row r="4980" spans="4:4" x14ac:dyDescent="0.25">
      <c r="D4980" s="142"/>
    </row>
    <row r="4981" spans="4:4" x14ac:dyDescent="0.25">
      <c r="D4981" s="142"/>
    </row>
    <row r="4982" spans="4:4" x14ac:dyDescent="0.25">
      <c r="D4982" s="142"/>
    </row>
    <row r="4983" spans="4:4" x14ac:dyDescent="0.25">
      <c r="D4983" s="142"/>
    </row>
    <row r="4984" spans="4:4" x14ac:dyDescent="0.25">
      <c r="D4984" s="142"/>
    </row>
    <row r="4985" spans="4:4" x14ac:dyDescent="0.25">
      <c r="D4985" s="142"/>
    </row>
    <row r="4986" spans="4:4" x14ac:dyDescent="0.25">
      <c r="D4986" s="142"/>
    </row>
    <row r="4987" spans="4:4" x14ac:dyDescent="0.25">
      <c r="D4987" s="142"/>
    </row>
    <row r="4988" spans="4:4" x14ac:dyDescent="0.25">
      <c r="D4988" s="142"/>
    </row>
    <row r="4989" spans="4:4" x14ac:dyDescent="0.25">
      <c r="D4989" s="142"/>
    </row>
    <row r="4990" spans="4:4" x14ac:dyDescent="0.25">
      <c r="D4990" s="142"/>
    </row>
    <row r="4991" spans="4:4" x14ac:dyDescent="0.25">
      <c r="D4991" s="142"/>
    </row>
    <row r="4992" spans="4:4" x14ac:dyDescent="0.25">
      <c r="D4992" s="142"/>
    </row>
    <row r="4993" spans="4:4" x14ac:dyDescent="0.25">
      <c r="D4993" s="142"/>
    </row>
  </sheetData>
  <sheetProtection algorithmName="SHA-512" hashValue="9F66tdfh9rcyoRju8q8vTbpKkjugv5NnSrOZSbAOkgH4yBHbpF2UyWCaDBjNtGkgCmPqVCkhKZKLIA2fUWgN/w==" saltValue="UAMCaCV2bt9DYr2/QGv8rA==" spinCount="100000" sheet="1"/>
  <mergeCells count="154">
    <mergeCell ref="C21:G21"/>
    <mergeCell ref="C23:G23"/>
    <mergeCell ref="C25:G25"/>
    <mergeCell ref="A1:G1"/>
    <mergeCell ref="C2:G2"/>
    <mergeCell ref="C3:G3"/>
    <mergeCell ref="C4:G4"/>
    <mergeCell ref="A312:B312"/>
    <mergeCell ref="C10:G10"/>
    <mergeCell ref="C13:G13"/>
    <mergeCell ref="C15:G15"/>
    <mergeCell ref="C17:G17"/>
    <mergeCell ref="C19:G19"/>
    <mergeCell ref="C33:G33"/>
    <mergeCell ref="C36:G36"/>
    <mergeCell ref="C38:G38"/>
    <mergeCell ref="C40:G40"/>
    <mergeCell ref="C42:G42"/>
    <mergeCell ref="C44:G44"/>
    <mergeCell ref="C27:G27"/>
    <mergeCell ref="C29:G29"/>
    <mergeCell ref="C31:G31"/>
    <mergeCell ref="C58:G58"/>
    <mergeCell ref="C60:G60"/>
    <mergeCell ref="C62:G62"/>
    <mergeCell ref="C64:G64"/>
    <mergeCell ref="C66:G66"/>
    <mergeCell ref="C68:G68"/>
    <mergeCell ref="C46:G46"/>
    <mergeCell ref="C48:G48"/>
    <mergeCell ref="C50:G50"/>
    <mergeCell ref="C52:G52"/>
    <mergeCell ref="C54:G54"/>
    <mergeCell ref="C56:G56"/>
    <mergeCell ref="C83:G83"/>
    <mergeCell ref="C85:G85"/>
    <mergeCell ref="C87:G87"/>
    <mergeCell ref="C89:G89"/>
    <mergeCell ref="C91:G91"/>
    <mergeCell ref="C93:G93"/>
    <mergeCell ref="C70:G70"/>
    <mergeCell ref="C72:G72"/>
    <mergeCell ref="C74:G74"/>
    <mergeCell ref="C76:G76"/>
    <mergeCell ref="C78:G78"/>
    <mergeCell ref="C81:G81"/>
    <mergeCell ref="C107:G107"/>
    <mergeCell ref="C109:G109"/>
    <mergeCell ref="C111:G111"/>
    <mergeCell ref="C113:G113"/>
    <mergeCell ref="C115:G115"/>
    <mergeCell ref="C117:G117"/>
    <mergeCell ref="C95:G95"/>
    <mergeCell ref="C97:G97"/>
    <mergeCell ref="C99:G99"/>
    <mergeCell ref="C101:G101"/>
    <mergeCell ref="C103:G103"/>
    <mergeCell ref="C105:G105"/>
    <mergeCell ref="C132:G132"/>
    <mergeCell ref="C134:G134"/>
    <mergeCell ref="C137:G137"/>
    <mergeCell ref="C139:G139"/>
    <mergeCell ref="C141:G141"/>
    <mergeCell ref="C143:G143"/>
    <mergeCell ref="C120:G120"/>
    <mergeCell ref="C122:G122"/>
    <mergeCell ref="C124:G124"/>
    <mergeCell ref="C126:G126"/>
    <mergeCell ref="C128:G128"/>
    <mergeCell ref="C130:G130"/>
    <mergeCell ref="C155:G155"/>
    <mergeCell ref="C157:G157"/>
    <mergeCell ref="C159:G159"/>
    <mergeCell ref="C161:G161"/>
    <mergeCell ref="C163:G163"/>
    <mergeCell ref="C165:G165"/>
    <mergeCell ref="C145:G145"/>
    <mergeCell ref="C147:G147"/>
    <mergeCell ref="C149:G149"/>
    <mergeCell ref="C151:G151"/>
    <mergeCell ref="C153:G153"/>
    <mergeCell ref="C179:G179"/>
    <mergeCell ref="C181:G181"/>
    <mergeCell ref="C183:G183"/>
    <mergeCell ref="C185:G185"/>
    <mergeCell ref="C188:G188"/>
    <mergeCell ref="C190:G190"/>
    <mergeCell ref="C167:G167"/>
    <mergeCell ref="C169:G169"/>
    <mergeCell ref="C171:G171"/>
    <mergeCell ref="C173:G173"/>
    <mergeCell ref="C175:G175"/>
    <mergeCell ref="C177:G177"/>
    <mergeCell ref="C204:G204"/>
    <mergeCell ref="C206:G206"/>
    <mergeCell ref="C208:G208"/>
    <mergeCell ref="C210:G210"/>
    <mergeCell ref="C212:G212"/>
    <mergeCell ref="C215:G215"/>
    <mergeCell ref="C192:G192"/>
    <mergeCell ref="C194:G194"/>
    <mergeCell ref="C196:G196"/>
    <mergeCell ref="C198:G198"/>
    <mergeCell ref="C200:G200"/>
    <mergeCell ref="C202:G202"/>
    <mergeCell ref="C229:G229"/>
    <mergeCell ref="C231:G231"/>
    <mergeCell ref="C233:G233"/>
    <mergeCell ref="C235:G235"/>
    <mergeCell ref="C237:G237"/>
    <mergeCell ref="C239:G239"/>
    <mergeCell ref="C217:G217"/>
    <mergeCell ref="C219:G219"/>
    <mergeCell ref="C221:G221"/>
    <mergeCell ref="C223:G223"/>
    <mergeCell ref="C225:G225"/>
    <mergeCell ref="C227:G227"/>
    <mergeCell ref="C253:G253"/>
    <mergeCell ref="C255:G255"/>
    <mergeCell ref="C257:G257"/>
    <mergeCell ref="C259:G259"/>
    <mergeCell ref="C261:G261"/>
    <mergeCell ref="C263:G263"/>
    <mergeCell ref="C241:G241"/>
    <mergeCell ref="C243:G243"/>
    <mergeCell ref="C245:G245"/>
    <mergeCell ref="C247:G247"/>
    <mergeCell ref="C249:G249"/>
    <mergeCell ref="C251:G251"/>
    <mergeCell ref="C277:G277"/>
    <mergeCell ref="C279:G279"/>
    <mergeCell ref="C280:G280"/>
    <mergeCell ref="C282:G282"/>
    <mergeCell ref="C283:G283"/>
    <mergeCell ref="C284:G284"/>
    <mergeCell ref="C265:G265"/>
    <mergeCell ref="C267:G267"/>
    <mergeCell ref="C269:G269"/>
    <mergeCell ref="C271:G271"/>
    <mergeCell ref="C273:G273"/>
    <mergeCell ref="C276:G276"/>
    <mergeCell ref="C309:G309"/>
    <mergeCell ref="C297:G297"/>
    <mergeCell ref="C300:G300"/>
    <mergeCell ref="C302:G302"/>
    <mergeCell ref="C304:G304"/>
    <mergeCell ref="C306:G306"/>
    <mergeCell ref="C308:G308"/>
    <mergeCell ref="C286:G286"/>
    <mergeCell ref="C287:G287"/>
    <mergeCell ref="C289:G289"/>
    <mergeCell ref="C290:G290"/>
    <mergeCell ref="C293:G293"/>
    <mergeCell ref="C296:G296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AA16" sqref="AA16"/>
    </sheetView>
  </sheetViews>
  <sheetFormatPr defaultRowHeight="13.2" outlineLevelRow="1" x14ac:dyDescent="0.25"/>
  <cols>
    <col min="1" max="1" width="3.44140625" customWidth="1"/>
    <col min="2" max="2" width="12.6640625" style="90" customWidth="1"/>
    <col min="3" max="3" width="50.77734375" style="90" customWidth="1"/>
    <col min="4" max="4" width="4.88671875" customWidth="1"/>
    <col min="5" max="5" width="8" customWidth="1"/>
    <col min="6" max="6" width="9.88671875" customWidth="1"/>
    <col min="7" max="7" width="12.77734375" customWidth="1"/>
    <col min="8" max="11" width="0" hidden="1" customWidth="1"/>
    <col min="12" max="12" width="4.77734375" customWidth="1"/>
    <col min="14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9" t="s">
        <v>235</v>
      </c>
      <c r="B1" s="249"/>
      <c r="C1" s="249"/>
      <c r="D1" s="249"/>
      <c r="E1" s="249"/>
      <c r="F1" s="249"/>
      <c r="G1" s="249"/>
      <c r="AG1" t="s">
        <v>175</v>
      </c>
    </row>
    <row r="2" spans="1:60" ht="25.05" customHeight="1" x14ac:dyDescent="0.25">
      <c r="A2" s="143" t="s">
        <v>7</v>
      </c>
      <c r="B2" s="72" t="s">
        <v>43</v>
      </c>
      <c r="C2" s="250" t="s">
        <v>44</v>
      </c>
      <c r="D2" s="251"/>
      <c r="E2" s="251"/>
      <c r="F2" s="251"/>
      <c r="G2" s="252"/>
      <c r="AG2" t="s">
        <v>176</v>
      </c>
    </row>
    <row r="3" spans="1:60" ht="25.05" customHeight="1" x14ac:dyDescent="0.25">
      <c r="A3" s="143" t="s">
        <v>8</v>
      </c>
      <c r="B3" s="72" t="s">
        <v>65</v>
      </c>
      <c r="C3" s="250" t="s">
        <v>66</v>
      </c>
      <c r="D3" s="251"/>
      <c r="E3" s="251"/>
      <c r="F3" s="251"/>
      <c r="G3" s="252"/>
      <c r="AC3" s="90" t="s">
        <v>176</v>
      </c>
      <c r="AG3" t="s">
        <v>178</v>
      </c>
    </row>
    <row r="4" spans="1:60" ht="25.05" customHeight="1" x14ac:dyDescent="0.25">
      <c r="A4" s="144" t="s">
        <v>9</v>
      </c>
      <c r="B4" s="145" t="s">
        <v>57</v>
      </c>
      <c r="C4" s="253" t="s">
        <v>66</v>
      </c>
      <c r="D4" s="254"/>
      <c r="E4" s="254"/>
      <c r="F4" s="254"/>
      <c r="G4" s="255"/>
      <c r="AG4" t="s">
        <v>179</v>
      </c>
    </row>
    <row r="5" spans="1:60" x14ac:dyDescent="0.25">
      <c r="D5" s="142"/>
    </row>
    <row r="6" spans="1:60" ht="39.6" x14ac:dyDescent="0.25">
      <c r="A6" s="147" t="s">
        <v>180</v>
      </c>
      <c r="B6" s="149" t="s">
        <v>181</v>
      </c>
      <c r="C6" s="149" t="s">
        <v>182</v>
      </c>
      <c r="D6" s="148" t="s">
        <v>183</v>
      </c>
      <c r="E6" s="147" t="s">
        <v>184</v>
      </c>
      <c r="F6" s="146" t="s">
        <v>185</v>
      </c>
      <c r="G6" s="147" t="s">
        <v>29</v>
      </c>
      <c r="H6" s="150" t="s">
        <v>30</v>
      </c>
      <c r="I6" s="150" t="s">
        <v>186</v>
      </c>
      <c r="J6" s="150" t="s">
        <v>31</v>
      </c>
      <c r="K6" s="150" t="s">
        <v>187</v>
      </c>
      <c r="L6" s="150" t="s">
        <v>188</v>
      </c>
      <c r="M6" s="150" t="s">
        <v>189</v>
      </c>
      <c r="N6" s="150" t="s">
        <v>190</v>
      </c>
      <c r="O6" s="150" t="s">
        <v>191</v>
      </c>
      <c r="P6" s="150" t="s">
        <v>192</v>
      </c>
      <c r="Q6" s="150" t="s">
        <v>193</v>
      </c>
      <c r="R6" s="150" t="s">
        <v>194</v>
      </c>
      <c r="S6" s="150" t="s">
        <v>195</v>
      </c>
      <c r="T6" s="150" t="s">
        <v>196</v>
      </c>
      <c r="U6" s="150" t="s">
        <v>197</v>
      </c>
      <c r="V6" s="150" t="s">
        <v>198</v>
      </c>
      <c r="W6" s="150" t="s">
        <v>199</v>
      </c>
      <c r="X6" s="150" t="s">
        <v>200</v>
      </c>
    </row>
    <row r="7" spans="1:60" hidden="1" x14ac:dyDescent="0.25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5">
      <c r="A8" s="163" t="s">
        <v>201</v>
      </c>
      <c r="B8" s="164" t="s">
        <v>133</v>
      </c>
      <c r="C8" s="176" t="s">
        <v>134</v>
      </c>
      <c r="D8" s="165"/>
      <c r="E8" s="166"/>
      <c r="F8" s="167"/>
      <c r="G8" s="167">
        <f>SUMIF(AG9:AG38,"&lt;&gt;NOR",G9:G38)</f>
        <v>0</v>
      </c>
      <c r="H8" s="167"/>
      <c r="I8" s="167">
        <f>SUM(I9:I38)</f>
        <v>0</v>
      </c>
      <c r="J8" s="167"/>
      <c r="K8" s="167">
        <f>SUM(K9:K38)</f>
        <v>0</v>
      </c>
      <c r="L8" s="167"/>
      <c r="M8" s="167">
        <f>SUM(M9:M38)</f>
        <v>0</v>
      </c>
      <c r="N8" s="167"/>
      <c r="O8" s="167">
        <f>SUM(O9:O38)</f>
        <v>0.01</v>
      </c>
      <c r="P8" s="167"/>
      <c r="Q8" s="167">
        <f>SUM(Q9:Q38)</f>
        <v>0</v>
      </c>
      <c r="R8" s="167"/>
      <c r="S8" s="167"/>
      <c r="T8" s="168"/>
      <c r="U8" s="162"/>
      <c r="V8" s="162">
        <f>SUM(V9:V38)</f>
        <v>20.2</v>
      </c>
      <c r="W8" s="162"/>
      <c r="X8" s="162"/>
      <c r="AG8" t="s">
        <v>202</v>
      </c>
    </row>
    <row r="9" spans="1:60" ht="20.399999999999999" outlineLevel="1" x14ac:dyDescent="0.25">
      <c r="A9" s="169">
        <v>1</v>
      </c>
      <c r="B9" s="170" t="s">
        <v>1483</v>
      </c>
      <c r="C9" s="182" t="s">
        <v>1484</v>
      </c>
      <c r="D9" s="183" t="s">
        <v>266</v>
      </c>
      <c r="E9" s="172">
        <v>6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 t="s">
        <v>1485</v>
      </c>
      <c r="S9" s="172" t="s">
        <v>206</v>
      </c>
      <c r="T9" s="173" t="s">
        <v>207</v>
      </c>
      <c r="U9" s="160">
        <v>2.65</v>
      </c>
      <c r="V9" s="160">
        <f>ROUND(E9*U9,2)</f>
        <v>15.9</v>
      </c>
      <c r="W9" s="160"/>
      <c r="X9" s="160" t="s">
        <v>241</v>
      </c>
      <c r="Y9" s="151"/>
      <c r="Z9" s="151"/>
      <c r="AA9" s="151"/>
      <c r="AB9" s="151"/>
      <c r="AC9" s="151"/>
      <c r="AD9" s="151"/>
      <c r="AE9" s="151"/>
      <c r="AF9" s="151"/>
      <c r="AG9" s="151" t="s">
        <v>242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5">
      <c r="A10" s="158"/>
      <c r="B10" s="159"/>
      <c r="C10" s="256"/>
      <c r="D10" s="257"/>
      <c r="E10" s="257"/>
      <c r="F10" s="257"/>
      <c r="G10" s="257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1"/>
      <c r="Z10" s="151"/>
      <c r="AA10" s="151"/>
      <c r="AB10" s="151"/>
      <c r="AC10" s="151"/>
      <c r="AD10" s="151"/>
      <c r="AE10" s="151"/>
      <c r="AF10" s="151"/>
      <c r="AG10" s="151" t="s">
        <v>212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5">
      <c r="A11" s="169">
        <v>2</v>
      </c>
      <c r="B11" s="170" t="s">
        <v>1486</v>
      </c>
      <c r="C11" s="182" t="s">
        <v>1487</v>
      </c>
      <c r="D11" s="183" t="s">
        <v>253</v>
      </c>
      <c r="E11" s="172">
        <v>35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72">
        <v>0</v>
      </c>
      <c r="O11" s="172">
        <f>ROUND(E11*N11,2)</f>
        <v>0</v>
      </c>
      <c r="P11" s="172">
        <v>0</v>
      </c>
      <c r="Q11" s="172">
        <f>ROUND(E11*P11,2)</f>
        <v>0</v>
      </c>
      <c r="R11" s="172"/>
      <c r="S11" s="172" t="s">
        <v>299</v>
      </c>
      <c r="T11" s="173" t="s">
        <v>207</v>
      </c>
      <c r="U11" s="160">
        <v>0</v>
      </c>
      <c r="V11" s="160">
        <f>ROUND(E11*U11,2)</f>
        <v>0</v>
      </c>
      <c r="W11" s="160"/>
      <c r="X11" s="160" t="s">
        <v>241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242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5">
      <c r="A12" s="158"/>
      <c r="B12" s="159"/>
      <c r="C12" s="256"/>
      <c r="D12" s="257"/>
      <c r="E12" s="257"/>
      <c r="F12" s="257"/>
      <c r="G12" s="257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1"/>
      <c r="Z12" s="151"/>
      <c r="AA12" s="151"/>
      <c r="AB12" s="151"/>
      <c r="AC12" s="151"/>
      <c r="AD12" s="151"/>
      <c r="AE12" s="151"/>
      <c r="AF12" s="151"/>
      <c r="AG12" s="151" t="s">
        <v>212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5">
      <c r="A13" s="169">
        <v>3</v>
      </c>
      <c r="B13" s="170" t="s">
        <v>1488</v>
      </c>
      <c r="C13" s="182" t="s">
        <v>1489</v>
      </c>
      <c r="D13" s="183" t="s">
        <v>512</v>
      </c>
      <c r="E13" s="172">
        <v>1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2">
        <v>0</v>
      </c>
      <c r="O13" s="172">
        <f>ROUND(E13*N13,2)</f>
        <v>0</v>
      </c>
      <c r="P13" s="172">
        <v>0</v>
      </c>
      <c r="Q13" s="172">
        <f>ROUND(E13*P13,2)</f>
        <v>0</v>
      </c>
      <c r="R13" s="172"/>
      <c r="S13" s="172" t="s">
        <v>299</v>
      </c>
      <c r="T13" s="173" t="s">
        <v>207</v>
      </c>
      <c r="U13" s="160">
        <v>0</v>
      </c>
      <c r="V13" s="160">
        <f>ROUND(E13*U13,2)</f>
        <v>0</v>
      </c>
      <c r="W13" s="160"/>
      <c r="X13" s="160" t="s">
        <v>241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242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5">
      <c r="A14" s="158"/>
      <c r="B14" s="159"/>
      <c r="C14" s="256"/>
      <c r="D14" s="257"/>
      <c r="E14" s="257"/>
      <c r="F14" s="257"/>
      <c r="G14" s="257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51"/>
      <c r="Z14" s="151"/>
      <c r="AA14" s="151"/>
      <c r="AB14" s="151"/>
      <c r="AC14" s="151"/>
      <c r="AD14" s="151"/>
      <c r="AE14" s="151"/>
      <c r="AF14" s="151"/>
      <c r="AG14" s="151" t="s">
        <v>212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5">
      <c r="A15" s="169">
        <v>4</v>
      </c>
      <c r="B15" s="170" t="s">
        <v>1490</v>
      </c>
      <c r="C15" s="182" t="s">
        <v>1491</v>
      </c>
      <c r="D15" s="183" t="s">
        <v>266</v>
      </c>
      <c r="E15" s="172">
        <v>10</v>
      </c>
      <c r="F15" s="171"/>
      <c r="G15" s="172">
        <f>ROUND(E15*F15,2)</f>
        <v>0</v>
      </c>
      <c r="H15" s="171"/>
      <c r="I15" s="172">
        <f>ROUND(E15*H15,2)</f>
        <v>0</v>
      </c>
      <c r="J15" s="171"/>
      <c r="K15" s="172">
        <f>ROUND(E15*J15,2)</f>
        <v>0</v>
      </c>
      <c r="L15" s="172">
        <v>21</v>
      </c>
      <c r="M15" s="172">
        <f>G15*(1+L15/100)</f>
        <v>0</v>
      </c>
      <c r="N15" s="172">
        <v>0</v>
      </c>
      <c r="O15" s="172">
        <f>ROUND(E15*N15,2)</f>
        <v>0</v>
      </c>
      <c r="P15" s="172">
        <v>0</v>
      </c>
      <c r="Q15" s="172">
        <f>ROUND(E15*P15,2)</f>
        <v>0</v>
      </c>
      <c r="R15" s="172"/>
      <c r="S15" s="172" t="s">
        <v>299</v>
      </c>
      <c r="T15" s="173" t="s">
        <v>207</v>
      </c>
      <c r="U15" s="160">
        <v>0.43</v>
      </c>
      <c r="V15" s="160">
        <f>ROUND(E15*U15,2)</f>
        <v>4.3</v>
      </c>
      <c r="W15" s="160"/>
      <c r="X15" s="160" t="s">
        <v>255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256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5">
      <c r="A16" s="158"/>
      <c r="B16" s="159"/>
      <c r="C16" s="256"/>
      <c r="D16" s="257"/>
      <c r="E16" s="257"/>
      <c r="F16" s="257"/>
      <c r="G16" s="257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51"/>
      <c r="Z16" s="151"/>
      <c r="AA16" s="151"/>
      <c r="AB16" s="151"/>
      <c r="AC16" s="151"/>
      <c r="AD16" s="151"/>
      <c r="AE16" s="151"/>
      <c r="AF16" s="151"/>
      <c r="AG16" s="151" t="s">
        <v>212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5">
      <c r="A17" s="169">
        <v>5</v>
      </c>
      <c r="B17" s="170" t="s">
        <v>1492</v>
      </c>
      <c r="C17" s="182" t="s">
        <v>1493</v>
      </c>
      <c r="D17" s="183" t="s">
        <v>266</v>
      </c>
      <c r="E17" s="172">
        <v>2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2">
        <v>0</v>
      </c>
      <c r="O17" s="172">
        <f>ROUND(E17*N17,2)</f>
        <v>0</v>
      </c>
      <c r="P17" s="172">
        <v>0</v>
      </c>
      <c r="Q17" s="172">
        <f>ROUND(E17*P17,2)</f>
        <v>0</v>
      </c>
      <c r="R17" s="172"/>
      <c r="S17" s="172" t="s">
        <v>299</v>
      </c>
      <c r="T17" s="173" t="s">
        <v>207</v>
      </c>
      <c r="U17" s="160">
        <v>0</v>
      </c>
      <c r="V17" s="160">
        <f>ROUND(E17*U17,2)</f>
        <v>0</v>
      </c>
      <c r="W17" s="160"/>
      <c r="X17" s="160" t="s">
        <v>255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256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5">
      <c r="A18" s="158"/>
      <c r="B18" s="159"/>
      <c r="C18" s="256"/>
      <c r="D18" s="257"/>
      <c r="E18" s="257"/>
      <c r="F18" s="257"/>
      <c r="G18" s="257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51"/>
      <c r="Z18" s="151"/>
      <c r="AA18" s="151"/>
      <c r="AB18" s="151"/>
      <c r="AC18" s="151"/>
      <c r="AD18" s="151"/>
      <c r="AE18" s="151"/>
      <c r="AF18" s="151"/>
      <c r="AG18" s="151" t="s">
        <v>212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5">
      <c r="A19" s="169">
        <v>6</v>
      </c>
      <c r="B19" s="170" t="s">
        <v>1494</v>
      </c>
      <c r="C19" s="182" t="s">
        <v>1495</v>
      </c>
      <c r="D19" s="183" t="s">
        <v>266</v>
      </c>
      <c r="E19" s="172">
        <v>1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2">
        <v>0</v>
      </c>
      <c r="O19" s="172">
        <f>ROUND(E19*N19,2)</f>
        <v>0</v>
      </c>
      <c r="P19" s="172">
        <v>0</v>
      </c>
      <c r="Q19" s="172">
        <f>ROUND(E19*P19,2)</f>
        <v>0</v>
      </c>
      <c r="R19" s="172"/>
      <c r="S19" s="172" t="s">
        <v>299</v>
      </c>
      <c r="T19" s="173" t="s">
        <v>207</v>
      </c>
      <c r="U19" s="160">
        <v>0</v>
      </c>
      <c r="V19" s="160">
        <f>ROUND(E19*U19,2)</f>
        <v>0</v>
      </c>
      <c r="W19" s="160"/>
      <c r="X19" s="160" t="s">
        <v>255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256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5">
      <c r="A20" s="158"/>
      <c r="B20" s="159"/>
      <c r="C20" s="256"/>
      <c r="D20" s="257"/>
      <c r="E20" s="257"/>
      <c r="F20" s="257"/>
      <c r="G20" s="257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1"/>
      <c r="Z20" s="151"/>
      <c r="AA20" s="151"/>
      <c r="AB20" s="151"/>
      <c r="AC20" s="151"/>
      <c r="AD20" s="151"/>
      <c r="AE20" s="151"/>
      <c r="AF20" s="151"/>
      <c r="AG20" s="151" t="s">
        <v>212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5">
      <c r="A21" s="169">
        <v>7</v>
      </c>
      <c r="B21" s="170" t="s">
        <v>1496</v>
      </c>
      <c r="C21" s="182" t="s">
        <v>1497</v>
      </c>
      <c r="D21" s="183" t="s">
        <v>266</v>
      </c>
      <c r="E21" s="172">
        <v>4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2">
        <v>0</v>
      </c>
      <c r="O21" s="172">
        <f>ROUND(E21*N21,2)</f>
        <v>0</v>
      </c>
      <c r="P21" s="172">
        <v>0</v>
      </c>
      <c r="Q21" s="172">
        <f>ROUND(E21*P21,2)</f>
        <v>0</v>
      </c>
      <c r="R21" s="172"/>
      <c r="S21" s="172" t="s">
        <v>299</v>
      </c>
      <c r="T21" s="173" t="s">
        <v>207</v>
      </c>
      <c r="U21" s="160">
        <v>0</v>
      </c>
      <c r="V21" s="160">
        <f>ROUND(E21*U21,2)</f>
        <v>0</v>
      </c>
      <c r="W21" s="160"/>
      <c r="X21" s="160" t="s">
        <v>255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256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5">
      <c r="A22" s="158"/>
      <c r="B22" s="159"/>
      <c r="C22" s="256"/>
      <c r="D22" s="257"/>
      <c r="E22" s="257"/>
      <c r="F22" s="257"/>
      <c r="G22" s="257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51"/>
      <c r="Z22" s="151"/>
      <c r="AA22" s="151"/>
      <c r="AB22" s="151"/>
      <c r="AC22" s="151"/>
      <c r="AD22" s="151"/>
      <c r="AE22" s="151"/>
      <c r="AF22" s="151"/>
      <c r="AG22" s="151" t="s">
        <v>212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5">
      <c r="A23" s="169">
        <v>8</v>
      </c>
      <c r="B23" s="170" t="s">
        <v>1498</v>
      </c>
      <c r="C23" s="182" t="s">
        <v>1499</v>
      </c>
      <c r="D23" s="183" t="s">
        <v>266</v>
      </c>
      <c r="E23" s="172">
        <v>1</v>
      </c>
      <c r="F23" s="171"/>
      <c r="G23" s="172">
        <f>ROUND(E23*F23,2)</f>
        <v>0</v>
      </c>
      <c r="H23" s="171"/>
      <c r="I23" s="172">
        <f>ROUND(E23*H23,2)</f>
        <v>0</v>
      </c>
      <c r="J23" s="171"/>
      <c r="K23" s="172">
        <f>ROUND(E23*J23,2)</f>
        <v>0</v>
      </c>
      <c r="L23" s="172">
        <v>21</v>
      </c>
      <c r="M23" s="172">
        <f>G23*(1+L23/100)</f>
        <v>0</v>
      </c>
      <c r="N23" s="172">
        <v>0</v>
      </c>
      <c r="O23" s="172">
        <f>ROUND(E23*N23,2)</f>
        <v>0</v>
      </c>
      <c r="P23" s="172">
        <v>0</v>
      </c>
      <c r="Q23" s="172">
        <f>ROUND(E23*P23,2)</f>
        <v>0</v>
      </c>
      <c r="R23" s="172"/>
      <c r="S23" s="172" t="s">
        <v>299</v>
      </c>
      <c r="T23" s="173" t="s">
        <v>207</v>
      </c>
      <c r="U23" s="160">
        <v>0</v>
      </c>
      <c r="V23" s="160">
        <f>ROUND(E23*U23,2)</f>
        <v>0</v>
      </c>
      <c r="W23" s="160"/>
      <c r="X23" s="160" t="s">
        <v>255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256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5">
      <c r="A24" s="158"/>
      <c r="B24" s="159"/>
      <c r="C24" s="256"/>
      <c r="D24" s="257"/>
      <c r="E24" s="257"/>
      <c r="F24" s="257"/>
      <c r="G24" s="257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51"/>
      <c r="Z24" s="151"/>
      <c r="AA24" s="151"/>
      <c r="AB24" s="151"/>
      <c r="AC24" s="151"/>
      <c r="AD24" s="151"/>
      <c r="AE24" s="151"/>
      <c r="AF24" s="151"/>
      <c r="AG24" s="151" t="s">
        <v>212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5">
      <c r="A25" s="169">
        <v>9</v>
      </c>
      <c r="B25" s="170" t="s">
        <v>1500</v>
      </c>
      <c r="C25" s="182" t="s">
        <v>1501</v>
      </c>
      <c r="D25" s="183" t="s">
        <v>266</v>
      </c>
      <c r="E25" s="172">
        <v>4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72">
        <v>0</v>
      </c>
      <c r="O25" s="172">
        <f>ROUND(E25*N25,2)</f>
        <v>0</v>
      </c>
      <c r="P25" s="172">
        <v>0</v>
      </c>
      <c r="Q25" s="172">
        <f>ROUND(E25*P25,2)</f>
        <v>0</v>
      </c>
      <c r="R25" s="172"/>
      <c r="S25" s="172" t="s">
        <v>299</v>
      </c>
      <c r="T25" s="173" t="s">
        <v>207</v>
      </c>
      <c r="U25" s="160">
        <v>0</v>
      </c>
      <c r="V25" s="160">
        <f>ROUND(E25*U25,2)</f>
        <v>0</v>
      </c>
      <c r="W25" s="160"/>
      <c r="X25" s="160" t="s">
        <v>255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256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5">
      <c r="A26" s="158"/>
      <c r="B26" s="159"/>
      <c r="C26" s="256"/>
      <c r="D26" s="257"/>
      <c r="E26" s="257"/>
      <c r="F26" s="257"/>
      <c r="G26" s="257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51"/>
      <c r="Z26" s="151"/>
      <c r="AA26" s="151"/>
      <c r="AB26" s="151"/>
      <c r="AC26" s="151"/>
      <c r="AD26" s="151"/>
      <c r="AE26" s="151"/>
      <c r="AF26" s="151"/>
      <c r="AG26" s="151" t="s">
        <v>212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5">
      <c r="A27" s="169">
        <v>10</v>
      </c>
      <c r="B27" s="170" t="s">
        <v>1502</v>
      </c>
      <c r="C27" s="182" t="s">
        <v>1503</v>
      </c>
      <c r="D27" s="183" t="s">
        <v>266</v>
      </c>
      <c r="E27" s="172">
        <v>1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21</v>
      </c>
      <c r="M27" s="172">
        <f>G27*(1+L27/100)</f>
        <v>0</v>
      </c>
      <c r="N27" s="172">
        <v>0</v>
      </c>
      <c r="O27" s="172">
        <f>ROUND(E27*N27,2)</f>
        <v>0</v>
      </c>
      <c r="P27" s="172">
        <v>0</v>
      </c>
      <c r="Q27" s="172">
        <f>ROUND(E27*P27,2)</f>
        <v>0</v>
      </c>
      <c r="R27" s="172"/>
      <c r="S27" s="172" t="s">
        <v>299</v>
      </c>
      <c r="T27" s="173" t="s">
        <v>207</v>
      </c>
      <c r="U27" s="160">
        <v>0</v>
      </c>
      <c r="V27" s="160">
        <f>ROUND(E27*U27,2)</f>
        <v>0</v>
      </c>
      <c r="W27" s="160"/>
      <c r="X27" s="160" t="s">
        <v>255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256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5">
      <c r="A28" s="158"/>
      <c r="B28" s="159"/>
      <c r="C28" s="256"/>
      <c r="D28" s="257"/>
      <c r="E28" s="257"/>
      <c r="F28" s="257"/>
      <c r="G28" s="257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51"/>
      <c r="Z28" s="151"/>
      <c r="AA28" s="151"/>
      <c r="AB28" s="151"/>
      <c r="AC28" s="151"/>
      <c r="AD28" s="151"/>
      <c r="AE28" s="151"/>
      <c r="AF28" s="151"/>
      <c r="AG28" s="151" t="s">
        <v>212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5">
      <c r="A29" s="169">
        <v>11</v>
      </c>
      <c r="B29" s="170" t="s">
        <v>1504</v>
      </c>
      <c r="C29" s="182" t="s">
        <v>1505</v>
      </c>
      <c r="D29" s="183" t="s">
        <v>512</v>
      </c>
      <c r="E29" s="172">
        <v>1</v>
      </c>
      <c r="F29" s="171"/>
      <c r="G29" s="172">
        <f>ROUND(E29*F29,2)</f>
        <v>0</v>
      </c>
      <c r="H29" s="171"/>
      <c r="I29" s="172">
        <f>ROUND(E29*H29,2)</f>
        <v>0</v>
      </c>
      <c r="J29" s="171"/>
      <c r="K29" s="172">
        <f>ROUND(E29*J29,2)</f>
        <v>0</v>
      </c>
      <c r="L29" s="172">
        <v>21</v>
      </c>
      <c r="M29" s="172">
        <f>G29*(1+L29/100)</f>
        <v>0</v>
      </c>
      <c r="N29" s="172">
        <v>0</v>
      </c>
      <c r="O29" s="172">
        <f>ROUND(E29*N29,2)</f>
        <v>0</v>
      </c>
      <c r="P29" s="172">
        <v>0</v>
      </c>
      <c r="Q29" s="172">
        <f>ROUND(E29*P29,2)</f>
        <v>0</v>
      </c>
      <c r="R29" s="172"/>
      <c r="S29" s="172" t="s">
        <v>299</v>
      </c>
      <c r="T29" s="173" t="s">
        <v>207</v>
      </c>
      <c r="U29" s="160">
        <v>0</v>
      </c>
      <c r="V29" s="160">
        <f>ROUND(E29*U29,2)</f>
        <v>0</v>
      </c>
      <c r="W29" s="160"/>
      <c r="X29" s="160" t="s">
        <v>255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256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5">
      <c r="A30" s="158"/>
      <c r="B30" s="159"/>
      <c r="C30" s="256"/>
      <c r="D30" s="257"/>
      <c r="E30" s="257"/>
      <c r="F30" s="257"/>
      <c r="G30" s="257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51"/>
      <c r="Z30" s="151"/>
      <c r="AA30" s="151"/>
      <c r="AB30" s="151"/>
      <c r="AC30" s="151"/>
      <c r="AD30" s="151"/>
      <c r="AE30" s="151"/>
      <c r="AF30" s="151"/>
      <c r="AG30" s="151" t="s">
        <v>212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5">
      <c r="A31" s="169">
        <v>12</v>
      </c>
      <c r="B31" s="170" t="s">
        <v>1506</v>
      </c>
      <c r="C31" s="182" t="s">
        <v>1507</v>
      </c>
      <c r="D31" s="183" t="s">
        <v>266</v>
      </c>
      <c r="E31" s="172">
        <v>6</v>
      </c>
      <c r="F31" s="171"/>
      <c r="G31" s="172">
        <f>ROUND(E31*F31,2)</f>
        <v>0</v>
      </c>
      <c r="H31" s="171"/>
      <c r="I31" s="172">
        <f>ROUND(E31*H31,2)</f>
        <v>0</v>
      </c>
      <c r="J31" s="171"/>
      <c r="K31" s="172">
        <f>ROUND(E31*J31,2)</f>
        <v>0</v>
      </c>
      <c r="L31" s="172">
        <v>21</v>
      </c>
      <c r="M31" s="172">
        <f>G31*(1+L31/100)</f>
        <v>0</v>
      </c>
      <c r="N31" s="172">
        <v>0</v>
      </c>
      <c r="O31" s="172">
        <f>ROUND(E31*N31,2)</f>
        <v>0</v>
      </c>
      <c r="P31" s="172">
        <v>0</v>
      </c>
      <c r="Q31" s="172">
        <f>ROUND(E31*P31,2)</f>
        <v>0</v>
      </c>
      <c r="R31" s="172"/>
      <c r="S31" s="172" t="s">
        <v>299</v>
      </c>
      <c r="T31" s="173" t="s">
        <v>207</v>
      </c>
      <c r="U31" s="160">
        <v>0</v>
      </c>
      <c r="V31" s="160">
        <f>ROUND(E31*U31,2)</f>
        <v>0</v>
      </c>
      <c r="W31" s="160"/>
      <c r="X31" s="160" t="s">
        <v>347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348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5">
      <c r="A32" s="158"/>
      <c r="B32" s="159"/>
      <c r="C32" s="256"/>
      <c r="D32" s="257"/>
      <c r="E32" s="257"/>
      <c r="F32" s="257"/>
      <c r="G32" s="257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51"/>
      <c r="Z32" s="151"/>
      <c r="AA32" s="151"/>
      <c r="AB32" s="151"/>
      <c r="AC32" s="151"/>
      <c r="AD32" s="151"/>
      <c r="AE32" s="151"/>
      <c r="AF32" s="151"/>
      <c r="AG32" s="151" t="s">
        <v>212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20.399999999999999" outlineLevel="1" x14ac:dyDescent="0.25">
      <c r="A33" s="169">
        <v>13</v>
      </c>
      <c r="B33" s="170" t="s">
        <v>1508</v>
      </c>
      <c r="C33" s="182" t="s">
        <v>1509</v>
      </c>
      <c r="D33" s="183" t="s">
        <v>266</v>
      </c>
      <c r="E33" s="172">
        <v>1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21</v>
      </c>
      <c r="M33" s="172">
        <f>G33*(1+L33/100)</f>
        <v>0</v>
      </c>
      <c r="N33" s="172">
        <v>4.7099999999999998E-3</v>
      </c>
      <c r="O33" s="172">
        <f>ROUND(E33*N33,2)</f>
        <v>0</v>
      </c>
      <c r="P33" s="172">
        <v>0</v>
      </c>
      <c r="Q33" s="172">
        <f>ROUND(E33*P33,2)</f>
        <v>0</v>
      </c>
      <c r="R33" s="172" t="s">
        <v>346</v>
      </c>
      <c r="S33" s="172" t="s">
        <v>206</v>
      </c>
      <c r="T33" s="173" t="s">
        <v>207</v>
      </c>
      <c r="U33" s="160">
        <v>0</v>
      </c>
      <c r="V33" s="160">
        <f>ROUND(E33*U33,2)</f>
        <v>0</v>
      </c>
      <c r="W33" s="160"/>
      <c r="X33" s="160" t="s">
        <v>347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348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5">
      <c r="A34" s="158"/>
      <c r="B34" s="159"/>
      <c r="C34" s="256"/>
      <c r="D34" s="257"/>
      <c r="E34" s="257"/>
      <c r="F34" s="257"/>
      <c r="G34" s="257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51"/>
      <c r="Z34" s="151"/>
      <c r="AA34" s="151"/>
      <c r="AB34" s="151"/>
      <c r="AC34" s="151"/>
      <c r="AD34" s="151"/>
      <c r="AE34" s="151"/>
      <c r="AF34" s="151"/>
      <c r="AG34" s="151" t="s">
        <v>212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20.399999999999999" outlineLevel="1" x14ac:dyDescent="0.25">
      <c r="A35" s="169">
        <v>14</v>
      </c>
      <c r="B35" s="170" t="s">
        <v>1510</v>
      </c>
      <c r="C35" s="182" t="s">
        <v>1511</v>
      </c>
      <c r="D35" s="183" t="s">
        <v>266</v>
      </c>
      <c r="E35" s="172">
        <v>1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21</v>
      </c>
      <c r="M35" s="172">
        <f>G35*(1+L35/100)</f>
        <v>0</v>
      </c>
      <c r="N35" s="172">
        <v>6.0600000000000003E-3</v>
      </c>
      <c r="O35" s="172">
        <f>ROUND(E35*N35,2)</f>
        <v>0.01</v>
      </c>
      <c r="P35" s="172">
        <v>0</v>
      </c>
      <c r="Q35" s="172">
        <f>ROUND(E35*P35,2)</f>
        <v>0</v>
      </c>
      <c r="R35" s="172" t="s">
        <v>346</v>
      </c>
      <c r="S35" s="172" t="s">
        <v>206</v>
      </c>
      <c r="T35" s="173" t="s">
        <v>207</v>
      </c>
      <c r="U35" s="160">
        <v>0</v>
      </c>
      <c r="V35" s="160">
        <f>ROUND(E35*U35,2)</f>
        <v>0</v>
      </c>
      <c r="W35" s="160"/>
      <c r="X35" s="160" t="s">
        <v>347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348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5">
      <c r="A36" s="158"/>
      <c r="B36" s="159"/>
      <c r="C36" s="256"/>
      <c r="D36" s="257"/>
      <c r="E36" s="257"/>
      <c r="F36" s="257"/>
      <c r="G36" s="257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51"/>
      <c r="Z36" s="151"/>
      <c r="AA36" s="151"/>
      <c r="AB36" s="151"/>
      <c r="AC36" s="151"/>
      <c r="AD36" s="151"/>
      <c r="AE36" s="151"/>
      <c r="AF36" s="151"/>
      <c r="AG36" s="151" t="s">
        <v>212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5">
      <c r="A37" s="169">
        <v>15</v>
      </c>
      <c r="B37" s="170" t="s">
        <v>1512</v>
      </c>
      <c r="C37" s="182" t="s">
        <v>1513</v>
      </c>
      <c r="D37" s="183" t="s">
        <v>253</v>
      </c>
      <c r="E37" s="172">
        <v>35</v>
      </c>
      <c r="F37" s="171"/>
      <c r="G37" s="172">
        <f>ROUND(E37*F37,2)</f>
        <v>0</v>
      </c>
      <c r="H37" s="171"/>
      <c r="I37" s="172">
        <f>ROUND(E37*H37,2)</f>
        <v>0</v>
      </c>
      <c r="J37" s="171"/>
      <c r="K37" s="172">
        <f>ROUND(E37*J37,2)</f>
        <v>0</v>
      </c>
      <c r="L37" s="172">
        <v>21</v>
      </c>
      <c r="M37" s="172">
        <f>G37*(1+L37/100)</f>
        <v>0</v>
      </c>
      <c r="N37" s="172">
        <v>0</v>
      </c>
      <c r="O37" s="172">
        <f>ROUND(E37*N37,2)</f>
        <v>0</v>
      </c>
      <c r="P37" s="172">
        <v>0</v>
      </c>
      <c r="Q37" s="172">
        <f>ROUND(E37*P37,2)</f>
        <v>0</v>
      </c>
      <c r="R37" s="172"/>
      <c r="S37" s="172" t="s">
        <v>299</v>
      </c>
      <c r="T37" s="173" t="s">
        <v>207</v>
      </c>
      <c r="U37" s="160">
        <v>0</v>
      </c>
      <c r="V37" s="160">
        <f>ROUND(E37*U37,2)</f>
        <v>0</v>
      </c>
      <c r="W37" s="160"/>
      <c r="X37" s="160" t="s">
        <v>347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348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5">
      <c r="A38" s="158"/>
      <c r="B38" s="159"/>
      <c r="C38" s="256"/>
      <c r="D38" s="257"/>
      <c r="E38" s="257"/>
      <c r="F38" s="257"/>
      <c r="G38" s="257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51"/>
      <c r="Z38" s="151"/>
      <c r="AA38" s="151"/>
      <c r="AB38" s="151"/>
      <c r="AC38" s="151"/>
      <c r="AD38" s="151"/>
      <c r="AE38" s="151"/>
      <c r="AF38" s="151"/>
      <c r="AG38" s="151" t="s">
        <v>212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x14ac:dyDescent="0.25">
      <c r="A39" s="5"/>
      <c r="B39" s="6"/>
      <c r="C39" s="189"/>
      <c r="D39" s="190"/>
      <c r="E39" s="153"/>
      <c r="F39" s="153"/>
      <c r="G39" s="15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AE39">
        <v>15</v>
      </c>
      <c r="AF39">
        <v>21</v>
      </c>
    </row>
    <row r="40" spans="1:60" x14ac:dyDescent="0.25">
      <c r="A40" s="154"/>
      <c r="B40" s="155" t="s">
        <v>29</v>
      </c>
      <c r="C40" s="191"/>
      <c r="D40" s="192"/>
      <c r="E40" s="193"/>
      <c r="F40" s="193"/>
      <c r="G40" s="175">
        <f>G8</f>
        <v>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AE40">
        <f>SUMIF(L7:L38,AE39,G7:G38)</f>
        <v>0</v>
      </c>
      <c r="AF40">
        <f>SUMIF(L7:L38,AF39,G7:G38)</f>
        <v>0</v>
      </c>
      <c r="AG40" t="s">
        <v>233</v>
      </c>
    </row>
    <row r="41" spans="1:60" x14ac:dyDescent="0.25">
      <c r="A41" s="264" t="s">
        <v>971</v>
      </c>
      <c r="B41" s="264"/>
      <c r="C41" s="189"/>
      <c r="D41" s="190"/>
      <c r="E41" s="153"/>
      <c r="F41" s="153"/>
      <c r="G41" s="15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60" x14ac:dyDescent="0.25">
      <c r="A42" s="5"/>
      <c r="B42" s="6" t="s">
        <v>972</v>
      </c>
      <c r="C42" s="189" t="s">
        <v>973</v>
      </c>
      <c r="D42" s="190"/>
      <c r="E42" s="153"/>
      <c r="F42" s="153"/>
      <c r="G42" s="15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AG42" t="s">
        <v>974</v>
      </c>
    </row>
    <row r="43" spans="1:60" x14ac:dyDescent="0.25">
      <c r="A43" s="5"/>
      <c r="B43" s="6" t="s">
        <v>975</v>
      </c>
      <c r="C43" s="189" t="s">
        <v>976</v>
      </c>
      <c r="D43" s="190"/>
      <c r="E43" s="153"/>
      <c r="F43" s="153"/>
      <c r="G43" s="15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AG43" t="s">
        <v>977</v>
      </c>
    </row>
    <row r="44" spans="1:60" x14ac:dyDescent="0.25">
      <c r="A44" s="5"/>
      <c r="B44" s="6"/>
      <c r="C44" s="189" t="s">
        <v>978</v>
      </c>
      <c r="D44" s="190"/>
      <c r="E44" s="153"/>
      <c r="F44" s="153"/>
      <c r="G44" s="15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AG44" t="s">
        <v>979</v>
      </c>
    </row>
    <row r="45" spans="1:60" x14ac:dyDescent="0.25">
      <c r="A45" s="5"/>
      <c r="B45" s="6"/>
      <c r="C45" s="189"/>
      <c r="D45" s="190"/>
      <c r="E45" s="153"/>
      <c r="F45" s="153"/>
      <c r="G45" s="15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60" x14ac:dyDescent="0.25">
      <c r="C46" s="194"/>
      <c r="D46" s="195"/>
      <c r="E46" s="92"/>
      <c r="F46" s="92"/>
      <c r="G46" s="92"/>
      <c r="AG46" t="s">
        <v>234</v>
      </c>
    </row>
    <row r="47" spans="1:60" x14ac:dyDescent="0.25">
      <c r="C47" s="92"/>
      <c r="D47" s="195"/>
      <c r="E47" s="92"/>
      <c r="F47" s="92"/>
      <c r="G47" s="92"/>
    </row>
    <row r="48" spans="1:60" x14ac:dyDescent="0.25">
      <c r="C48" s="92"/>
      <c r="D48" s="195"/>
      <c r="E48" s="92"/>
      <c r="F48" s="92"/>
      <c r="G48" s="92"/>
    </row>
    <row r="49" spans="3:7" x14ac:dyDescent="0.25">
      <c r="C49" s="92"/>
      <c r="D49" s="195"/>
      <c r="E49" s="92"/>
      <c r="F49" s="92"/>
      <c r="G49" s="92"/>
    </row>
    <row r="50" spans="3:7" x14ac:dyDescent="0.25">
      <c r="C50" s="92"/>
      <c r="D50" s="195"/>
      <c r="E50" s="92"/>
      <c r="F50" s="92"/>
      <c r="G50" s="92"/>
    </row>
    <row r="51" spans="3:7" x14ac:dyDescent="0.25">
      <c r="C51" s="92"/>
      <c r="D51" s="195"/>
      <c r="E51" s="92"/>
      <c r="F51" s="92"/>
      <c r="G51" s="92"/>
    </row>
    <row r="52" spans="3:7" x14ac:dyDescent="0.25">
      <c r="C52" s="92"/>
      <c r="D52" s="195"/>
      <c r="E52" s="92"/>
      <c r="F52" s="92"/>
      <c r="G52" s="92"/>
    </row>
    <row r="53" spans="3:7" x14ac:dyDescent="0.25">
      <c r="C53" s="92"/>
      <c r="D53" s="195"/>
      <c r="E53" s="92"/>
      <c r="F53" s="92"/>
      <c r="G53" s="92"/>
    </row>
    <row r="54" spans="3:7" x14ac:dyDescent="0.25">
      <c r="C54" s="92"/>
      <c r="D54" s="195"/>
      <c r="E54" s="92"/>
      <c r="F54" s="92"/>
      <c r="G54" s="92"/>
    </row>
    <row r="55" spans="3:7" x14ac:dyDescent="0.25">
      <c r="C55" s="92"/>
      <c r="D55" s="195"/>
      <c r="E55" s="92"/>
      <c r="F55" s="92"/>
      <c r="G55" s="92"/>
    </row>
    <row r="56" spans="3:7" x14ac:dyDescent="0.25">
      <c r="C56" s="92"/>
      <c r="D56" s="195"/>
      <c r="E56" s="92"/>
      <c r="F56" s="92"/>
      <c r="G56" s="92"/>
    </row>
    <row r="57" spans="3:7" x14ac:dyDescent="0.25">
      <c r="C57" s="92"/>
      <c r="D57" s="195"/>
      <c r="E57" s="92"/>
      <c r="F57" s="92"/>
      <c r="G57" s="92"/>
    </row>
    <row r="58" spans="3:7" x14ac:dyDescent="0.25">
      <c r="C58" s="92"/>
      <c r="D58" s="195"/>
      <c r="E58" s="92"/>
      <c r="F58" s="92"/>
      <c r="G58" s="92"/>
    </row>
    <row r="59" spans="3:7" x14ac:dyDescent="0.25">
      <c r="C59" s="92"/>
      <c r="D59" s="195"/>
      <c r="E59" s="92"/>
      <c r="F59" s="92"/>
      <c r="G59" s="92"/>
    </row>
    <row r="60" spans="3:7" x14ac:dyDescent="0.25">
      <c r="C60" s="92"/>
      <c r="D60" s="195"/>
      <c r="E60" s="92"/>
      <c r="F60" s="92"/>
      <c r="G60" s="92"/>
    </row>
    <row r="61" spans="3:7" x14ac:dyDescent="0.25">
      <c r="C61" s="92"/>
      <c r="D61" s="195"/>
      <c r="E61" s="92"/>
      <c r="F61" s="92"/>
      <c r="G61" s="92"/>
    </row>
    <row r="62" spans="3:7" x14ac:dyDescent="0.25">
      <c r="C62" s="92"/>
      <c r="D62" s="195"/>
      <c r="E62" s="92"/>
      <c r="F62" s="92"/>
      <c r="G62" s="92"/>
    </row>
    <row r="63" spans="3:7" x14ac:dyDescent="0.25">
      <c r="C63" s="92"/>
      <c r="D63" s="195"/>
      <c r="E63" s="92"/>
      <c r="F63" s="92"/>
      <c r="G63" s="92"/>
    </row>
    <row r="64" spans="3:7" x14ac:dyDescent="0.25">
      <c r="C64" s="92"/>
      <c r="D64" s="195"/>
      <c r="E64" s="92"/>
      <c r="F64" s="92"/>
      <c r="G64" s="92"/>
    </row>
    <row r="65" spans="3:7" x14ac:dyDescent="0.25">
      <c r="C65" s="92"/>
      <c r="D65" s="195"/>
      <c r="E65" s="92"/>
      <c r="F65" s="92"/>
      <c r="G65" s="92"/>
    </row>
    <row r="66" spans="3:7" x14ac:dyDescent="0.25">
      <c r="C66" s="92"/>
      <c r="D66" s="195"/>
      <c r="E66" s="92"/>
      <c r="F66" s="92"/>
      <c r="G66" s="92"/>
    </row>
    <row r="67" spans="3:7" x14ac:dyDescent="0.25">
      <c r="C67" s="92"/>
      <c r="D67" s="195"/>
      <c r="E67" s="92"/>
      <c r="F67" s="92"/>
      <c r="G67" s="92"/>
    </row>
    <row r="68" spans="3:7" x14ac:dyDescent="0.25">
      <c r="C68" s="92"/>
      <c r="D68" s="195"/>
      <c r="E68" s="92"/>
      <c r="F68" s="92"/>
      <c r="G68" s="92"/>
    </row>
    <row r="69" spans="3:7" x14ac:dyDescent="0.25">
      <c r="D69" s="142"/>
    </row>
    <row r="70" spans="3:7" x14ac:dyDescent="0.25">
      <c r="D70" s="142"/>
    </row>
    <row r="71" spans="3:7" x14ac:dyDescent="0.25">
      <c r="D71" s="142"/>
    </row>
    <row r="72" spans="3:7" x14ac:dyDescent="0.25">
      <c r="D72" s="142"/>
    </row>
    <row r="73" spans="3:7" x14ac:dyDescent="0.25">
      <c r="D73" s="142"/>
    </row>
    <row r="74" spans="3:7" x14ac:dyDescent="0.25">
      <c r="D74" s="142"/>
    </row>
    <row r="75" spans="3:7" x14ac:dyDescent="0.25">
      <c r="D75" s="142"/>
    </row>
    <row r="76" spans="3:7" x14ac:dyDescent="0.25">
      <c r="D76" s="142"/>
    </row>
    <row r="77" spans="3:7" x14ac:dyDescent="0.25">
      <c r="D77" s="142"/>
    </row>
    <row r="78" spans="3:7" x14ac:dyDescent="0.25">
      <c r="D78" s="142"/>
    </row>
    <row r="79" spans="3:7" x14ac:dyDescent="0.25">
      <c r="D79" s="142"/>
    </row>
    <row r="80" spans="3:7" x14ac:dyDescent="0.25">
      <c r="D80" s="142"/>
    </row>
    <row r="81" spans="4:4" x14ac:dyDescent="0.25">
      <c r="D81" s="142"/>
    </row>
    <row r="82" spans="4:4" x14ac:dyDescent="0.25">
      <c r="D82" s="142"/>
    </row>
    <row r="83" spans="4:4" x14ac:dyDescent="0.25">
      <c r="D83" s="142"/>
    </row>
    <row r="84" spans="4:4" x14ac:dyDescent="0.25">
      <c r="D84" s="142"/>
    </row>
    <row r="85" spans="4:4" x14ac:dyDescent="0.25">
      <c r="D85" s="142"/>
    </row>
    <row r="86" spans="4:4" x14ac:dyDescent="0.25">
      <c r="D86" s="142"/>
    </row>
    <row r="87" spans="4:4" x14ac:dyDescent="0.25">
      <c r="D87" s="142"/>
    </row>
    <row r="88" spans="4:4" x14ac:dyDescent="0.25">
      <c r="D88" s="142"/>
    </row>
    <row r="89" spans="4:4" x14ac:dyDescent="0.25">
      <c r="D89" s="142"/>
    </row>
    <row r="90" spans="4:4" x14ac:dyDescent="0.25">
      <c r="D90" s="142"/>
    </row>
    <row r="91" spans="4:4" x14ac:dyDescent="0.25">
      <c r="D91" s="142"/>
    </row>
    <row r="92" spans="4:4" x14ac:dyDescent="0.25">
      <c r="D92" s="142"/>
    </row>
    <row r="93" spans="4:4" x14ac:dyDescent="0.25">
      <c r="D93" s="142"/>
    </row>
    <row r="94" spans="4:4" x14ac:dyDescent="0.25">
      <c r="D94" s="142"/>
    </row>
    <row r="95" spans="4:4" x14ac:dyDescent="0.25">
      <c r="D95" s="142"/>
    </row>
    <row r="96" spans="4:4" x14ac:dyDescent="0.25">
      <c r="D96" s="142"/>
    </row>
    <row r="97" spans="4:4" x14ac:dyDescent="0.25">
      <c r="D97" s="142"/>
    </row>
    <row r="98" spans="4:4" x14ac:dyDescent="0.25">
      <c r="D98" s="142"/>
    </row>
    <row r="99" spans="4:4" x14ac:dyDescent="0.25">
      <c r="D99" s="142"/>
    </row>
    <row r="100" spans="4:4" x14ac:dyDescent="0.25">
      <c r="D100" s="142"/>
    </row>
    <row r="101" spans="4:4" x14ac:dyDescent="0.25">
      <c r="D101" s="142"/>
    </row>
    <row r="102" spans="4:4" x14ac:dyDescent="0.25">
      <c r="D102" s="142"/>
    </row>
    <row r="103" spans="4:4" x14ac:dyDescent="0.25">
      <c r="D103" s="142"/>
    </row>
    <row r="104" spans="4:4" x14ac:dyDescent="0.25">
      <c r="D104" s="142"/>
    </row>
    <row r="105" spans="4:4" x14ac:dyDescent="0.25">
      <c r="D105" s="142"/>
    </row>
    <row r="106" spans="4:4" x14ac:dyDescent="0.25">
      <c r="D106" s="142"/>
    </row>
    <row r="107" spans="4:4" x14ac:dyDescent="0.25">
      <c r="D107" s="142"/>
    </row>
    <row r="108" spans="4:4" x14ac:dyDescent="0.25">
      <c r="D108" s="142"/>
    </row>
    <row r="109" spans="4:4" x14ac:dyDescent="0.25">
      <c r="D109" s="142"/>
    </row>
    <row r="110" spans="4:4" x14ac:dyDescent="0.25">
      <c r="D110" s="142"/>
    </row>
    <row r="111" spans="4:4" x14ac:dyDescent="0.25">
      <c r="D111" s="142"/>
    </row>
    <row r="112" spans="4:4" x14ac:dyDescent="0.25">
      <c r="D112" s="142"/>
    </row>
    <row r="113" spans="4:4" x14ac:dyDescent="0.25">
      <c r="D113" s="142"/>
    </row>
    <row r="114" spans="4:4" x14ac:dyDescent="0.25">
      <c r="D114" s="142"/>
    </row>
    <row r="115" spans="4:4" x14ac:dyDescent="0.25">
      <c r="D115" s="142"/>
    </row>
    <row r="116" spans="4:4" x14ac:dyDescent="0.25">
      <c r="D116" s="142"/>
    </row>
    <row r="117" spans="4:4" x14ac:dyDescent="0.25">
      <c r="D117" s="142"/>
    </row>
    <row r="118" spans="4:4" x14ac:dyDescent="0.25">
      <c r="D118" s="142"/>
    </row>
    <row r="119" spans="4:4" x14ac:dyDescent="0.25">
      <c r="D119" s="142"/>
    </row>
    <row r="120" spans="4:4" x14ac:dyDescent="0.25">
      <c r="D120" s="142"/>
    </row>
    <row r="121" spans="4:4" x14ac:dyDescent="0.25">
      <c r="D121" s="142"/>
    </row>
    <row r="122" spans="4:4" x14ac:dyDescent="0.25">
      <c r="D122" s="142"/>
    </row>
    <row r="123" spans="4:4" x14ac:dyDescent="0.25">
      <c r="D123" s="142"/>
    </row>
    <row r="124" spans="4:4" x14ac:dyDescent="0.25">
      <c r="D124" s="142"/>
    </row>
    <row r="125" spans="4:4" x14ac:dyDescent="0.25">
      <c r="D125" s="142"/>
    </row>
    <row r="126" spans="4:4" x14ac:dyDescent="0.25">
      <c r="D126" s="142"/>
    </row>
    <row r="127" spans="4:4" x14ac:dyDescent="0.25">
      <c r="D127" s="142"/>
    </row>
    <row r="128" spans="4:4" x14ac:dyDescent="0.25">
      <c r="D128" s="142"/>
    </row>
    <row r="129" spans="4:4" x14ac:dyDescent="0.25">
      <c r="D129" s="142"/>
    </row>
    <row r="130" spans="4:4" x14ac:dyDescent="0.25">
      <c r="D130" s="142"/>
    </row>
    <row r="131" spans="4:4" x14ac:dyDescent="0.25">
      <c r="D131" s="142"/>
    </row>
    <row r="132" spans="4:4" x14ac:dyDescent="0.25">
      <c r="D132" s="142"/>
    </row>
    <row r="133" spans="4:4" x14ac:dyDescent="0.25">
      <c r="D133" s="142"/>
    </row>
    <row r="134" spans="4:4" x14ac:dyDescent="0.25">
      <c r="D134" s="142"/>
    </row>
    <row r="135" spans="4:4" x14ac:dyDescent="0.25">
      <c r="D135" s="142"/>
    </row>
    <row r="136" spans="4:4" x14ac:dyDescent="0.25">
      <c r="D136" s="142"/>
    </row>
    <row r="137" spans="4:4" x14ac:dyDescent="0.25">
      <c r="D137" s="142"/>
    </row>
    <row r="138" spans="4:4" x14ac:dyDescent="0.25">
      <c r="D138" s="142"/>
    </row>
    <row r="139" spans="4:4" x14ac:dyDescent="0.25">
      <c r="D139" s="142"/>
    </row>
    <row r="140" spans="4:4" x14ac:dyDescent="0.25">
      <c r="D140" s="142"/>
    </row>
    <row r="141" spans="4:4" x14ac:dyDescent="0.25">
      <c r="D141" s="142"/>
    </row>
    <row r="142" spans="4:4" x14ac:dyDescent="0.25">
      <c r="D142" s="142"/>
    </row>
    <row r="143" spans="4:4" x14ac:dyDescent="0.25">
      <c r="D143" s="142"/>
    </row>
    <row r="144" spans="4:4" x14ac:dyDescent="0.25">
      <c r="D144" s="142"/>
    </row>
    <row r="145" spans="4:4" x14ac:dyDescent="0.25">
      <c r="D145" s="142"/>
    </row>
    <row r="146" spans="4:4" x14ac:dyDescent="0.25">
      <c r="D146" s="142"/>
    </row>
    <row r="147" spans="4:4" x14ac:dyDescent="0.25">
      <c r="D147" s="142"/>
    </row>
    <row r="148" spans="4:4" x14ac:dyDescent="0.25">
      <c r="D148" s="142"/>
    </row>
    <row r="149" spans="4:4" x14ac:dyDescent="0.25">
      <c r="D149" s="142"/>
    </row>
    <row r="150" spans="4:4" x14ac:dyDescent="0.25">
      <c r="D150" s="142"/>
    </row>
    <row r="151" spans="4:4" x14ac:dyDescent="0.25">
      <c r="D151" s="142"/>
    </row>
    <row r="152" spans="4:4" x14ac:dyDescent="0.25">
      <c r="D152" s="142"/>
    </row>
    <row r="153" spans="4:4" x14ac:dyDescent="0.25">
      <c r="D153" s="142"/>
    </row>
    <row r="154" spans="4:4" x14ac:dyDescent="0.25">
      <c r="D154" s="142"/>
    </row>
    <row r="155" spans="4:4" x14ac:dyDescent="0.25">
      <c r="D155" s="142"/>
    </row>
    <row r="156" spans="4:4" x14ac:dyDescent="0.25">
      <c r="D156" s="142"/>
    </row>
    <row r="157" spans="4:4" x14ac:dyDescent="0.25">
      <c r="D157" s="142"/>
    </row>
    <row r="158" spans="4:4" x14ac:dyDescent="0.25">
      <c r="D158" s="142"/>
    </row>
    <row r="159" spans="4:4" x14ac:dyDescent="0.25">
      <c r="D159" s="142"/>
    </row>
    <row r="160" spans="4:4" x14ac:dyDescent="0.25">
      <c r="D160" s="142"/>
    </row>
    <row r="161" spans="4:4" x14ac:dyDescent="0.25">
      <c r="D161" s="142"/>
    </row>
    <row r="162" spans="4:4" x14ac:dyDescent="0.25">
      <c r="D162" s="142"/>
    </row>
    <row r="163" spans="4:4" x14ac:dyDescent="0.25">
      <c r="D163" s="142"/>
    </row>
    <row r="164" spans="4:4" x14ac:dyDescent="0.25">
      <c r="D164" s="142"/>
    </row>
    <row r="165" spans="4:4" x14ac:dyDescent="0.25">
      <c r="D165" s="142"/>
    </row>
    <row r="166" spans="4:4" x14ac:dyDescent="0.25">
      <c r="D166" s="142"/>
    </row>
    <row r="167" spans="4:4" x14ac:dyDescent="0.25">
      <c r="D167" s="142"/>
    </row>
    <row r="168" spans="4:4" x14ac:dyDescent="0.25">
      <c r="D168" s="142"/>
    </row>
    <row r="169" spans="4:4" x14ac:dyDescent="0.25">
      <c r="D169" s="142"/>
    </row>
    <row r="170" spans="4:4" x14ac:dyDescent="0.25">
      <c r="D170" s="142"/>
    </row>
    <row r="171" spans="4:4" x14ac:dyDescent="0.25">
      <c r="D171" s="142"/>
    </row>
    <row r="172" spans="4:4" x14ac:dyDescent="0.25">
      <c r="D172" s="142"/>
    </row>
    <row r="173" spans="4:4" x14ac:dyDescent="0.25">
      <c r="D173" s="142"/>
    </row>
    <row r="174" spans="4:4" x14ac:dyDescent="0.25">
      <c r="D174" s="142"/>
    </row>
    <row r="175" spans="4:4" x14ac:dyDescent="0.25">
      <c r="D175" s="142"/>
    </row>
    <row r="176" spans="4:4" x14ac:dyDescent="0.25">
      <c r="D176" s="142"/>
    </row>
    <row r="177" spans="4:4" x14ac:dyDescent="0.25">
      <c r="D177" s="142"/>
    </row>
    <row r="178" spans="4:4" x14ac:dyDescent="0.25">
      <c r="D178" s="142"/>
    </row>
    <row r="179" spans="4:4" x14ac:dyDescent="0.25">
      <c r="D179" s="142"/>
    </row>
    <row r="180" spans="4:4" x14ac:dyDescent="0.25">
      <c r="D180" s="142"/>
    </row>
    <row r="181" spans="4:4" x14ac:dyDescent="0.25">
      <c r="D181" s="142"/>
    </row>
    <row r="182" spans="4:4" x14ac:dyDescent="0.25">
      <c r="D182" s="142"/>
    </row>
    <row r="183" spans="4:4" x14ac:dyDescent="0.25">
      <c r="D183" s="142"/>
    </row>
    <row r="184" spans="4:4" x14ac:dyDescent="0.25">
      <c r="D184" s="142"/>
    </row>
    <row r="185" spans="4:4" x14ac:dyDescent="0.25">
      <c r="D185" s="142"/>
    </row>
    <row r="186" spans="4:4" x14ac:dyDescent="0.25">
      <c r="D186" s="142"/>
    </row>
    <row r="187" spans="4:4" x14ac:dyDescent="0.25">
      <c r="D187" s="142"/>
    </row>
    <row r="188" spans="4:4" x14ac:dyDescent="0.25">
      <c r="D188" s="142"/>
    </row>
    <row r="189" spans="4:4" x14ac:dyDescent="0.25">
      <c r="D189" s="142"/>
    </row>
    <row r="190" spans="4:4" x14ac:dyDescent="0.25">
      <c r="D190" s="142"/>
    </row>
    <row r="191" spans="4:4" x14ac:dyDescent="0.25">
      <c r="D191" s="142"/>
    </row>
    <row r="192" spans="4:4" x14ac:dyDescent="0.25">
      <c r="D192" s="142"/>
    </row>
    <row r="193" spans="4:4" x14ac:dyDescent="0.25">
      <c r="D193" s="142"/>
    </row>
    <row r="194" spans="4:4" x14ac:dyDescent="0.25">
      <c r="D194" s="142"/>
    </row>
    <row r="195" spans="4:4" x14ac:dyDescent="0.25">
      <c r="D195" s="142"/>
    </row>
    <row r="196" spans="4:4" x14ac:dyDescent="0.25">
      <c r="D196" s="142"/>
    </row>
    <row r="197" spans="4:4" x14ac:dyDescent="0.25">
      <c r="D197" s="142"/>
    </row>
    <row r="198" spans="4:4" x14ac:dyDescent="0.25">
      <c r="D198" s="142"/>
    </row>
    <row r="199" spans="4:4" x14ac:dyDescent="0.25">
      <c r="D199" s="142"/>
    </row>
    <row r="200" spans="4:4" x14ac:dyDescent="0.25">
      <c r="D200" s="142"/>
    </row>
    <row r="201" spans="4:4" x14ac:dyDescent="0.25">
      <c r="D201" s="142"/>
    </row>
    <row r="202" spans="4:4" x14ac:dyDescent="0.25">
      <c r="D202" s="142"/>
    </row>
    <row r="203" spans="4:4" x14ac:dyDescent="0.25">
      <c r="D203" s="142"/>
    </row>
    <row r="204" spans="4:4" x14ac:dyDescent="0.25">
      <c r="D204" s="142"/>
    </row>
    <row r="205" spans="4:4" x14ac:dyDescent="0.25">
      <c r="D205" s="142"/>
    </row>
    <row r="206" spans="4:4" x14ac:dyDescent="0.25">
      <c r="D206" s="142"/>
    </row>
    <row r="207" spans="4:4" x14ac:dyDescent="0.25">
      <c r="D207" s="142"/>
    </row>
    <row r="208" spans="4:4" x14ac:dyDescent="0.25">
      <c r="D208" s="142"/>
    </row>
    <row r="209" spans="4:4" x14ac:dyDescent="0.25">
      <c r="D209" s="142"/>
    </row>
    <row r="210" spans="4:4" x14ac:dyDescent="0.25">
      <c r="D210" s="142"/>
    </row>
    <row r="211" spans="4:4" x14ac:dyDescent="0.25">
      <c r="D211" s="142"/>
    </row>
    <row r="212" spans="4:4" x14ac:dyDescent="0.25">
      <c r="D212" s="142"/>
    </row>
    <row r="213" spans="4:4" x14ac:dyDescent="0.25">
      <c r="D213" s="142"/>
    </row>
    <row r="214" spans="4:4" x14ac:dyDescent="0.25">
      <c r="D214" s="142"/>
    </row>
    <row r="215" spans="4:4" x14ac:dyDescent="0.25">
      <c r="D215" s="142"/>
    </row>
    <row r="216" spans="4:4" x14ac:dyDescent="0.25">
      <c r="D216" s="142"/>
    </row>
    <row r="217" spans="4:4" x14ac:dyDescent="0.25">
      <c r="D217" s="142"/>
    </row>
    <row r="218" spans="4:4" x14ac:dyDescent="0.25">
      <c r="D218" s="142"/>
    </row>
    <row r="219" spans="4:4" x14ac:dyDescent="0.25">
      <c r="D219" s="142"/>
    </row>
    <row r="220" spans="4:4" x14ac:dyDescent="0.25">
      <c r="D220" s="142"/>
    </row>
    <row r="221" spans="4:4" x14ac:dyDescent="0.25">
      <c r="D221" s="142"/>
    </row>
    <row r="222" spans="4:4" x14ac:dyDescent="0.25">
      <c r="D222" s="142"/>
    </row>
    <row r="223" spans="4:4" x14ac:dyDescent="0.25">
      <c r="D223" s="142"/>
    </row>
    <row r="224" spans="4:4" x14ac:dyDescent="0.25">
      <c r="D224" s="142"/>
    </row>
    <row r="225" spans="4:4" x14ac:dyDescent="0.25">
      <c r="D225" s="142"/>
    </row>
    <row r="226" spans="4:4" x14ac:dyDescent="0.25">
      <c r="D226" s="142"/>
    </row>
    <row r="227" spans="4:4" x14ac:dyDescent="0.25">
      <c r="D227" s="142"/>
    </row>
    <row r="228" spans="4:4" x14ac:dyDescent="0.25">
      <c r="D228" s="142"/>
    </row>
    <row r="229" spans="4:4" x14ac:dyDescent="0.25">
      <c r="D229" s="142"/>
    </row>
    <row r="230" spans="4:4" x14ac:dyDescent="0.25">
      <c r="D230" s="142"/>
    </row>
    <row r="231" spans="4:4" x14ac:dyDescent="0.25">
      <c r="D231" s="142"/>
    </row>
    <row r="232" spans="4:4" x14ac:dyDescent="0.25">
      <c r="D232" s="142"/>
    </row>
    <row r="233" spans="4:4" x14ac:dyDescent="0.25">
      <c r="D233" s="142"/>
    </row>
    <row r="234" spans="4:4" x14ac:dyDescent="0.25">
      <c r="D234" s="142"/>
    </row>
    <row r="235" spans="4:4" x14ac:dyDescent="0.25">
      <c r="D235" s="142"/>
    </row>
    <row r="236" spans="4:4" x14ac:dyDescent="0.25">
      <c r="D236" s="142"/>
    </row>
    <row r="237" spans="4:4" x14ac:dyDescent="0.25">
      <c r="D237" s="142"/>
    </row>
    <row r="238" spans="4:4" x14ac:dyDescent="0.25">
      <c r="D238" s="142"/>
    </row>
    <row r="239" spans="4:4" x14ac:dyDescent="0.25">
      <c r="D239" s="142"/>
    </row>
    <row r="240" spans="4:4" x14ac:dyDescent="0.25">
      <c r="D240" s="142"/>
    </row>
    <row r="241" spans="4:4" x14ac:dyDescent="0.25">
      <c r="D241" s="142"/>
    </row>
    <row r="242" spans="4:4" x14ac:dyDescent="0.25">
      <c r="D242" s="142"/>
    </row>
    <row r="243" spans="4:4" x14ac:dyDescent="0.25">
      <c r="D243" s="142"/>
    </row>
    <row r="244" spans="4:4" x14ac:dyDescent="0.25">
      <c r="D244" s="142"/>
    </row>
    <row r="245" spans="4:4" x14ac:dyDescent="0.25">
      <c r="D245" s="142"/>
    </row>
    <row r="246" spans="4:4" x14ac:dyDescent="0.25">
      <c r="D246" s="142"/>
    </row>
    <row r="247" spans="4:4" x14ac:dyDescent="0.25">
      <c r="D247" s="142"/>
    </row>
    <row r="248" spans="4:4" x14ac:dyDescent="0.25">
      <c r="D248" s="142"/>
    </row>
    <row r="249" spans="4:4" x14ac:dyDescent="0.25">
      <c r="D249" s="142"/>
    </row>
    <row r="250" spans="4:4" x14ac:dyDescent="0.25">
      <c r="D250" s="142"/>
    </row>
    <row r="251" spans="4:4" x14ac:dyDescent="0.25">
      <c r="D251" s="142"/>
    </row>
    <row r="252" spans="4:4" x14ac:dyDescent="0.25">
      <c r="D252" s="142"/>
    </row>
    <row r="253" spans="4:4" x14ac:dyDescent="0.25">
      <c r="D253" s="142"/>
    </row>
    <row r="254" spans="4:4" x14ac:dyDescent="0.25">
      <c r="D254" s="142"/>
    </row>
    <row r="255" spans="4:4" x14ac:dyDescent="0.25">
      <c r="D255" s="142"/>
    </row>
    <row r="256" spans="4:4" x14ac:dyDescent="0.25">
      <c r="D256" s="142"/>
    </row>
    <row r="257" spans="4:4" x14ac:dyDescent="0.25">
      <c r="D257" s="142"/>
    </row>
    <row r="258" spans="4:4" x14ac:dyDescent="0.25">
      <c r="D258" s="142"/>
    </row>
    <row r="259" spans="4:4" x14ac:dyDescent="0.25">
      <c r="D259" s="142"/>
    </row>
    <row r="260" spans="4:4" x14ac:dyDescent="0.25">
      <c r="D260" s="142"/>
    </row>
    <row r="261" spans="4:4" x14ac:dyDescent="0.25">
      <c r="D261" s="142"/>
    </row>
    <row r="262" spans="4:4" x14ac:dyDescent="0.25">
      <c r="D262" s="142"/>
    </row>
    <row r="263" spans="4:4" x14ac:dyDescent="0.25">
      <c r="D263" s="142"/>
    </row>
    <row r="264" spans="4:4" x14ac:dyDescent="0.25">
      <c r="D264" s="142"/>
    </row>
    <row r="265" spans="4:4" x14ac:dyDescent="0.25">
      <c r="D265" s="142"/>
    </row>
    <row r="266" spans="4:4" x14ac:dyDescent="0.25">
      <c r="D266" s="142"/>
    </row>
    <row r="267" spans="4:4" x14ac:dyDescent="0.25">
      <c r="D267" s="142"/>
    </row>
    <row r="268" spans="4:4" x14ac:dyDescent="0.25">
      <c r="D268" s="142"/>
    </row>
    <row r="269" spans="4:4" x14ac:dyDescent="0.25">
      <c r="D269" s="142"/>
    </row>
    <row r="270" spans="4:4" x14ac:dyDescent="0.25">
      <c r="D270" s="142"/>
    </row>
    <row r="271" spans="4:4" x14ac:dyDescent="0.25">
      <c r="D271" s="142"/>
    </row>
    <row r="272" spans="4:4" x14ac:dyDescent="0.25">
      <c r="D272" s="142"/>
    </row>
    <row r="273" spans="4:4" x14ac:dyDescent="0.25">
      <c r="D273" s="142"/>
    </row>
    <row r="274" spans="4:4" x14ac:dyDescent="0.25">
      <c r="D274" s="142"/>
    </row>
    <row r="275" spans="4:4" x14ac:dyDescent="0.25">
      <c r="D275" s="142"/>
    </row>
    <row r="276" spans="4:4" x14ac:dyDescent="0.25">
      <c r="D276" s="142"/>
    </row>
    <row r="277" spans="4:4" x14ac:dyDescent="0.25">
      <c r="D277" s="142"/>
    </row>
    <row r="278" spans="4:4" x14ac:dyDescent="0.25">
      <c r="D278" s="142"/>
    </row>
    <row r="279" spans="4:4" x14ac:dyDescent="0.25">
      <c r="D279" s="142"/>
    </row>
    <row r="280" spans="4:4" x14ac:dyDescent="0.25">
      <c r="D280" s="142"/>
    </row>
    <row r="281" spans="4:4" x14ac:dyDescent="0.25">
      <c r="D281" s="142"/>
    </row>
    <row r="282" spans="4:4" x14ac:dyDescent="0.25">
      <c r="D282" s="142"/>
    </row>
    <row r="283" spans="4:4" x14ac:dyDescent="0.25">
      <c r="D283" s="142"/>
    </row>
    <row r="284" spans="4:4" x14ac:dyDescent="0.25">
      <c r="D284" s="142"/>
    </row>
    <row r="285" spans="4:4" x14ac:dyDescent="0.25">
      <c r="D285" s="142"/>
    </row>
    <row r="286" spans="4:4" x14ac:dyDescent="0.25">
      <c r="D286" s="142"/>
    </row>
    <row r="287" spans="4:4" x14ac:dyDescent="0.25">
      <c r="D287" s="142"/>
    </row>
    <row r="288" spans="4:4" x14ac:dyDescent="0.25">
      <c r="D288" s="142"/>
    </row>
    <row r="289" spans="4:4" x14ac:dyDescent="0.25">
      <c r="D289" s="142"/>
    </row>
    <row r="290" spans="4:4" x14ac:dyDescent="0.25">
      <c r="D290" s="142"/>
    </row>
    <row r="291" spans="4:4" x14ac:dyDescent="0.25">
      <c r="D291" s="142"/>
    </row>
    <row r="292" spans="4:4" x14ac:dyDescent="0.25">
      <c r="D292" s="142"/>
    </row>
    <row r="293" spans="4:4" x14ac:dyDescent="0.25">
      <c r="D293" s="142"/>
    </row>
    <row r="294" spans="4:4" x14ac:dyDescent="0.25">
      <c r="D294" s="142"/>
    </row>
    <row r="295" spans="4:4" x14ac:dyDescent="0.25">
      <c r="D295" s="142"/>
    </row>
    <row r="296" spans="4:4" x14ac:dyDescent="0.25">
      <c r="D296" s="142"/>
    </row>
    <row r="297" spans="4:4" x14ac:dyDescent="0.25">
      <c r="D297" s="142"/>
    </row>
    <row r="298" spans="4:4" x14ac:dyDescent="0.25">
      <c r="D298" s="142"/>
    </row>
    <row r="299" spans="4:4" x14ac:dyDescent="0.25">
      <c r="D299" s="142"/>
    </row>
    <row r="300" spans="4:4" x14ac:dyDescent="0.25">
      <c r="D300" s="142"/>
    </row>
    <row r="301" spans="4:4" x14ac:dyDescent="0.25">
      <c r="D301" s="142"/>
    </row>
    <row r="302" spans="4:4" x14ac:dyDescent="0.25">
      <c r="D302" s="142"/>
    </row>
    <row r="303" spans="4:4" x14ac:dyDescent="0.25">
      <c r="D303" s="142"/>
    </row>
    <row r="304" spans="4:4" x14ac:dyDescent="0.25">
      <c r="D304" s="142"/>
    </row>
    <row r="305" spans="4:4" x14ac:dyDescent="0.25">
      <c r="D305" s="142"/>
    </row>
    <row r="306" spans="4:4" x14ac:dyDescent="0.25">
      <c r="D306" s="142"/>
    </row>
    <row r="307" spans="4:4" x14ac:dyDescent="0.25">
      <c r="D307" s="142"/>
    </row>
    <row r="308" spans="4:4" x14ac:dyDescent="0.25">
      <c r="D308" s="142"/>
    </row>
    <row r="309" spans="4:4" x14ac:dyDescent="0.25">
      <c r="D309" s="142"/>
    </row>
    <row r="310" spans="4:4" x14ac:dyDescent="0.25">
      <c r="D310" s="142"/>
    </row>
    <row r="311" spans="4:4" x14ac:dyDescent="0.25">
      <c r="D311" s="142"/>
    </row>
    <row r="312" spans="4:4" x14ac:dyDescent="0.25">
      <c r="D312" s="142"/>
    </row>
    <row r="313" spans="4:4" x14ac:dyDescent="0.25">
      <c r="D313" s="142"/>
    </row>
    <row r="314" spans="4:4" x14ac:dyDescent="0.25">
      <c r="D314" s="142"/>
    </row>
    <row r="315" spans="4:4" x14ac:dyDescent="0.25">
      <c r="D315" s="142"/>
    </row>
    <row r="316" spans="4:4" x14ac:dyDescent="0.25">
      <c r="D316" s="142"/>
    </row>
    <row r="317" spans="4:4" x14ac:dyDescent="0.25">
      <c r="D317" s="142"/>
    </row>
    <row r="318" spans="4:4" x14ac:dyDescent="0.25">
      <c r="D318" s="142"/>
    </row>
    <row r="319" spans="4:4" x14ac:dyDescent="0.25">
      <c r="D319" s="142"/>
    </row>
    <row r="320" spans="4:4" x14ac:dyDescent="0.25">
      <c r="D320" s="142"/>
    </row>
    <row r="321" spans="4:4" x14ac:dyDescent="0.25">
      <c r="D321" s="142"/>
    </row>
    <row r="322" spans="4:4" x14ac:dyDescent="0.25">
      <c r="D322" s="142"/>
    </row>
    <row r="323" spans="4:4" x14ac:dyDescent="0.25">
      <c r="D323" s="142"/>
    </row>
    <row r="324" spans="4:4" x14ac:dyDescent="0.25">
      <c r="D324" s="142"/>
    </row>
    <row r="325" spans="4:4" x14ac:dyDescent="0.25">
      <c r="D325" s="142"/>
    </row>
    <row r="326" spans="4:4" x14ac:dyDescent="0.25">
      <c r="D326" s="142"/>
    </row>
    <row r="327" spans="4:4" x14ac:dyDescent="0.25">
      <c r="D327" s="142"/>
    </row>
    <row r="328" spans="4:4" x14ac:dyDescent="0.25">
      <c r="D328" s="142"/>
    </row>
    <row r="329" spans="4:4" x14ac:dyDescent="0.25">
      <c r="D329" s="142"/>
    </row>
    <row r="330" spans="4:4" x14ac:dyDescent="0.25">
      <c r="D330" s="142"/>
    </row>
    <row r="331" spans="4:4" x14ac:dyDescent="0.25">
      <c r="D331" s="142"/>
    </row>
    <row r="332" spans="4:4" x14ac:dyDescent="0.25">
      <c r="D332" s="142"/>
    </row>
    <row r="333" spans="4:4" x14ac:dyDescent="0.25">
      <c r="D333" s="142"/>
    </row>
    <row r="334" spans="4:4" x14ac:dyDescent="0.25">
      <c r="D334" s="142"/>
    </row>
    <row r="335" spans="4:4" x14ac:dyDescent="0.25">
      <c r="D335" s="142"/>
    </row>
    <row r="336" spans="4:4" x14ac:dyDescent="0.25">
      <c r="D336" s="142"/>
    </row>
    <row r="337" spans="4:4" x14ac:dyDescent="0.25">
      <c r="D337" s="142"/>
    </row>
    <row r="338" spans="4:4" x14ac:dyDescent="0.25">
      <c r="D338" s="142"/>
    </row>
    <row r="339" spans="4:4" x14ac:dyDescent="0.25">
      <c r="D339" s="142"/>
    </row>
    <row r="340" spans="4:4" x14ac:dyDescent="0.25">
      <c r="D340" s="142"/>
    </row>
    <row r="341" spans="4:4" x14ac:dyDescent="0.25">
      <c r="D341" s="142"/>
    </row>
    <row r="342" spans="4:4" x14ac:dyDescent="0.25">
      <c r="D342" s="142"/>
    </row>
    <row r="343" spans="4:4" x14ac:dyDescent="0.25">
      <c r="D343" s="142"/>
    </row>
    <row r="344" spans="4:4" x14ac:dyDescent="0.25">
      <c r="D344" s="142"/>
    </row>
    <row r="345" spans="4:4" x14ac:dyDescent="0.25">
      <c r="D345" s="142"/>
    </row>
    <row r="346" spans="4:4" x14ac:dyDescent="0.25">
      <c r="D346" s="142"/>
    </row>
    <row r="347" spans="4:4" x14ac:dyDescent="0.25">
      <c r="D347" s="142"/>
    </row>
    <row r="348" spans="4:4" x14ac:dyDescent="0.25">
      <c r="D348" s="142"/>
    </row>
    <row r="349" spans="4:4" x14ac:dyDescent="0.25">
      <c r="D349" s="142"/>
    </row>
    <row r="350" spans="4:4" x14ac:dyDescent="0.25">
      <c r="D350" s="142"/>
    </row>
    <row r="351" spans="4:4" x14ac:dyDescent="0.25">
      <c r="D351" s="142"/>
    </row>
    <row r="352" spans="4:4" x14ac:dyDescent="0.25">
      <c r="D352" s="142"/>
    </row>
    <row r="353" spans="4:4" x14ac:dyDescent="0.25">
      <c r="D353" s="142"/>
    </row>
    <row r="354" spans="4:4" x14ac:dyDescent="0.25">
      <c r="D354" s="142"/>
    </row>
    <row r="355" spans="4:4" x14ac:dyDescent="0.25">
      <c r="D355" s="142"/>
    </row>
    <row r="356" spans="4:4" x14ac:dyDescent="0.25">
      <c r="D356" s="142"/>
    </row>
    <row r="357" spans="4:4" x14ac:dyDescent="0.25">
      <c r="D357" s="142"/>
    </row>
    <row r="358" spans="4:4" x14ac:dyDescent="0.25">
      <c r="D358" s="142"/>
    </row>
    <row r="359" spans="4:4" x14ac:dyDescent="0.25">
      <c r="D359" s="142"/>
    </row>
    <row r="360" spans="4:4" x14ac:dyDescent="0.25">
      <c r="D360" s="142"/>
    </row>
    <row r="361" spans="4:4" x14ac:dyDescent="0.25">
      <c r="D361" s="142"/>
    </row>
    <row r="362" spans="4:4" x14ac:dyDescent="0.25">
      <c r="D362" s="142"/>
    </row>
    <row r="363" spans="4:4" x14ac:dyDescent="0.25">
      <c r="D363" s="142"/>
    </row>
    <row r="364" spans="4:4" x14ac:dyDescent="0.25">
      <c r="D364" s="142"/>
    </row>
    <row r="365" spans="4:4" x14ac:dyDescent="0.25">
      <c r="D365" s="142"/>
    </row>
    <row r="366" spans="4:4" x14ac:dyDescent="0.25">
      <c r="D366" s="142"/>
    </row>
    <row r="367" spans="4:4" x14ac:dyDescent="0.25">
      <c r="D367" s="142"/>
    </row>
    <row r="368" spans="4:4" x14ac:dyDescent="0.25">
      <c r="D368" s="142"/>
    </row>
    <row r="369" spans="4:4" x14ac:dyDescent="0.25">
      <c r="D369" s="142"/>
    </row>
    <row r="370" spans="4:4" x14ac:dyDescent="0.25">
      <c r="D370" s="142"/>
    </row>
    <row r="371" spans="4:4" x14ac:dyDescent="0.25">
      <c r="D371" s="142"/>
    </row>
    <row r="372" spans="4:4" x14ac:dyDescent="0.25">
      <c r="D372" s="142"/>
    </row>
    <row r="373" spans="4:4" x14ac:dyDescent="0.25">
      <c r="D373" s="142"/>
    </row>
    <row r="374" spans="4:4" x14ac:dyDescent="0.25">
      <c r="D374" s="142"/>
    </row>
    <row r="375" spans="4:4" x14ac:dyDescent="0.25">
      <c r="D375" s="142"/>
    </row>
    <row r="376" spans="4:4" x14ac:dyDescent="0.25">
      <c r="D376" s="142"/>
    </row>
    <row r="377" spans="4:4" x14ac:dyDescent="0.25">
      <c r="D377" s="142"/>
    </row>
    <row r="378" spans="4:4" x14ac:dyDescent="0.25">
      <c r="D378" s="142"/>
    </row>
    <row r="379" spans="4:4" x14ac:dyDescent="0.25">
      <c r="D379" s="142"/>
    </row>
    <row r="380" spans="4:4" x14ac:dyDescent="0.25">
      <c r="D380" s="142"/>
    </row>
    <row r="381" spans="4:4" x14ac:dyDescent="0.25">
      <c r="D381" s="142"/>
    </row>
    <row r="382" spans="4:4" x14ac:dyDescent="0.25">
      <c r="D382" s="142"/>
    </row>
    <row r="383" spans="4:4" x14ac:dyDescent="0.25">
      <c r="D383" s="142"/>
    </row>
    <row r="384" spans="4:4" x14ac:dyDescent="0.25">
      <c r="D384" s="142"/>
    </row>
    <row r="385" spans="4:4" x14ac:dyDescent="0.25">
      <c r="D385" s="142"/>
    </row>
    <row r="386" spans="4:4" x14ac:dyDescent="0.25">
      <c r="D386" s="142"/>
    </row>
    <row r="387" spans="4:4" x14ac:dyDescent="0.25">
      <c r="D387" s="142"/>
    </row>
    <row r="388" spans="4:4" x14ac:dyDescent="0.25">
      <c r="D388" s="142"/>
    </row>
    <row r="389" spans="4:4" x14ac:dyDescent="0.25">
      <c r="D389" s="142"/>
    </row>
    <row r="390" spans="4:4" x14ac:dyDescent="0.25">
      <c r="D390" s="142"/>
    </row>
    <row r="391" spans="4:4" x14ac:dyDescent="0.25">
      <c r="D391" s="142"/>
    </row>
    <row r="392" spans="4:4" x14ac:dyDescent="0.25">
      <c r="D392" s="142"/>
    </row>
    <row r="393" spans="4:4" x14ac:dyDescent="0.25">
      <c r="D393" s="142"/>
    </row>
    <row r="394" spans="4:4" x14ac:dyDescent="0.25">
      <c r="D394" s="142"/>
    </row>
    <row r="395" spans="4:4" x14ac:dyDescent="0.25">
      <c r="D395" s="142"/>
    </row>
    <row r="396" spans="4:4" x14ac:dyDescent="0.25">
      <c r="D396" s="142"/>
    </row>
    <row r="397" spans="4:4" x14ac:dyDescent="0.25">
      <c r="D397" s="142"/>
    </row>
    <row r="398" spans="4:4" x14ac:dyDescent="0.25">
      <c r="D398" s="142"/>
    </row>
    <row r="399" spans="4:4" x14ac:dyDescent="0.25">
      <c r="D399" s="142"/>
    </row>
    <row r="400" spans="4:4" x14ac:dyDescent="0.25">
      <c r="D400" s="142"/>
    </row>
    <row r="401" spans="4:4" x14ac:dyDescent="0.25">
      <c r="D401" s="142"/>
    </row>
    <row r="402" spans="4:4" x14ac:dyDescent="0.25">
      <c r="D402" s="142"/>
    </row>
    <row r="403" spans="4:4" x14ac:dyDescent="0.25">
      <c r="D403" s="142"/>
    </row>
    <row r="404" spans="4:4" x14ac:dyDescent="0.25">
      <c r="D404" s="142"/>
    </row>
    <row r="405" spans="4:4" x14ac:dyDescent="0.25">
      <c r="D405" s="142"/>
    </row>
    <row r="406" spans="4:4" x14ac:dyDescent="0.25">
      <c r="D406" s="142"/>
    </row>
    <row r="407" spans="4:4" x14ac:dyDescent="0.25">
      <c r="D407" s="142"/>
    </row>
    <row r="408" spans="4:4" x14ac:dyDescent="0.25">
      <c r="D408" s="142"/>
    </row>
    <row r="409" spans="4:4" x14ac:dyDescent="0.25">
      <c r="D409" s="142"/>
    </row>
    <row r="410" spans="4:4" x14ac:dyDescent="0.25">
      <c r="D410" s="142"/>
    </row>
    <row r="411" spans="4:4" x14ac:dyDescent="0.25">
      <c r="D411" s="142"/>
    </row>
    <row r="412" spans="4:4" x14ac:dyDescent="0.25">
      <c r="D412" s="142"/>
    </row>
    <row r="413" spans="4:4" x14ac:dyDescent="0.25">
      <c r="D413" s="142"/>
    </row>
    <row r="414" spans="4:4" x14ac:dyDescent="0.25">
      <c r="D414" s="142"/>
    </row>
    <row r="415" spans="4:4" x14ac:dyDescent="0.25">
      <c r="D415" s="142"/>
    </row>
    <row r="416" spans="4:4" x14ac:dyDescent="0.25">
      <c r="D416" s="142"/>
    </row>
    <row r="417" spans="4:4" x14ac:dyDescent="0.25">
      <c r="D417" s="142"/>
    </row>
    <row r="418" spans="4:4" x14ac:dyDescent="0.25">
      <c r="D418" s="142"/>
    </row>
    <row r="419" spans="4:4" x14ac:dyDescent="0.25">
      <c r="D419" s="142"/>
    </row>
    <row r="420" spans="4:4" x14ac:dyDescent="0.25">
      <c r="D420" s="142"/>
    </row>
    <row r="421" spans="4:4" x14ac:dyDescent="0.25">
      <c r="D421" s="142"/>
    </row>
    <row r="422" spans="4:4" x14ac:dyDescent="0.25">
      <c r="D422" s="142"/>
    </row>
    <row r="423" spans="4:4" x14ac:dyDescent="0.25">
      <c r="D423" s="142"/>
    </row>
    <row r="424" spans="4:4" x14ac:dyDescent="0.25">
      <c r="D424" s="142"/>
    </row>
    <row r="425" spans="4:4" x14ac:dyDescent="0.25">
      <c r="D425" s="142"/>
    </row>
    <row r="426" spans="4:4" x14ac:dyDescent="0.25">
      <c r="D426" s="142"/>
    </row>
    <row r="427" spans="4:4" x14ac:dyDescent="0.25">
      <c r="D427" s="142"/>
    </row>
    <row r="428" spans="4:4" x14ac:dyDescent="0.25">
      <c r="D428" s="142"/>
    </row>
    <row r="429" spans="4:4" x14ac:dyDescent="0.25">
      <c r="D429" s="142"/>
    </row>
    <row r="430" spans="4:4" x14ac:dyDescent="0.25">
      <c r="D430" s="142"/>
    </row>
    <row r="431" spans="4:4" x14ac:dyDescent="0.25">
      <c r="D431" s="142"/>
    </row>
    <row r="432" spans="4:4" x14ac:dyDescent="0.25">
      <c r="D432" s="142"/>
    </row>
    <row r="433" spans="4:4" x14ac:dyDescent="0.25">
      <c r="D433" s="142"/>
    </row>
    <row r="434" spans="4:4" x14ac:dyDescent="0.25">
      <c r="D434" s="142"/>
    </row>
    <row r="435" spans="4:4" x14ac:dyDescent="0.25">
      <c r="D435" s="142"/>
    </row>
    <row r="436" spans="4:4" x14ac:dyDescent="0.25">
      <c r="D436" s="142"/>
    </row>
    <row r="437" spans="4:4" x14ac:dyDescent="0.25">
      <c r="D437" s="142"/>
    </row>
    <row r="438" spans="4:4" x14ac:dyDescent="0.25">
      <c r="D438" s="142"/>
    </row>
    <row r="439" spans="4:4" x14ac:dyDescent="0.25">
      <c r="D439" s="142"/>
    </row>
    <row r="440" spans="4:4" x14ac:dyDescent="0.25">
      <c r="D440" s="142"/>
    </row>
    <row r="441" spans="4:4" x14ac:dyDescent="0.25">
      <c r="D441" s="142"/>
    </row>
    <row r="442" spans="4:4" x14ac:dyDescent="0.25">
      <c r="D442" s="142"/>
    </row>
    <row r="443" spans="4:4" x14ac:dyDescent="0.25">
      <c r="D443" s="142"/>
    </row>
    <row r="444" spans="4:4" x14ac:dyDescent="0.25">
      <c r="D444" s="142"/>
    </row>
    <row r="445" spans="4:4" x14ac:dyDescent="0.25">
      <c r="D445" s="142"/>
    </row>
    <row r="446" spans="4:4" x14ac:dyDescent="0.25">
      <c r="D446" s="142"/>
    </row>
    <row r="447" spans="4:4" x14ac:dyDescent="0.25">
      <c r="D447" s="142"/>
    </row>
    <row r="448" spans="4:4" x14ac:dyDescent="0.25">
      <c r="D448" s="142"/>
    </row>
    <row r="449" spans="4:4" x14ac:dyDescent="0.25">
      <c r="D449" s="142"/>
    </row>
    <row r="450" spans="4:4" x14ac:dyDescent="0.25">
      <c r="D450" s="142"/>
    </row>
    <row r="451" spans="4:4" x14ac:dyDescent="0.25">
      <c r="D451" s="142"/>
    </row>
    <row r="452" spans="4:4" x14ac:dyDescent="0.25">
      <c r="D452" s="142"/>
    </row>
    <row r="453" spans="4:4" x14ac:dyDescent="0.25">
      <c r="D453" s="142"/>
    </row>
    <row r="454" spans="4:4" x14ac:dyDescent="0.25">
      <c r="D454" s="142"/>
    </row>
    <row r="455" spans="4:4" x14ac:dyDescent="0.25">
      <c r="D455" s="142"/>
    </row>
    <row r="456" spans="4:4" x14ac:dyDescent="0.25">
      <c r="D456" s="142"/>
    </row>
    <row r="457" spans="4:4" x14ac:dyDescent="0.25">
      <c r="D457" s="142"/>
    </row>
    <row r="458" spans="4:4" x14ac:dyDescent="0.25">
      <c r="D458" s="142"/>
    </row>
    <row r="459" spans="4:4" x14ac:dyDescent="0.25">
      <c r="D459" s="142"/>
    </row>
    <row r="460" spans="4:4" x14ac:dyDescent="0.25">
      <c r="D460" s="142"/>
    </row>
    <row r="461" spans="4:4" x14ac:dyDescent="0.25">
      <c r="D461" s="142"/>
    </row>
    <row r="462" spans="4:4" x14ac:dyDescent="0.25">
      <c r="D462" s="142"/>
    </row>
    <row r="463" spans="4:4" x14ac:dyDescent="0.25">
      <c r="D463" s="142"/>
    </row>
    <row r="464" spans="4:4" x14ac:dyDescent="0.25">
      <c r="D464" s="142"/>
    </row>
    <row r="465" spans="4:4" x14ac:dyDescent="0.25">
      <c r="D465" s="142"/>
    </row>
    <row r="466" spans="4:4" x14ac:dyDescent="0.25">
      <c r="D466" s="142"/>
    </row>
    <row r="467" spans="4:4" x14ac:dyDescent="0.25">
      <c r="D467" s="142"/>
    </row>
    <row r="468" spans="4:4" x14ac:dyDescent="0.25">
      <c r="D468" s="142"/>
    </row>
    <row r="469" spans="4:4" x14ac:dyDescent="0.25">
      <c r="D469" s="142"/>
    </row>
    <row r="470" spans="4:4" x14ac:dyDescent="0.25">
      <c r="D470" s="142"/>
    </row>
    <row r="471" spans="4:4" x14ac:dyDescent="0.25">
      <c r="D471" s="142"/>
    </row>
    <row r="472" spans="4:4" x14ac:dyDescent="0.25">
      <c r="D472" s="142"/>
    </row>
    <row r="473" spans="4:4" x14ac:dyDescent="0.25">
      <c r="D473" s="142"/>
    </row>
    <row r="474" spans="4:4" x14ac:dyDescent="0.25">
      <c r="D474" s="142"/>
    </row>
    <row r="475" spans="4:4" x14ac:dyDescent="0.25">
      <c r="D475" s="142"/>
    </row>
    <row r="476" spans="4:4" x14ac:dyDescent="0.25">
      <c r="D476" s="142"/>
    </row>
    <row r="477" spans="4:4" x14ac:dyDescent="0.25">
      <c r="D477" s="142"/>
    </row>
    <row r="478" spans="4:4" x14ac:dyDescent="0.25">
      <c r="D478" s="142"/>
    </row>
    <row r="479" spans="4:4" x14ac:dyDescent="0.25">
      <c r="D479" s="142"/>
    </row>
    <row r="480" spans="4:4" x14ac:dyDescent="0.25">
      <c r="D480" s="142"/>
    </row>
    <row r="481" spans="4:4" x14ac:dyDescent="0.25">
      <c r="D481" s="142"/>
    </row>
    <row r="482" spans="4:4" x14ac:dyDescent="0.25">
      <c r="D482" s="142"/>
    </row>
    <row r="483" spans="4:4" x14ac:dyDescent="0.25">
      <c r="D483" s="142"/>
    </row>
    <row r="484" spans="4:4" x14ac:dyDescent="0.25">
      <c r="D484" s="142"/>
    </row>
    <row r="485" spans="4:4" x14ac:dyDescent="0.25">
      <c r="D485" s="142"/>
    </row>
    <row r="486" spans="4:4" x14ac:dyDescent="0.25">
      <c r="D486" s="142"/>
    </row>
    <row r="487" spans="4:4" x14ac:dyDescent="0.25">
      <c r="D487" s="142"/>
    </row>
    <row r="488" spans="4:4" x14ac:dyDescent="0.25">
      <c r="D488" s="142"/>
    </row>
    <row r="489" spans="4:4" x14ac:dyDescent="0.25">
      <c r="D489" s="142"/>
    </row>
    <row r="490" spans="4:4" x14ac:dyDescent="0.25">
      <c r="D490" s="142"/>
    </row>
    <row r="491" spans="4:4" x14ac:dyDescent="0.25">
      <c r="D491" s="142"/>
    </row>
    <row r="492" spans="4:4" x14ac:dyDescent="0.25">
      <c r="D492" s="142"/>
    </row>
    <row r="493" spans="4:4" x14ac:dyDescent="0.25">
      <c r="D493" s="142"/>
    </row>
    <row r="494" spans="4:4" x14ac:dyDescent="0.25">
      <c r="D494" s="142"/>
    </row>
    <row r="495" spans="4:4" x14ac:dyDescent="0.25">
      <c r="D495" s="142"/>
    </row>
    <row r="496" spans="4:4" x14ac:dyDescent="0.25">
      <c r="D496" s="142"/>
    </row>
    <row r="497" spans="4:4" x14ac:dyDescent="0.25">
      <c r="D497" s="142"/>
    </row>
    <row r="498" spans="4:4" x14ac:dyDescent="0.25">
      <c r="D498" s="142"/>
    </row>
    <row r="499" spans="4:4" x14ac:dyDescent="0.25">
      <c r="D499" s="142"/>
    </row>
    <row r="500" spans="4:4" x14ac:dyDescent="0.25">
      <c r="D500" s="142"/>
    </row>
    <row r="501" spans="4:4" x14ac:dyDescent="0.25">
      <c r="D501" s="142"/>
    </row>
    <row r="502" spans="4:4" x14ac:dyDescent="0.25">
      <c r="D502" s="142"/>
    </row>
    <row r="503" spans="4:4" x14ac:dyDescent="0.25">
      <c r="D503" s="142"/>
    </row>
    <row r="504" spans="4:4" x14ac:dyDescent="0.25">
      <c r="D504" s="142"/>
    </row>
    <row r="505" spans="4:4" x14ac:dyDescent="0.25">
      <c r="D505" s="142"/>
    </row>
    <row r="506" spans="4:4" x14ac:dyDescent="0.25">
      <c r="D506" s="142"/>
    </row>
    <row r="507" spans="4:4" x14ac:dyDescent="0.25">
      <c r="D507" s="142"/>
    </row>
    <row r="508" spans="4:4" x14ac:dyDescent="0.25">
      <c r="D508" s="142"/>
    </row>
    <row r="509" spans="4:4" x14ac:dyDescent="0.25">
      <c r="D509" s="142"/>
    </row>
    <row r="510" spans="4:4" x14ac:dyDescent="0.25">
      <c r="D510" s="142"/>
    </row>
    <row r="511" spans="4:4" x14ac:dyDescent="0.25">
      <c r="D511" s="142"/>
    </row>
    <row r="512" spans="4:4" x14ac:dyDescent="0.25">
      <c r="D512" s="142"/>
    </row>
    <row r="513" spans="4:4" x14ac:dyDescent="0.25">
      <c r="D513" s="142"/>
    </row>
    <row r="514" spans="4:4" x14ac:dyDescent="0.25">
      <c r="D514" s="142"/>
    </row>
    <row r="515" spans="4:4" x14ac:dyDescent="0.25">
      <c r="D515" s="142"/>
    </row>
    <row r="516" spans="4:4" x14ac:dyDescent="0.25">
      <c r="D516" s="142"/>
    </row>
    <row r="517" spans="4:4" x14ac:dyDescent="0.25">
      <c r="D517" s="142"/>
    </row>
    <row r="518" spans="4:4" x14ac:dyDescent="0.25">
      <c r="D518" s="142"/>
    </row>
    <row r="519" spans="4:4" x14ac:dyDescent="0.25">
      <c r="D519" s="142"/>
    </row>
    <row r="520" spans="4:4" x14ac:dyDescent="0.25">
      <c r="D520" s="142"/>
    </row>
    <row r="521" spans="4:4" x14ac:dyDescent="0.25">
      <c r="D521" s="142"/>
    </row>
    <row r="522" spans="4:4" x14ac:dyDescent="0.25">
      <c r="D522" s="142"/>
    </row>
    <row r="523" spans="4:4" x14ac:dyDescent="0.25">
      <c r="D523" s="142"/>
    </row>
    <row r="524" spans="4:4" x14ac:dyDescent="0.25">
      <c r="D524" s="142"/>
    </row>
    <row r="525" spans="4:4" x14ac:dyDescent="0.25">
      <c r="D525" s="142"/>
    </row>
    <row r="526" spans="4:4" x14ac:dyDescent="0.25">
      <c r="D526" s="142"/>
    </row>
    <row r="527" spans="4:4" x14ac:dyDescent="0.25">
      <c r="D527" s="142"/>
    </row>
    <row r="528" spans="4:4" x14ac:dyDescent="0.25">
      <c r="D528" s="142"/>
    </row>
    <row r="529" spans="4:4" x14ac:dyDescent="0.25">
      <c r="D529" s="142"/>
    </row>
    <row r="530" spans="4:4" x14ac:dyDescent="0.25">
      <c r="D530" s="142"/>
    </row>
    <row r="531" spans="4:4" x14ac:dyDescent="0.25">
      <c r="D531" s="142"/>
    </row>
    <row r="532" spans="4:4" x14ac:dyDescent="0.25">
      <c r="D532" s="142"/>
    </row>
    <row r="533" spans="4:4" x14ac:dyDescent="0.25">
      <c r="D533" s="142"/>
    </row>
    <row r="534" spans="4:4" x14ac:dyDescent="0.25">
      <c r="D534" s="142"/>
    </row>
    <row r="535" spans="4:4" x14ac:dyDescent="0.25">
      <c r="D535" s="142"/>
    </row>
    <row r="536" spans="4:4" x14ac:dyDescent="0.25">
      <c r="D536" s="142"/>
    </row>
    <row r="537" spans="4:4" x14ac:dyDescent="0.25">
      <c r="D537" s="142"/>
    </row>
    <row r="538" spans="4:4" x14ac:dyDescent="0.25">
      <c r="D538" s="142"/>
    </row>
    <row r="539" spans="4:4" x14ac:dyDescent="0.25">
      <c r="D539" s="142"/>
    </row>
    <row r="540" spans="4:4" x14ac:dyDescent="0.25">
      <c r="D540" s="142"/>
    </row>
    <row r="541" spans="4:4" x14ac:dyDescent="0.25">
      <c r="D541" s="142"/>
    </row>
    <row r="542" spans="4:4" x14ac:dyDescent="0.25">
      <c r="D542" s="142"/>
    </row>
    <row r="543" spans="4:4" x14ac:dyDescent="0.25">
      <c r="D543" s="142"/>
    </row>
    <row r="544" spans="4:4" x14ac:dyDescent="0.25">
      <c r="D544" s="142"/>
    </row>
    <row r="545" spans="4:4" x14ac:dyDescent="0.25">
      <c r="D545" s="142"/>
    </row>
    <row r="546" spans="4:4" x14ac:dyDescent="0.25">
      <c r="D546" s="142"/>
    </row>
    <row r="547" spans="4:4" x14ac:dyDescent="0.25">
      <c r="D547" s="142"/>
    </row>
    <row r="548" spans="4:4" x14ac:dyDescent="0.25">
      <c r="D548" s="142"/>
    </row>
    <row r="549" spans="4:4" x14ac:dyDescent="0.25">
      <c r="D549" s="142"/>
    </row>
    <row r="550" spans="4:4" x14ac:dyDescent="0.25">
      <c r="D550" s="142"/>
    </row>
    <row r="551" spans="4:4" x14ac:dyDescent="0.25">
      <c r="D551" s="142"/>
    </row>
    <row r="552" spans="4:4" x14ac:dyDescent="0.25">
      <c r="D552" s="142"/>
    </row>
    <row r="553" spans="4:4" x14ac:dyDescent="0.25">
      <c r="D553" s="142"/>
    </row>
    <row r="554" spans="4:4" x14ac:dyDescent="0.25">
      <c r="D554" s="142"/>
    </row>
    <row r="555" spans="4:4" x14ac:dyDescent="0.25">
      <c r="D555" s="142"/>
    </row>
    <row r="556" spans="4:4" x14ac:dyDescent="0.25">
      <c r="D556" s="142"/>
    </row>
    <row r="557" spans="4:4" x14ac:dyDescent="0.25">
      <c r="D557" s="142"/>
    </row>
    <row r="558" spans="4:4" x14ac:dyDescent="0.25">
      <c r="D558" s="142"/>
    </row>
    <row r="559" spans="4:4" x14ac:dyDescent="0.25">
      <c r="D559" s="142"/>
    </row>
    <row r="560" spans="4:4" x14ac:dyDescent="0.25">
      <c r="D560" s="142"/>
    </row>
    <row r="561" spans="4:4" x14ac:dyDescent="0.25">
      <c r="D561" s="142"/>
    </row>
    <row r="562" spans="4:4" x14ac:dyDescent="0.25">
      <c r="D562" s="142"/>
    </row>
    <row r="563" spans="4:4" x14ac:dyDescent="0.25">
      <c r="D563" s="142"/>
    </row>
    <row r="564" spans="4:4" x14ac:dyDescent="0.25">
      <c r="D564" s="142"/>
    </row>
    <row r="565" spans="4:4" x14ac:dyDescent="0.25">
      <c r="D565" s="142"/>
    </row>
    <row r="566" spans="4:4" x14ac:dyDescent="0.25">
      <c r="D566" s="142"/>
    </row>
    <row r="567" spans="4:4" x14ac:dyDescent="0.25">
      <c r="D567" s="142"/>
    </row>
    <row r="568" spans="4:4" x14ac:dyDescent="0.25">
      <c r="D568" s="142"/>
    </row>
    <row r="569" spans="4:4" x14ac:dyDescent="0.25">
      <c r="D569" s="142"/>
    </row>
    <row r="570" spans="4:4" x14ac:dyDescent="0.25">
      <c r="D570" s="142"/>
    </row>
    <row r="571" spans="4:4" x14ac:dyDescent="0.25">
      <c r="D571" s="142"/>
    </row>
    <row r="572" spans="4:4" x14ac:dyDescent="0.25">
      <c r="D572" s="142"/>
    </row>
    <row r="573" spans="4:4" x14ac:dyDescent="0.25">
      <c r="D573" s="142"/>
    </row>
    <row r="574" spans="4:4" x14ac:dyDescent="0.25">
      <c r="D574" s="142"/>
    </row>
    <row r="575" spans="4:4" x14ac:dyDescent="0.25">
      <c r="D575" s="142"/>
    </row>
    <row r="576" spans="4:4" x14ac:dyDescent="0.25">
      <c r="D576" s="142"/>
    </row>
    <row r="577" spans="4:4" x14ac:dyDescent="0.25">
      <c r="D577" s="142"/>
    </row>
    <row r="578" spans="4:4" x14ac:dyDescent="0.25">
      <c r="D578" s="142"/>
    </row>
    <row r="579" spans="4:4" x14ac:dyDescent="0.25">
      <c r="D579" s="142"/>
    </row>
    <row r="580" spans="4:4" x14ac:dyDescent="0.25">
      <c r="D580" s="142"/>
    </row>
    <row r="581" spans="4:4" x14ac:dyDescent="0.25">
      <c r="D581" s="142"/>
    </row>
    <row r="582" spans="4:4" x14ac:dyDescent="0.25">
      <c r="D582" s="142"/>
    </row>
    <row r="583" spans="4:4" x14ac:dyDescent="0.25">
      <c r="D583" s="142"/>
    </row>
    <row r="584" spans="4:4" x14ac:dyDescent="0.25">
      <c r="D584" s="142"/>
    </row>
    <row r="585" spans="4:4" x14ac:dyDescent="0.25">
      <c r="D585" s="142"/>
    </row>
    <row r="586" spans="4:4" x14ac:dyDescent="0.25">
      <c r="D586" s="142"/>
    </row>
    <row r="587" spans="4:4" x14ac:dyDescent="0.25">
      <c r="D587" s="142"/>
    </row>
    <row r="588" spans="4:4" x14ac:dyDescent="0.25">
      <c r="D588" s="142"/>
    </row>
    <row r="589" spans="4:4" x14ac:dyDescent="0.25">
      <c r="D589" s="142"/>
    </row>
    <row r="590" spans="4:4" x14ac:dyDescent="0.25">
      <c r="D590" s="142"/>
    </row>
    <row r="591" spans="4:4" x14ac:dyDescent="0.25">
      <c r="D591" s="142"/>
    </row>
    <row r="592" spans="4:4" x14ac:dyDescent="0.25">
      <c r="D592" s="142"/>
    </row>
    <row r="593" spans="4:4" x14ac:dyDescent="0.25">
      <c r="D593" s="142"/>
    </row>
    <row r="594" spans="4:4" x14ac:dyDescent="0.25">
      <c r="D594" s="142"/>
    </row>
    <row r="595" spans="4:4" x14ac:dyDescent="0.25">
      <c r="D595" s="142"/>
    </row>
    <row r="596" spans="4:4" x14ac:dyDescent="0.25">
      <c r="D596" s="142"/>
    </row>
    <row r="597" spans="4:4" x14ac:dyDescent="0.25">
      <c r="D597" s="142"/>
    </row>
    <row r="598" spans="4:4" x14ac:dyDescent="0.25">
      <c r="D598" s="142"/>
    </row>
    <row r="599" spans="4:4" x14ac:dyDescent="0.25">
      <c r="D599" s="142"/>
    </row>
    <row r="600" spans="4:4" x14ac:dyDescent="0.25">
      <c r="D600" s="142"/>
    </row>
    <row r="601" spans="4:4" x14ac:dyDescent="0.25">
      <c r="D601" s="142"/>
    </row>
    <row r="602" spans="4:4" x14ac:dyDescent="0.25">
      <c r="D602" s="142"/>
    </row>
    <row r="603" spans="4:4" x14ac:dyDescent="0.25">
      <c r="D603" s="142"/>
    </row>
    <row r="604" spans="4:4" x14ac:dyDescent="0.25">
      <c r="D604" s="142"/>
    </row>
    <row r="605" spans="4:4" x14ac:dyDescent="0.25">
      <c r="D605" s="142"/>
    </row>
    <row r="606" spans="4:4" x14ac:dyDescent="0.25">
      <c r="D606" s="142"/>
    </row>
    <row r="607" spans="4:4" x14ac:dyDescent="0.25">
      <c r="D607" s="142"/>
    </row>
    <row r="608" spans="4:4" x14ac:dyDescent="0.25">
      <c r="D608" s="142"/>
    </row>
    <row r="609" spans="4:4" x14ac:dyDescent="0.25">
      <c r="D609" s="142"/>
    </row>
    <row r="610" spans="4:4" x14ac:dyDescent="0.25">
      <c r="D610" s="142"/>
    </row>
    <row r="611" spans="4:4" x14ac:dyDescent="0.25">
      <c r="D611" s="142"/>
    </row>
    <row r="612" spans="4:4" x14ac:dyDescent="0.25">
      <c r="D612" s="142"/>
    </row>
    <row r="613" spans="4:4" x14ac:dyDescent="0.25">
      <c r="D613" s="142"/>
    </row>
    <row r="614" spans="4:4" x14ac:dyDescent="0.25">
      <c r="D614" s="142"/>
    </row>
    <row r="615" spans="4:4" x14ac:dyDescent="0.25">
      <c r="D615" s="142"/>
    </row>
    <row r="616" spans="4:4" x14ac:dyDescent="0.25">
      <c r="D616" s="142"/>
    </row>
    <row r="617" spans="4:4" x14ac:dyDescent="0.25">
      <c r="D617" s="142"/>
    </row>
    <row r="618" spans="4:4" x14ac:dyDescent="0.25">
      <c r="D618" s="142"/>
    </row>
    <row r="619" spans="4:4" x14ac:dyDescent="0.25">
      <c r="D619" s="142"/>
    </row>
    <row r="620" spans="4:4" x14ac:dyDescent="0.25">
      <c r="D620" s="142"/>
    </row>
    <row r="621" spans="4:4" x14ac:dyDescent="0.25">
      <c r="D621" s="142"/>
    </row>
    <row r="622" spans="4:4" x14ac:dyDescent="0.25">
      <c r="D622" s="142"/>
    </row>
    <row r="623" spans="4:4" x14ac:dyDescent="0.25">
      <c r="D623" s="142"/>
    </row>
    <row r="624" spans="4:4" x14ac:dyDescent="0.25">
      <c r="D624" s="142"/>
    </row>
    <row r="625" spans="4:4" x14ac:dyDescent="0.25">
      <c r="D625" s="142"/>
    </row>
    <row r="626" spans="4:4" x14ac:dyDescent="0.25">
      <c r="D626" s="142"/>
    </row>
    <row r="627" spans="4:4" x14ac:dyDescent="0.25">
      <c r="D627" s="142"/>
    </row>
    <row r="628" spans="4:4" x14ac:dyDescent="0.25">
      <c r="D628" s="142"/>
    </row>
    <row r="629" spans="4:4" x14ac:dyDescent="0.25">
      <c r="D629" s="142"/>
    </row>
    <row r="630" spans="4:4" x14ac:dyDescent="0.25">
      <c r="D630" s="142"/>
    </row>
    <row r="631" spans="4:4" x14ac:dyDescent="0.25">
      <c r="D631" s="142"/>
    </row>
    <row r="632" spans="4:4" x14ac:dyDescent="0.25">
      <c r="D632" s="142"/>
    </row>
    <row r="633" spans="4:4" x14ac:dyDescent="0.25">
      <c r="D633" s="142"/>
    </row>
    <row r="634" spans="4:4" x14ac:dyDescent="0.25">
      <c r="D634" s="142"/>
    </row>
    <row r="635" spans="4:4" x14ac:dyDescent="0.25">
      <c r="D635" s="142"/>
    </row>
    <row r="636" spans="4:4" x14ac:dyDescent="0.25">
      <c r="D636" s="142"/>
    </row>
    <row r="637" spans="4:4" x14ac:dyDescent="0.25">
      <c r="D637" s="142"/>
    </row>
    <row r="638" spans="4:4" x14ac:dyDescent="0.25">
      <c r="D638" s="142"/>
    </row>
    <row r="639" spans="4:4" x14ac:dyDescent="0.25">
      <c r="D639" s="142"/>
    </row>
    <row r="640" spans="4:4" x14ac:dyDescent="0.25">
      <c r="D640" s="142"/>
    </row>
    <row r="641" spans="4:4" x14ac:dyDescent="0.25">
      <c r="D641" s="142"/>
    </row>
    <row r="642" spans="4:4" x14ac:dyDescent="0.25">
      <c r="D642" s="142"/>
    </row>
    <row r="643" spans="4:4" x14ac:dyDescent="0.25">
      <c r="D643" s="142"/>
    </row>
    <row r="644" spans="4:4" x14ac:dyDescent="0.25">
      <c r="D644" s="142"/>
    </row>
    <row r="645" spans="4:4" x14ac:dyDescent="0.25">
      <c r="D645" s="142"/>
    </row>
    <row r="646" spans="4:4" x14ac:dyDescent="0.25">
      <c r="D646" s="142"/>
    </row>
    <row r="647" spans="4:4" x14ac:dyDescent="0.25">
      <c r="D647" s="142"/>
    </row>
    <row r="648" spans="4:4" x14ac:dyDescent="0.25">
      <c r="D648" s="142"/>
    </row>
    <row r="649" spans="4:4" x14ac:dyDescent="0.25">
      <c r="D649" s="142"/>
    </row>
    <row r="650" spans="4:4" x14ac:dyDescent="0.25">
      <c r="D650" s="142"/>
    </row>
    <row r="651" spans="4:4" x14ac:dyDescent="0.25">
      <c r="D651" s="142"/>
    </row>
    <row r="652" spans="4:4" x14ac:dyDescent="0.25">
      <c r="D652" s="142"/>
    </row>
    <row r="653" spans="4:4" x14ac:dyDescent="0.25">
      <c r="D653" s="142"/>
    </row>
    <row r="654" spans="4:4" x14ac:dyDescent="0.25">
      <c r="D654" s="142"/>
    </row>
    <row r="655" spans="4:4" x14ac:dyDescent="0.25">
      <c r="D655" s="142"/>
    </row>
    <row r="656" spans="4:4" x14ac:dyDescent="0.25">
      <c r="D656" s="142"/>
    </row>
    <row r="657" spans="4:4" x14ac:dyDescent="0.25">
      <c r="D657" s="142"/>
    </row>
    <row r="658" spans="4:4" x14ac:dyDescent="0.25">
      <c r="D658" s="142"/>
    </row>
    <row r="659" spans="4:4" x14ac:dyDescent="0.25">
      <c r="D659" s="142"/>
    </row>
    <row r="660" spans="4:4" x14ac:dyDescent="0.25">
      <c r="D660" s="142"/>
    </row>
    <row r="661" spans="4:4" x14ac:dyDescent="0.25">
      <c r="D661" s="142"/>
    </row>
    <row r="662" spans="4:4" x14ac:dyDescent="0.25">
      <c r="D662" s="142"/>
    </row>
    <row r="663" spans="4:4" x14ac:dyDescent="0.25">
      <c r="D663" s="142"/>
    </row>
    <row r="664" spans="4:4" x14ac:dyDescent="0.25">
      <c r="D664" s="142"/>
    </row>
    <row r="665" spans="4:4" x14ac:dyDescent="0.25">
      <c r="D665" s="142"/>
    </row>
    <row r="666" spans="4:4" x14ac:dyDescent="0.25">
      <c r="D666" s="142"/>
    </row>
    <row r="667" spans="4:4" x14ac:dyDescent="0.25">
      <c r="D667" s="142"/>
    </row>
    <row r="668" spans="4:4" x14ac:dyDescent="0.25">
      <c r="D668" s="142"/>
    </row>
    <row r="669" spans="4:4" x14ac:dyDescent="0.25">
      <c r="D669" s="142"/>
    </row>
    <row r="670" spans="4:4" x14ac:dyDescent="0.25">
      <c r="D670" s="142"/>
    </row>
    <row r="671" spans="4:4" x14ac:dyDescent="0.25">
      <c r="D671" s="142"/>
    </row>
    <row r="672" spans="4:4" x14ac:dyDescent="0.25">
      <c r="D672" s="142"/>
    </row>
    <row r="673" spans="4:4" x14ac:dyDescent="0.25">
      <c r="D673" s="142"/>
    </row>
    <row r="674" spans="4:4" x14ac:dyDescent="0.25">
      <c r="D674" s="142"/>
    </row>
    <row r="675" spans="4:4" x14ac:dyDescent="0.25">
      <c r="D675" s="142"/>
    </row>
    <row r="676" spans="4:4" x14ac:dyDescent="0.25">
      <c r="D676" s="142"/>
    </row>
    <row r="677" spans="4:4" x14ac:dyDescent="0.25">
      <c r="D677" s="142"/>
    </row>
    <row r="678" spans="4:4" x14ac:dyDescent="0.25">
      <c r="D678" s="142"/>
    </row>
    <row r="679" spans="4:4" x14ac:dyDescent="0.25">
      <c r="D679" s="142"/>
    </row>
    <row r="680" spans="4:4" x14ac:dyDescent="0.25">
      <c r="D680" s="142"/>
    </row>
    <row r="681" spans="4:4" x14ac:dyDescent="0.25">
      <c r="D681" s="142"/>
    </row>
    <row r="682" spans="4:4" x14ac:dyDescent="0.25">
      <c r="D682" s="142"/>
    </row>
    <row r="683" spans="4:4" x14ac:dyDescent="0.25">
      <c r="D683" s="142"/>
    </row>
    <row r="684" spans="4:4" x14ac:dyDescent="0.25">
      <c r="D684" s="142"/>
    </row>
    <row r="685" spans="4:4" x14ac:dyDescent="0.25">
      <c r="D685" s="142"/>
    </row>
    <row r="686" spans="4:4" x14ac:dyDescent="0.25">
      <c r="D686" s="142"/>
    </row>
    <row r="687" spans="4:4" x14ac:dyDescent="0.25">
      <c r="D687" s="142"/>
    </row>
    <row r="688" spans="4:4" x14ac:dyDescent="0.25">
      <c r="D688" s="142"/>
    </row>
    <row r="689" spans="4:4" x14ac:dyDescent="0.25">
      <c r="D689" s="142"/>
    </row>
    <row r="690" spans="4:4" x14ac:dyDescent="0.25">
      <c r="D690" s="142"/>
    </row>
    <row r="691" spans="4:4" x14ac:dyDescent="0.25">
      <c r="D691" s="142"/>
    </row>
    <row r="692" spans="4:4" x14ac:dyDescent="0.25">
      <c r="D692" s="142"/>
    </row>
    <row r="693" spans="4:4" x14ac:dyDescent="0.25">
      <c r="D693" s="142"/>
    </row>
    <row r="694" spans="4:4" x14ac:dyDescent="0.25">
      <c r="D694" s="142"/>
    </row>
    <row r="695" spans="4:4" x14ac:dyDescent="0.25">
      <c r="D695" s="142"/>
    </row>
    <row r="696" spans="4:4" x14ac:dyDescent="0.25">
      <c r="D696" s="142"/>
    </row>
    <row r="697" spans="4:4" x14ac:dyDescent="0.25">
      <c r="D697" s="142"/>
    </row>
    <row r="698" spans="4:4" x14ac:dyDescent="0.25">
      <c r="D698" s="142"/>
    </row>
    <row r="699" spans="4:4" x14ac:dyDescent="0.25">
      <c r="D699" s="142"/>
    </row>
    <row r="700" spans="4:4" x14ac:dyDescent="0.25">
      <c r="D700" s="142"/>
    </row>
    <row r="701" spans="4:4" x14ac:dyDescent="0.25">
      <c r="D701" s="142"/>
    </row>
    <row r="702" spans="4:4" x14ac:dyDescent="0.25">
      <c r="D702" s="142"/>
    </row>
    <row r="703" spans="4:4" x14ac:dyDescent="0.25">
      <c r="D703" s="142"/>
    </row>
    <row r="704" spans="4:4" x14ac:dyDescent="0.25">
      <c r="D704" s="142"/>
    </row>
    <row r="705" spans="4:4" x14ac:dyDescent="0.25">
      <c r="D705" s="142"/>
    </row>
    <row r="706" spans="4:4" x14ac:dyDescent="0.25">
      <c r="D706" s="142"/>
    </row>
    <row r="707" spans="4:4" x14ac:dyDescent="0.25">
      <c r="D707" s="142"/>
    </row>
    <row r="708" spans="4:4" x14ac:dyDescent="0.25">
      <c r="D708" s="142"/>
    </row>
    <row r="709" spans="4:4" x14ac:dyDescent="0.25">
      <c r="D709" s="142"/>
    </row>
    <row r="710" spans="4:4" x14ac:dyDescent="0.25">
      <c r="D710" s="142"/>
    </row>
    <row r="711" spans="4:4" x14ac:dyDescent="0.25">
      <c r="D711" s="142"/>
    </row>
    <row r="712" spans="4:4" x14ac:dyDescent="0.25">
      <c r="D712" s="142"/>
    </row>
    <row r="713" spans="4:4" x14ac:dyDescent="0.25">
      <c r="D713" s="142"/>
    </row>
    <row r="714" spans="4:4" x14ac:dyDescent="0.25">
      <c r="D714" s="142"/>
    </row>
    <row r="715" spans="4:4" x14ac:dyDescent="0.25">
      <c r="D715" s="142"/>
    </row>
    <row r="716" spans="4:4" x14ac:dyDescent="0.25">
      <c r="D716" s="142"/>
    </row>
    <row r="717" spans="4:4" x14ac:dyDescent="0.25">
      <c r="D717" s="142"/>
    </row>
    <row r="718" spans="4:4" x14ac:dyDescent="0.25">
      <c r="D718" s="142"/>
    </row>
    <row r="719" spans="4:4" x14ac:dyDescent="0.25">
      <c r="D719" s="142"/>
    </row>
    <row r="720" spans="4:4" x14ac:dyDescent="0.25">
      <c r="D720" s="142"/>
    </row>
    <row r="721" spans="4:4" x14ac:dyDescent="0.25">
      <c r="D721" s="142"/>
    </row>
    <row r="722" spans="4:4" x14ac:dyDescent="0.25">
      <c r="D722" s="142"/>
    </row>
    <row r="723" spans="4:4" x14ac:dyDescent="0.25">
      <c r="D723" s="142"/>
    </row>
    <row r="724" spans="4:4" x14ac:dyDescent="0.25">
      <c r="D724" s="142"/>
    </row>
    <row r="725" spans="4:4" x14ac:dyDescent="0.25">
      <c r="D725" s="142"/>
    </row>
    <row r="726" spans="4:4" x14ac:dyDescent="0.25">
      <c r="D726" s="142"/>
    </row>
    <row r="727" spans="4:4" x14ac:dyDescent="0.25">
      <c r="D727" s="142"/>
    </row>
    <row r="728" spans="4:4" x14ac:dyDescent="0.25">
      <c r="D728" s="142"/>
    </row>
    <row r="729" spans="4:4" x14ac:dyDescent="0.25">
      <c r="D729" s="142"/>
    </row>
    <row r="730" spans="4:4" x14ac:dyDescent="0.25">
      <c r="D730" s="142"/>
    </row>
    <row r="731" spans="4:4" x14ac:dyDescent="0.25">
      <c r="D731" s="142"/>
    </row>
    <row r="732" spans="4:4" x14ac:dyDescent="0.25">
      <c r="D732" s="142"/>
    </row>
    <row r="733" spans="4:4" x14ac:dyDescent="0.25">
      <c r="D733" s="142"/>
    </row>
    <row r="734" spans="4:4" x14ac:dyDescent="0.25">
      <c r="D734" s="142"/>
    </row>
    <row r="735" spans="4:4" x14ac:dyDescent="0.25">
      <c r="D735" s="142"/>
    </row>
    <row r="736" spans="4:4" x14ac:dyDescent="0.25">
      <c r="D736" s="142"/>
    </row>
    <row r="737" spans="4:4" x14ac:dyDescent="0.25">
      <c r="D737" s="142"/>
    </row>
    <row r="738" spans="4:4" x14ac:dyDescent="0.25">
      <c r="D738" s="142"/>
    </row>
    <row r="739" spans="4:4" x14ac:dyDescent="0.25">
      <c r="D739" s="142"/>
    </row>
    <row r="740" spans="4:4" x14ac:dyDescent="0.25">
      <c r="D740" s="142"/>
    </row>
    <row r="741" spans="4:4" x14ac:dyDescent="0.25">
      <c r="D741" s="142"/>
    </row>
    <row r="742" spans="4:4" x14ac:dyDescent="0.25">
      <c r="D742" s="142"/>
    </row>
    <row r="743" spans="4:4" x14ac:dyDescent="0.25">
      <c r="D743" s="142"/>
    </row>
    <row r="744" spans="4:4" x14ac:dyDescent="0.25">
      <c r="D744" s="142"/>
    </row>
    <row r="745" spans="4:4" x14ac:dyDescent="0.25">
      <c r="D745" s="142"/>
    </row>
    <row r="746" spans="4:4" x14ac:dyDescent="0.25">
      <c r="D746" s="142"/>
    </row>
    <row r="747" spans="4:4" x14ac:dyDescent="0.25">
      <c r="D747" s="142"/>
    </row>
    <row r="748" spans="4:4" x14ac:dyDescent="0.25">
      <c r="D748" s="142"/>
    </row>
    <row r="749" spans="4:4" x14ac:dyDescent="0.25">
      <c r="D749" s="142"/>
    </row>
    <row r="750" spans="4:4" x14ac:dyDescent="0.25">
      <c r="D750" s="142"/>
    </row>
    <row r="751" spans="4:4" x14ac:dyDescent="0.25">
      <c r="D751" s="142"/>
    </row>
    <row r="752" spans="4:4" x14ac:dyDescent="0.25">
      <c r="D752" s="142"/>
    </row>
    <row r="753" spans="4:4" x14ac:dyDescent="0.25">
      <c r="D753" s="142"/>
    </row>
    <row r="754" spans="4:4" x14ac:dyDescent="0.25">
      <c r="D754" s="142"/>
    </row>
    <row r="755" spans="4:4" x14ac:dyDescent="0.25">
      <c r="D755" s="142"/>
    </row>
    <row r="756" spans="4:4" x14ac:dyDescent="0.25">
      <c r="D756" s="142"/>
    </row>
    <row r="757" spans="4:4" x14ac:dyDescent="0.25">
      <c r="D757" s="142"/>
    </row>
    <row r="758" spans="4:4" x14ac:dyDescent="0.25">
      <c r="D758" s="142"/>
    </row>
    <row r="759" spans="4:4" x14ac:dyDescent="0.25">
      <c r="D759" s="142"/>
    </row>
    <row r="760" spans="4:4" x14ac:dyDescent="0.25">
      <c r="D760" s="142"/>
    </row>
    <row r="761" spans="4:4" x14ac:dyDescent="0.25">
      <c r="D761" s="142"/>
    </row>
    <row r="762" spans="4:4" x14ac:dyDescent="0.25">
      <c r="D762" s="142"/>
    </row>
    <row r="763" spans="4:4" x14ac:dyDescent="0.25">
      <c r="D763" s="142"/>
    </row>
    <row r="764" spans="4:4" x14ac:dyDescent="0.25">
      <c r="D764" s="142"/>
    </row>
    <row r="765" spans="4:4" x14ac:dyDescent="0.25">
      <c r="D765" s="142"/>
    </row>
    <row r="766" spans="4:4" x14ac:dyDescent="0.25">
      <c r="D766" s="142"/>
    </row>
    <row r="767" spans="4:4" x14ac:dyDescent="0.25">
      <c r="D767" s="142"/>
    </row>
    <row r="768" spans="4:4" x14ac:dyDescent="0.25">
      <c r="D768" s="142"/>
    </row>
    <row r="769" spans="4:4" x14ac:dyDescent="0.25">
      <c r="D769" s="142"/>
    </row>
    <row r="770" spans="4:4" x14ac:dyDescent="0.25">
      <c r="D770" s="142"/>
    </row>
    <row r="771" spans="4:4" x14ac:dyDescent="0.25">
      <c r="D771" s="142"/>
    </row>
    <row r="772" spans="4:4" x14ac:dyDescent="0.25">
      <c r="D772" s="142"/>
    </row>
    <row r="773" spans="4:4" x14ac:dyDescent="0.25">
      <c r="D773" s="142"/>
    </row>
    <row r="774" spans="4:4" x14ac:dyDescent="0.25">
      <c r="D774" s="142"/>
    </row>
    <row r="775" spans="4:4" x14ac:dyDescent="0.25">
      <c r="D775" s="142"/>
    </row>
    <row r="776" spans="4:4" x14ac:dyDescent="0.25">
      <c r="D776" s="142"/>
    </row>
    <row r="777" spans="4:4" x14ac:dyDescent="0.25">
      <c r="D777" s="142"/>
    </row>
    <row r="778" spans="4:4" x14ac:dyDescent="0.25">
      <c r="D778" s="142"/>
    </row>
    <row r="779" spans="4:4" x14ac:dyDescent="0.25">
      <c r="D779" s="142"/>
    </row>
    <row r="780" spans="4:4" x14ac:dyDescent="0.25">
      <c r="D780" s="142"/>
    </row>
    <row r="781" spans="4:4" x14ac:dyDescent="0.25">
      <c r="D781" s="142"/>
    </row>
    <row r="782" spans="4:4" x14ac:dyDescent="0.25">
      <c r="D782" s="142"/>
    </row>
    <row r="783" spans="4:4" x14ac:dyDescent="0.25">
      <c r="D783" s="142"/>
    </row>
    <row r="784" spans="4:4" x14ac:dyDescent="0.25">
      <c r="D784" s="142"/>
    </row>
    <row r="785" spans="4:4" x14ac:dyDescent="0.25">
      <c r="D785" s="142"/>
    </row>
    <row r="786" spans="4:4" x14ac:dyDescent="0.25">
      <c r="D786" s="142"/>
    </row>
    <row r="787" spans="4:4" x14ac:dyDescent="0.25">
      <c r="D787" s="142"/>
    </row>
    <row r="788" spans="4:4" x14ac:dyDescent="0.25">
      <c r="D788" s="142"/>
    </row>
    <row r="789" spans="4:4" x14ac:dyDescent="0.25">
      <c r="D789" s="142"/>
    </row>
    <row r="790" spans="4:4" x14ac:dyDescent="0.25">
      <c r="D790" s="142"/>
    </row>
    <row r="791" spans="4:4" x14ac:dyDescent="0.25">
      <c r="D791" s="142"/>
    </row>
    <row r="792" spans="4:4" x14ac:dyDescent="0.25">
      <c r="D792" s="142"/>
    </row>
    <row r="793" spans="4:4" x14ac:dyDescent="0.25">
      <c r="D793" s="142"/>
    </row>
    <row r="794" spans="4:4" x14ac:dyDescent="0.25">
      <c r="D794" s="142"/>
    </row>
    <row r="795" spans="4:4" x14ac:dyDescent="0.25">
      <c r="D795" s="142"/>
    </row>
    <row r="796" spans="4:4" x14ac:dyDescent="0.25">
      <c r="D796" s="142"/>
    </row>
    <row r="797" spans="4:4" x14ac:dyDescent="0.25">
      <c r="D797" s="142"/>
    </row>
    <row r="798" spans="4:4" x14ac:dyDescent="0.25">
      <c r="D798" s="142"/>
    </row>
    <row r="799" spans="4:4" x14ac:dyDescent="0.25">
      <c r="D799" s="142"/>
    </row>
    <row r="800" spans="4:4" x14ac:dyDescent="0.25">
      <c r="D800" s="142"/>
    </row>
    <row r="801" spans="4:4" x14ac:dyDescent="0.25">
      <c r="D801" s="142"/>
    </row>
    <row r="802" spans="4:4" x14ac:dyDescent="0.25">
      <c r="D802" s="142"/>
    </row>
    <row r="803" spans="4:4" x14ac:dyDescent="0.25">
      <c r="D803" s="142"/>
    </row>
    <row r="804" spans="4:4" x14ac:dyDescent="0.25">
      <c r="D804" s="142"/>
    </row>
    <row r="805" spans="4:4" x14ac:dyDescent="0.25">
      <c r="D805" s="142"/>
    </row>
    <row r="806" spans="4:4" x14ac:dyDescent="0.25">
      <c r="D806" s="142"/>
    </row>
    <row r="807" spans="4:4" x14ac:dyDescent="0.25">
      <c r="D807" s="142"/>
    </row>
    <row r="808" spans="4:4" x14ac:dyDescent="0.25">
      <c r="D808" s="142"/>
    </row>
    <row r="809" spans="4:4" x14ac:dyDescent="0.25">
      <c r="D809" s="142"/>
    </row>
    <row r="810" spans="4:4" x14ac:dyDescent="0.25">
      <c r="D810" s="142"/>
    </row>
    <row r="811" spans="4:4" x14ac:dyDescent="0.25">
      <c r="D811" s="142"/>
    </row>
    <row r="812" spans="4:4" x14ac:dyDescent="0.25">
      <c r="D812" s="142"/>
    </row>
    <row r="813" spans="4:4" x14ac:dyDescent="0.25">
      <c r="D813" s="142"/>
    </row>
    <row r="814" spans="4:4" x14ac:dyDescent="0.25">
      <c r="D814" s="142"/>
    </row>
    <row r="815" spans="4:4" x14ac:dyDescent="0.25">
      <c r="D815" s="142"/>
    </row>
    <row r="816" spans="4:4" x14ac:dyDescent="0.25">
      <c r="D816" s="142"/>
    </row>
    <row r="817" spans="4:4" x14ac:dyDescent="0.25">
      <c r="D817" s="142"/>
    </row>
    <row r="818" spans="4:4" x14ac:dyDescent="0.25">
      <c r="D818" s="142"/>
    </row>
    <row r="819" spans="4:4" x14ac:dyDescent="0.25">
      <c r="D819" s="142"/>
    </row>
    <row r="820" spans="4:4" x14ac:dyDescent="0.25">
      <c r="D820" s="142"/>
    </row>
    <row r="821" spans="4:4" x14ac:dyDescent="0.25">
      <c r="D821" s="142"/>
    </row>
    <row r="822" spans="4:4" x14ac:dyDescent="0.25">
      <c r="D822" s="142"/>
    </row>
    <row r="823" spans="4:4" x14ac:dyDescent="0.25">
      <c r="D823" s="142"/>
    </row>
    <row r="824" spans="4:4" x14ac:dyDescent="0.25">
      <c r="D824" s="142"/>
    </row>
    <row r="825" spans="4:4" x14ac:dyDescent="0.25">
      <c r="D825" s="142"/>
    </row>
    <row r="826" spans="4:4" x14ac:dyDescent="0.25">
      <c r="D826" s="142"/>
    </row>
    <row r="827" spans="4:4" x14ac:dyDescent="0.25">
      <c r="D827" s="142"/>
    </row>
    <row r="828" spans="4:4" x14ac:dyDescent="0.25">
      <c r="D828" s="142"/>
    </row>
    <row r="829" spans="4:4" x14ac:dyDescent="0.25">
      <c r="D829" s="142"/>
    </row>
    <row r="830" spans="4:4" x14ac:dyDescent="0.25">
      <c r="D830" s="142"/>
    </row>
    <row r="831" spans="4:4" x14ac:dyDescent="0.25">
      <c r="D831" s="142"/>
    </row>
    <row r="832" spans="4:4" x14ac:dyDescent="0.25">
      <c r="D832" s="142"/>
    </row>
    <row r="833" spans="4:4" x14ac:dyDescent="0.25">
      <c r="D833" s="142"/>
    </row>
    <row r="834" spans="4:4" x14ac:dyDescent="0.25">
      <c r="D834" s="142"/>
    </row>
    <row r="835" spans="4:4" x14ac:dyDescent="0.25">
      <c r="D835" s="142"/>
    </row>
    <row r="836" spans="4:4" x14ac:dyDescent="0.25">
      <c r="D836" s="142"/>
    </row>
    <row r="837" spans="4:4" x14ac:dyDescent="0.25">
      <c r="D837" s="142"/>
    </row>
    <row r="838" spans="4:4" x14ac:dyDescent="0.25">
      <c r="D838" s="142"/>
    </row>
    <row r="839" spans="4:4" x14ac:dyDescent="0.25">
      <c r="D839" s="142"/>
    </row>
    <row r="840" spans="4:4" x14ac:dyDescent="0.25">
      <c r="D840" s="142"/>
    </row>
    <row r="841" spans="4:4" x14ac:dyDescent="0.25">
      <c r="D841" s="142"/>
    </row>
    <row r="842" spans="4:4" x14ac:dyDescent="0.25">
      <c r="D842" s="142"/>
    </row>
    <row r="843" spans="4:4" x14ac:dyDescent="0.25">
      <c r="D843" s="142"/>
    </row>
    <row r="844" spans="4:4" x14ac:dyDescent="0.25">
      <c r="D844" s="142"/>
    </row>
    <row r="845" spans="4:4" x14ac:dyDescent="0.25">
      <c r="D845" s="142"/>
    </row>
    <row r="846" spans="4:4" x14ac:dyDescent="0.25">
      <c r="D846" s="142"/>
    </row>
    <row r="847" spans="4:4" x14ac:dyDescent="0.25">
      <c r="D847" s="142"/>
    </row>
    <row r="848" spans="4:4" x14ac:dyDescent="0.25">
      <c r="D848" s="142"/>
    </row>
    <row r="849" spans="4:4" x14ac:dyDescent="0.25">
      <c r="D849" s="142"/>
    </row>
    <row r="850" spans="4:4" x14ac:dyDescent="0.25">
      <c r="D850" s="142"/>
    </row>
    <row r="851" spans="4:4" x14ac:dyDescent="0.25">
      <c r="D851" s="142"/>
    </row>
    <row r="852" spans="4:4" x14ac:dyDescent="0.25">
      <c r="D852" s="142"/>
    </row>
    <row r="853" spans="4:4" x14ac:dyDescent="0.25">
      <c r="D853" s="142"/>
    </row>
    <row r="854" spans="4:4" x14ac:dyDescent="0.25">
      <c r="D854" s="142"/>
    </row>
    <row r="855" spans="4:4" x14ac:dyDescent="0.25">
      <c r="D855" s="142"/>
    </row>
    <row r="856" spans="4:4" x14ac:dyDescent="0.25">
      <c r="D856" s="142"/>
    </row>
    <row r="857" spans="4:4" x14ac:dyDescent="0.25">
      <c r="D857" s="142"/>
    </row>
    <row r="858" spans="4:4" x14ac:dyDescent="0.25">
      <c r="D858" s="142"/>
    </row>
    <row r="859" spans="4:4" x14ac:dyDescent="0.25">
      <c r="D859" s="142"/>
    </row>
    <row r="860" spans="4:4" x14ac:dyDescent="0.25">
      <c r="D860" s="142"/>
    </row>
    <row r="861" spans="4:4" x14ac:dyDescent="0.25">
      <c r="D861" s="142"/>
    </row>
    <row r="862" spans="4:4" x14ac:dyDescent="0.25">
      <c r="D862" s="142"/>
    </row>
    <row r="863" spans="4:4" x14ac:dyDescent="0.25">
      <c r="D863" s="142"/>
    </row>
    <row r="864" spans="4:4" x14ac:dyDescent="0.25">
      <c r="D864" s="142"/>
    </row>
    <row r="865" spans="4:4" x14ac:dyDescent="0.25">
      <c r="D865" s="142"/>
    </row>
    <row r="866" spans="4:4" x14ac:dyDescent="0.25">
      <c r="D866" s="142"/>
    </row>
    <row r="867" spans="4:4" x14ac:dyDescent="0.25">
      <c r="D867" s="142"/>
    </row>
    <row r="868" spans="4:4" x14ac:dyDescent="0.25">
      <c r="D868" s="142"/>
    </row>
    <row r="869" spans="4:4" x14ac:dyDescent="0.25">
      <c r="D869" s="142"/>
    </row>
    <row r="870" spans="4:4" x14ac:dyDescent="0.25">
      <c r="D870" s="142"/>
    </row>
    <row r="871" spans="4:4" x14ac:dyDescent="0.25">
      <c r="D871" s="142"/>
    </row>
    <row r="872" spans="4:4" x14ac:dyDescent="0.25">
      <c r="D872" s="142"/>
    </row>
    <row r="873" spans="4:4" x14ac:dyDescent="0.25">
      <c r="D873" s="142"/>
    </row>
    <row r="874" spans="4:4" x14ac:dyDescent="0.25">
      <c r="D874" s="142"/>
    </row>
    <row r="875" spans="4:4" x14ac:dyDescent="0.25">
      <c r="D875" s="142"/>
    </row>
    <row r="876" spans="4:4" x14ac:dyDescent="0.25">
      <c r="D876" s="142"/>
    </row>
    <row r="877" spans="4:4" x14ac:dyDescent="0.25">
      <c r="D877" s="142"/>
    </row>
    <row r="878" spans="4:4" x14ac:dyDescent="0.25">
      <c r="D878" s="142"/>
    </row>
    <row r="879" spans="4:4" x14ac:dyDescent="0.25">
      <c r="D879" s="142"/>
    </row>
    <row r="880" spans="4:4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2"/>
    </row>
    <row r="1548" spans="4:4" x14ac:dyDescent="0.25">
      <c r="D1548" s="142"/>
    </row>
    <row r="1549" spans="4:4" x14ac:dyDescent="0.25">
      <c r="D1549" s="142"/>
    </row>
    <row r="1550" spans="4:4" x14ac:dyDescent="0.25">
      <c r="D1550" s="142"/>
    </row>
    <row r="1551" spans="4:4" x14ac:dyDescent="0.25">
      <c r="D1551" s="142"/>
    </row>
    <row r="1552" spans="4:4" x14ac:dyDescent="0.25">
      <c r="D1552" s="142"/>
    </row>
    <row r="1553" spans="4:4" x14ac:dyDescent="0.25">
      <c r="D1553" s="142"/>
    </row>
    <row r="1554" spans="4:4" x14ac:dyDescent="0.25">
      <c r="D1554" s="142"/>
    </row>
    <row r="1555" spans="4:4" x14ac:dyDescent="0.25">
      <c r="D1555" s="142"/>
    </row>
    <row r="1556" spans="4:4" x14ac:dyDescent="0.25">
      <c r="D1556" s="142"/>
    </row>
    <row r="1557" spans="4:4" x14ac:dyDescent="0.25">
      <c r="D1557" s="142"/>
    </row>
    <row r="1558" spans="4:4" x14ac:dyDescent="0.25">
      <c r="D1558" s="142"/>
    </row>
    <row r="1559" spans="4:4" x14ac:dyDescent="0.25">
      <c r="D1559" s="142"/>
    </row>
    <row r="1560" spans="4:4" x14ac:dyDescent="0.25">
      <c r="D1560" s="142"/>
    </row>
    <row r="1561" spans="4:4" x14ac:dyDescent="0.25">
      <c r="D1561" s="142"/>
    </row>
    <row r="1562" spans="4:4" x14ac:dyDescent="0.25">
      <c r="D1562" s="142"/>
    </row>
    <row r="1563" spans="4:4" x14ac:dyDescent="0.25">
      <c r="D1563" s="142"/>
    </row>
    <row r="1564" spans="4:4" x14ac:dyDescent="0.25">
      <c r="D1564" s="142"/>
    </row>
    <row r="1565" spans="4:4" x14ac:dyDescent="0.25">
      <c r="D1565" s="142"/>
    </row>
    <row r="1566" spans="4:4" x14ac:dyDescent="0.25">
      <c r="D1566" s="142"/>
    </row>
    <row r="1567" spans="4:4" x14ac:dyDescent="0.25">
      <c r="D1567" s="142"/>
    </row>
    <row r="1568" spans="4:4" x14ac:dyDescent="0.25">
      <c r="D1568" s="142"/>
    </row>
    <row r="1569" spans="4:4" x14ac:dyDescent="0.25">
      <c r="D1569" s="142"/>
    </row>
    <row r="1570" spans="4:4" x14ac:dyDescent="0.25">
      <c r="D1570" s="142"/>
    </row>
    <row r="1571" spans="4:4" x14ac:dyDescent="0.25">
      <c r="D1571" s="142"/>
    </row>
    <row r="1572" spans="4:4" x14ac:dyDescent="0.25">
      <c r="D1572" s="142"/>
    </row>
    <row r="1573" spans="4:4" x14ac:dyDescent="0.25">
      <c r="D1573" s="142"/>
    </row>
    <row r="1574" spans="4:4" x14ac:dyDescent="0.25">
      <c r="D1574" s="142"/>
    </row>
    <row r="1575" spans="4:4" x14ac:dyDescent="0.25">
      <c r="D1575" s="142"/>
    </row>
    <row r="1576" spans="4:4" x14ac:dyDescent="0.25">
      <c r="D1576" s="142"/>
    </row>
    <row r="1577" spans="4:4" x14ac:dyDescent="0.25">
      <c r="D1577" s="142"/>
    </row>
    <row r="1578" spans="4:4" x14ac:dyDescent="0.25">
      <c r="D1578" s="142"/>
    </row>
    <row r="1579" spans="4:4" x14ac:dyDescent="0.25">
      <c r="D1579" s="142"/>
    </row>
    <row r="1580" spans="4:4" x14ac:dyDescent="0.25">
      <c r="D1580" s="142"/>
    </row>
    <row r="1581" spans="4:4" x14ac:dyDescent="0.25">
      <c r="D1581" s="142"/>
    </row>
    <row r="1582" spans="4:4" x14ac:dyDescent="0.25">
      <c r="D1582" s="142"/>
    </row>
    <row r="1583" spans="4:4" x14ac:dyDescent="0.25">
      <c r="D1583" s="142"/>
    </row>
    <row r="1584" spans="4:4" x14ac:dyDescent="0.25">
      <c r="D1584" s="142"/>
    </row>
    <row r="1585" spans="4:4" x14ac:dyDescent="0.25">
      <c r="D1585" s="142"/>
    </row>
    <row r="1586" spans="4:4" x14ac:dyDescent="0.25">
      <c r="D1586" s="142"/>
    </row>
    <row r="1587" spans="4:4" x14ac:dyDescent="0.25">
      <c r="D1587" s="142"/>
    </row>
    <row r="1588" spans="4:4" x14ac:dyDescent="0.25">
      <c r="D1588" s="142"/>
    </row>
    <row r="1589" spans="4:4" x14ac:dyDescent="0.25">
      <c r="D1589" s="142"/>
    </row>
    <row r="1590" spans="4:4" x14ac:dyDescent="0.25">
      <c r="D1590" s="142"/>
    </row>
    <row r="1591" spans="4:4" x14ac:dyDescent="0.25">
      <c r="D1591" s="142"/>
    </row>
    <row r="1592" spans="4:4" x14ac:dyDescent="0.25">
      <c r="D1592" s="142"/>
    </row>
    <row r="1593" spans="4:4" x14ac:dyDescent="0.25">
      <c r="D1593" s="142"/>
    </row>
    <row r="1594" spans="4:4" x14ac:dyDescent="0.25">
      <c r="D1594" s="142"/>
    </row>
    <row r="1595" spans="4:4" x14ac:dyDescent="0.25">
      <c r="D1595" s="142"/>
    </row>
    <row r="1596" spans="4:4" x14ac:dyDescent="0.25">
      <c r="D1596" s="142"/>
    </row>
    <row r="1597" spans="4:4" x14ac:dyDescent="0.25">
      <c r="D1597" s="142"/>
    </row>
    <row r="1598" spans="4:4" x14ac:dyDescent="0.25">
      <c r="D1598" s="142"/>
    </row>
    <row r="1599" spans="4:4" x14ac:dyDescent="0.25">
      <c r="D1599" s="142"/>
    </row>
    <row r="1600" spans="4:4" x14ac:dyDescent="0.25">
      <c r="D1600" s="142"/>
    </row>
    <row r="1601" spans="4:4" x14ac:dyDescent="0.25">
      <c r="D1601" s="142"/>
    </row>
    <row r="1602" spans="4:4" x14ac:dyDescent="0.25">
      <c r="D1602" s="142"/>
    </row>
    <row r="1603" spans="4:4" x14ac:dyDescent="0.25">
      <c r="D1603" s="142"/>
    </row>
    <row r="1604" spans="4:4" x14ac:dyDescent="0.25">
      <c r="D1604" s="142"/>
    </row>
    <row r="1605" spans="4:4" x14ac:dyDescent="0.25">
      <c r="D1605" s="142"/>
    </row>
    <row r="1606" spans="4:4" x14ac:dyDescent="0.25">
      <c r="D1606" s="142"/>
    </row>
    <row r="1607" spans="4:4" x14ac:dyDescent="0.25">
      <c r="D1607" s="142"/>
    </row>
    <row r="1608" spans="4:4" x14ac:dyDescent="0.25">
      <c r="D1608" s="142"/>
    </row>
    <row r="1609" spans="4:4" x14ac:dyDescent="0.25">
      <c r="D1609" s="142"/>
    </row>
    <row r="1610" spans="4:4" x14ac:dyDescent="0.25">
      <c r="D1610" s="142"/>
    </row>
    <row r="1611" spans="4:4" x14ac:dyDescent="0.25">
      <c r="D1611" s="142"/>
    </row>
    <row r="1612" spans="4:4" x14ac:dyDescent="0.25">
      <c r="D1612" s="142"/>
    </row>
    <row r="1613" spans="4:4" x14ac:dyDescent="0.25">
      <c r="D1613" s="142"/>
    </row>
    <row r="1614" spans="4:4" x14ac:dyDescent="0.25">
      <c r="D1614" s="142"/>
    </row>
    <row r="1615" spans="4:4" x14ac:dyDescent="0.25">
      <c r="D1615" s="142"/>
    </row>
    <row r="1616" spans="4:4" x14ac:dyDescent="0.25">
      <c r="D1616" s="142"/>
    </row>
    <row r="1617" spans="4:4" x14ac:dyDescent="0.25">
      <c r="D1617" s="142"/>
    </row>
    <row r="1618" spans="4:4" x14ac:dyDescent="0.25">
      <c r="D1618" s="142"/>
    </row>
    <row r="1619" spans="4:4" x14ac:dyDescent="0.25">
      <c r="D1619" s="142"/>
    </row>
    <row r="1620" spans="4:4" x14ac:dyDescent="0.25">
      <c r="D1620" s="142"/>
    </row>
    <row r="1621" spans="4:4" x14ac:dyDescent="0.25">
      <c r="D1621" s="142"/>
    </row>
    <row r="1622" spans="4:4" x14ac:dyDescent="0.25">
      <c r="D1622" s="142"/>
    </row>
    <row r="1623" spans="4:4" x14ac:dyDescent="0.25">
      <c r="D1623" s="142"/>
    </row>
    <row r="1624" spans="4:4" x14ac:dyDescent="0.25">
      <c r="D1624" s="142"/>
    </row>
    <row r="1625" spans="4:4" x14ac:dyDescent="0.25">
      <c r="D1625" s="142"/>
    </row>
    <row r="1626" spans="4:4" x14ac:dyDescent="0.25">
      <c r="D1626" s="142"/>
    </row>
    <row r="1627" spans="4:4" x14ac:dyDescent="0.25">
      <c r="D1627" s="142"/>
    </row>
    <row r="1628" spans="4:4" x14ac:dyDescent="0.25">
      <c r="D1628" s="142"/>
    </row>
    <row r="1629" spans="4:4" x14ac:dyDescent="0.25">
      <c r="D1629" s="142"/>
    </row>
    <row r="1630" spans="4:4" x14ac:dyDescent="0.25">
      <c r="D1630" s="142"/>
    </row>
    <row r="1631" spans="4:4" x14ac:dyDescent="0.25">
      <c r="D1631" s="142"/>
    </row>
    <row r="1632" spans="4:4" x14ac:dyDescent="0.25">
      <c r="D1632" s="142"/>
    </row>
    <row r="1633" spans="4:4" x14ac:dyDescent="0.25">
      <c r="D1633" s="142"/>
    </row>
    <row r="1634" spans="4:4" x14ac:dyDescent="0.25">
      <c r="D1634" s="142"/>
    </row>
    <row r="1635" spans="4:4" x14ac:dyDescent="0.25">
      <c r="D1635" s="142"/>
    </row>
    <row r="1636" spans="4:4" x14ac:dyDescent="0.25">
      <c r="D1636" s="142"/>
    </row>
    <row r="1637" spans="4:4" x14ac:dyDescent="0.25">
      <c r="D1637" s="142"/>
    </row>
    <row r="1638" spans="4:4" x14ac:dyDescent="0.25">
      <c r="D1638" s="142"/>
    </row>
    <row r="1639" spans="4:4" x14ac:dyDescent="0.25">
      <c r="D1639" s="142"/>
    </row>
    <row r="1640" spans="4:4" x14ac:dyDescent="0.25">
      <c r="D1640" s="142"/>
    </row>
    <row r="1641" spans="4:4" x14ac:dyDescent="0.25">
      <c r="D1641" s="142"/>
    </row>
    <row r="1642" spans="4:4" x14ac:dyDescent="0.25">
      <c r="D1642" s="142"/>
    </row>
    <row r="1643" spans="4:4" x14ac:dyDescent="0.25">
      <c r="D1643" s="142"/>
    </row>
    <row r="1644" spans="4:4" x14ac:dyDescent="0.25">
      <c r="D1644" s="142"/>
    </row>
    <row r="1645" spans="4:4" x14ac:dyDescent="0.25">
      <c r="D1645" s="142"/>
    </row>
    <row r="1646" spans="4:4" x14ac:dyDescent="0.25">
      <c r="D1646" s="142"/>
    </row>
    <row r="1647" spans="4:4" x14ac:dyDescent="0.25">
      <c r="D1647" s="142"/>
    </row>
    <row r="1648" spans="4:4" x14ac:dyDescent="0.25">
      <c r="D1648" s="142"/>
    </row>
    <row r="1649" spans="4:4" x14ac:dyDescent="0.25">
      <c r="D1649" s="142"/>
    </row>
    <row r="1650" spans="4:4" x14ac:dyDescent="0.25">
      <c r="D1650" s="142"/>
    </row>
    <row r="1651" spans="4:4" x14ac:dyDescent="0.25">
      <c r="D1651" s="142"/>
    </row>
    <row r="1652" spans="4:4" x14ac:dyDescent="0.25">
      <c r="D1652" s="142"/>
    </row>
    <row r="1653" spans="4:4" x14ac:dyDescent="0.25">
      <c r="D1653" s="142"/>
    </row>
    <row r="1654" spans="4:4" x14ac:dyDescent="0.25">
      <c r="D1654" s="142"/>
    </row>
    <row r="1655" spans="4:4" x14ac:dyDescent="0.25">
      <c r="D1655" s="142"/>
    </row>
    <row r="1656" spans="4:4" x14ac:dyDescent="0.25">
      <c r="D1656" s="142"/>
    </row>
    <row r="1657" spans="4:4" x14ac:dyDescent="0.25">
      <c r="D1657" s="142"/>
    </row>
    <row r="1658" spans="4:4" x14ac:dyDescent="0.25">
      <c r="D1658" s="142"/>
    </row>
    <row r="1659" spans="4:4" x14ac:dyDescent="0.25">
      <c r="D1659" s="142"/>
    </row>
    <row r="1660" spans="4:4" x14ac:dyDescent="0.25">
      <c r="D1660" s="142"/>
    </row>
    <row r="1661" spans="4:4" x14ac:dyDescent="0.25">
      <c r="D1661" s="142"/>
    </row>
    <row r="1662" spans="4:4" x14ac:dyDescent="0.25">
      <c r="D1662" s="142"/>
    </row>
    <row r="1663" spans="4:4" x14ac:dyDescent="0.25">
      <c r="D1663" s="142"/>
    </row>
    <row r="1664" spans="4:4" x14ac:dyDescent="0.25">
      <c r="D1664" s="142"/>
    </row>
    <row r="1665" spans="4:4" x14ac:dyDescent="0.25">
      <c r="D1665" s="142"/>
    </row>
    <row r="1666" spans="4:4" x14ac:dyDescent="0.25">
      <c r="D1666" s="142"/>
    </row>
    <row r="1667" spans="4:4" x14ac:dyDescent="0.25">
      <c r="D1667" s="142"/>
    </row>
    <row r="1668" spans="4:4" x14ac:dyDescent="0.25">
      <c r="D1668" s="142"/>
    </row>
    <row r="1669" spans="4:4" x14ac:dyDescent="0.25">
      <c r="D1669" s="142"/>
    </row>
    <row r="1670" spans="4:4" x14ac:dyDescent="0.25">
      <c r="D1670" s="142"/>
    </row>
    <row r="1671" spans="4:4" x14ac:dyDescent="0.25">
      <c r="D1671" s="142"/>
    </row>
    <row r="1672" spans="4:4" x14ac:dyDescent="0.25">
      <c r="D1672" s="142"/>
    </row>
    <row r="1673" spans="4:4" x14ac:dyDescent="0.25">
      <c r="D1673" s="142"/>
    </row>
    <row r="1674" spans="4:4" x14ac:dyDescent="0.25">
      <c r="D1674" s="142"/>
    </row>
    <row r="1675" spans="4:4" x14ac:dyDescent="0.25">
      <c r="D1675" s="142"/>
    </row>
    <row r="1676" spans="4:4" x14ac:dyDescent="0.25">
      <c r="D1676" s="142"/>
    </row>
    <row r="1677" spans="4:4" x14ac:dyDescent="0.25">
      <c r="D1677" s="142"/>
    </row>
    <row r="1678" spans="4:4" x14ac:dyDescent="0.25">
      <c r="D1678" s="142"/>
    </row>
    <row r="1679" spans="4:4" x14ac:dyDescent="0.25">
      <c r="D1679" s="142"/>
    </row>
    <row r="1680" spans="4:4" x14ac:dyDescent="0.25">
      <c r="D1680" s="142"/>
    </row>
    <row r="1681" spans="4:4" x14ac:dyDescent="0.25">
      <c r="D1681" s="142"/>
    </row>
    <row r="1682" spans="4:4" x14ac:dyDescent="0.25">
      <c r="D1682" s="142"/>
    </row>
    <row r="1683" spans="4:4" x14ac:dyDescent="0.25">
      <c r="D1683" s="142"/>
    </row>
    <row r="1684" spans="4:4" x14ac:dyDescent="0.25">
      <c r="D1684" s="142"/>
    </row>
    <row r="1685" spans="4:4" x14ac:dyDescent="0.25">
      <c r="D1685" s="142"/>
    </row>
    <row r="1686" spans="4:4" x14ac:dyDescent="0.25">
      <c r="D1686" s="142"/>
    </row>
    <row r="1687" spans="4:4" x14ac:dyDescent="0.25">
      <c r="D1687" s="142"/>
    </row>
    <row r="1688" spans="4:4" x14ac:dyDescent="0.25">
      <c r="D1688" s="142"/>
    </row>
    <row r="1689" spans="4:4" x14ac:dyDescent="0.25">
      <c r="D1689" s="142"/>
    </row>
    <row r="1690" spans="4:4" x14ac:dyDescent="0.25">
      <c r="D1690" s="142"/>
    </row>
    <row r="1691" spans="4:4" x14ac:dyDescent="0.25">
      <c r="D1691" s="142"/>
    </row>
    <row r="1692" spans="4:4" x14ac:dyDescent="0.25">
      <c r="D1692" s="142"/>
    </row>
    <row r="1693" spans="4:4" x14ac:dyDescent="0.25">
      <c r="D1693" s="142"/>
    </row>
    <row r="1694" spans="4:4" x14ac:dyDescent="0.25">
      <c r="D1694" s="142"/>
    </row>
    <row r="1695" spans="4:4" x14ac:dyDescent="0.25">
      <c r="D1695" s="142"/>
    </row>
    <row r="1696" spans="4:4" x14ac:dyDescent="0.25">
      <c r="D1696" s="142"/>
    </row>
    <row r="1697" spans="4:4" x14ac:dyDescent="0.25">
      <c r="D1697" s="142"/>
    </row>
    <row r="1698" spans="4:4" x14ac:dyDescent="0.25">
      <c r="D1698" s="142"/>
    </row>
    <row r="1699" spans="4:4" x14ac:dyDescent="0.25">
      <c r="D1699" s="142"/>
    </row>
    <row r="1700" spans="4:4" x14ac:dyDescent="0.25">
      <c r="D1700" s="142"/>
    </row>
    <row r="1701" spans="4:4" x14ac:dyDescent="0.25">
      <c r="D1701" s="142"/>
    </row>
    <row r="1702" spans="4:4" x14ac:dyDescent="0.25">
      <c r="D1702" s="142"/>
    </row>
    <row r="1703" spans="4:4" x14ac:dyDescent="0.25">
      <c r="D1703" s="142"/>
    </row>
    <row r="1704" spans="4:4" x14ac:dyDescent="0.25">
      <c r="D1704" s="142"/>
    </row>
    <row r="1705" spans="4:4" x14ac:dyDescent="0.25">
      <c r="D1705" s="142"/>
    </row>
    <row r="1706" spans="4:4" x14ac:dyDescent="0.25">
      <c r="D1706" s="142"/>
    </row>
    <row r="1707" spans="4:4" x14ac:dyDescent="0.25">
      <c r="D1707" s="142"/>
    </row>
    <row r="1708" spans="4:4" x14ac:dyDescent="0.25">
      <c r="D1708" s="142"/>
    </row>
    <row r="1709" spans="4:4" x14ac:dyDescent="0.25">
      <c r="D1709" s="142"/>
    </row>
    <row r="1710" spans="4:4" x14ac:dyDescent="0.25">
      <c r="D1710" s="142"/>
    </row>
    <row r="1711" spans="4:4" x14ac:dyDescent="0.25">
      <c r="D1711" s="142"/>
    </row>
    <row r="1712" spans="4:4" x14ac:dyDescent="0.25">
      <c r="D1712" s="142"/>
    </row>
    <row r="1713" spans="4:4" x14ac:dyDescent="0.25">
      <c r="D1713" s="142"/>
    </row>
    <row r="1714" spans="4:4" x14ac:dyDescent="0.25">
      <c r="D1714" s="142"/>
    </row>
    <row r="1715" spans="4:4" x14ac:dyDescent="0.25">
      <c r="D1715" s="142"/>
    </row>
    <row r="1716" spans="4:4" x14ac:dyDescent="0.25">
      <c r="D1716" s="142"/>
    </row>
    <row r="1717" spans="4:4" x14ac:dyDescent="0.25">
      <c r="D1717" s="142"/>
    </row>
    <row r="1718" spans="4:4" x14ac:dyDescent="0.25">
      <c r="D1718" s="142"/>
    </row>
    <row r="1719" spans="4:4" x14ac:dyDescent="0.25">
      <c r="D1719" s="142"/>
    </row>
    <row r="1720" spans="4:4" x14ac:dyDescent="0.25">
      <c r="D1720" s="142"/>
    </row>
    <row r="1721" spans="4:4" x14ac:dyDescent="0.25">
      <c r="D1721" s="142"/>
    </row>
    <row r="1722" spans="4:4" x14ac:dyDescent="0.25">
      <c r="D1722" s="142"/>
    </row>
    <row r="1723" spans="4:4" x14ac:dyDescent="0.25">
      <c r="D1723" s="142"/>
    </row>
    <row r="1724" spans="4:4" x14ac:dyDescent="0.25">
      <c r="D1724" s="142"/>
    </row>
    <row r="1725" spans="4:4" x14ac:dyDescent="0.25">
      <c r="D1725" s="142"/>
    </row>
    <row r="1726" spans="4:4" x14ac:dyDescent="0.25">
      <c r="D1726" s="142"/>
    </row>
    <row r="1727" spans="4:4" x14ac:dyDescent="0.25">
      <c r="D1727" s="142"/>
    </row>
    <row r="1728" spans="4:4" x14ac:dyDescent="0.25">
      <c r="D1728" s="142"/>
    </row>
    <row r="1729" spans="4:4" x14ac:dyDescent="0.25">
      <c r="D1729" s="142"/>
    </row>
    <row r="1730" spans="4:4" x14ac:dyDescent="0.25">
      <c r="D1730" s="142"/>
    </row>
    <row r="1731" spans="4:4" x14ac:dyDescent="0.25">
      <c r="D1731" s="142"/>
    </row>
    <row r="1732" spans="4:4" x14ac:dyDescent="0.25">
      <c r="D1732" s="142"/>
    </row>
    <row r="1733" spans="4:4" x14ac:dyDescent="0.25">
      <c r="D1733" s="142"/>
    </row>
    <row r="1734" spans="4:4" x14ac:dyDescent="0.25">
      <c r="D1734" s="142"/>
    </row>
    <row r="1735" spans="4:4" x14ac:dyDescent="0.25">
      <c r="D1735" s="142"/>
    </row>
    <row r="1736" spans="4:4" x14ac:dyDescent="0.25">
      <c r="D1736" s="142"/>
    </row>
    <row r="1737" spans="4:4" x14ac:dyDescent="0.25">
      <c r="D1737" s="142"/>
    </row>
    <row r="1738" spans="4:4" x14ac:dyDescent="0.25">
      <c r="D1738" s="142"/>
    </row>
    <row r="1739" spans="4:4" x14ac:dyDescent="0.25">
      <c r="D1739" s="142"/>
    </row>
    <row r="1740" spans="4:4" x14ac:dyDescent="0.25">
      <c r="D1740" s="142"/>
    </row>
    <row r="1741" spans="4:4" x14ac:dyDescent="0.25">
      <c r="D1741" s="142"/>
    </row>
    <row r="1742" spans="4:4" x14ac:dyDescent="0.25">
      <c r="D1742" s="142"/>
    </row>
    <row r="1743" spans="4:4" x14ac:dyDescent="0.25">
      <c r="D1743" s="142"/>
    </row>
    <row r="1744" spans="4:4" x14ac:dyDescent="0.25">
      <c r="D1744" s="142"/>
    </row>
    <row r="1745" spans="4:4" x14ac:dyDescent="0.25">
      <c r="D1745" s="142"/>
    </row>
    <row r="1746" spans="4:4" x14ac:dyDescent="0.25">
      <c r="D1746" s="142"/>
    </row>
    <row r="1747" spans="4:4" x14ac:dyDescent="0.25">
      <c r="D1747" s="142"/>
    </row>
    <row r="1748" spans="4:4" x14ac:dyDescent="0.25">
      <c r="D1748" s="142"/>
    </row>
    <row r="1749" spans="4:4" x14ac:dyDescent="0.25">
      <c r="D1749" s="142"/>
    </row>
    <row r="1750" spans="4:4" x14ac:dyDescent="0.25">
      <c r="D1750" s="142"/>
    </row>
    <row r="1751" spans="4:4" x14ac:dyDescent="0.25">
      <c r="D1751" s="142"/>
    </row>
    <row r="1752" spans="4:4" x14ac:dyDescent="0.25">
      <c r="D1752" s="142"/>
    </row>
    <row r="1753" spans="4:4" x14ac:dyDescent="0.25">
      <c r="D1753" s="142"/>
    </row>
    <row r="1754" spans="4:4" x14ac:dyDescent="0.25">
      <c r="D1754" s="142"/>
    </row>
    <row r="1755" spans="4:4" x14ac:dyDescent="0.25">
      <c r="D1755" s="142"/>
    </row>
    <row r="1756" spans="4:4" x14ac:dyDescent="0.25">
      <c r="D1756" s="142"/>
    </row>
    <row r="1757" spans="4:4" x14ac:dyDescent="0.25">
      <c r="D1757" s="142"/>
    </row>
    <row r="1758" spans="4:4" x14ac:dyDescent="0.25">
      <c r="D1758" s="142"/>
    </row>
    <row r="1759" spans="4:4" x14ac:dyDescent="0.25">
      <c r="D1759" s="142"/>
    </row>
    <row r="1760" spans="4:4" x14ac:dyDescent="0.25">
      <c r="D1760" s="142"/>
    </row>
    <row r="1761" spans="4:4" x14ac:dyDescent="0.25">
      <c r="D1761" s="142"/>
    </row>
    <row r="1762" spans="4:4" x14ac:dyDescent="0.25">
      <c r="D1762" s="142"/>
    </row>
    <row r="1763" spans="4:4" x14ac:dyDescent="0.25">
      <c r="D1763" s="142"/>
    </row>
    <row r="1764" spans="4:4" x14ac:dyDescent="0.25">
      <c r="D1764" s="142"/>
    </row>
    <row r="1765" spans="4:4" x14ac:dyDescent="0.25">
      <c r="D1765" s="142"/>
    </row>
    <row r="1766" spans="4:4" x14ac:dyDescent="0.25">
      <c r="D1766" s="142"/>
    </row>
    <row r="1767" spans="4:4" x14ac:dyDescent="0.25">
      <c r="D1767" s="142"/>
    </row>
    <row r="1768" spans="4:4" x14ac:dyDescent="0.25">
      <c r="D1768" s="142"/>
    </row>
    <row r="1769" spans="4:4" x14ac:dyDescent="0.25">
      <c r="D1769" s="142"/>
    </row>
    <row r="1770" spans="4:4" x14ac:dyDescent="0.25">
      <c r="D1770" s="142"/>
    </row>
    <row r="1771" spans="4:4" x14ac:dyDescent="0.25">
      <c r="D1771" s="142"/>
    </row>
    <row r="1772" spans="4:4" x14ac:dyDescent="0.25">
      <c r="D1772" s="142"/>
    </row>
    <row r="1773" spans="4:4" x14ac:dyDescent="0.25">
      <c r="D1773" s="142"/>
    </row>
    <row r="1774" spans="4:4" x14ac:dyDescent="0.25">
      <c r="D1774" s="142"/>
    </row>
    <row r="1775" spans="4:4" x14ac:dyDescent="0.25">
      <c r="D1775" s="142"/>
    </row>
    <row r="1776" spans="4:4" x14ac:dyDescent="0.25">
      <c r="D1776" s="142"/>
    </row>
    <row r="1777" spans="4:4" x14ac:dyDescent="0.25">
      <c r="D1777" s="142"/>
    </row>
    <row r="1778" spans="4:4" x14ac:dyDescent="0.25">
      <c r="D1778" s="142"/>
    </row>
    <row r="1779" spans="4:4" x14ac:dyDescent="0.25">
      <c r="D1779" s="142"/>
    </row>
    <row r="1780" spans="4:4" x14ac:dyDescent="0.25">
      <c r="D1780" s="142"/>
    </row>
    <row r="1781" spans="4:4" x14ac:dyDescent="0.25">
      <c r="D1781" s="142"/>
    </row>
    <row r="1782" spans="4:4" x14ac:dyDescent="0.25">
      <c r="D1782" s="142"/>
    </row>
    <row r="1783" spans="4:4" x14ac:dyDescent="0.25">
      <c r="D1783" s="142"/>
    </row>
    <row r="1784" spans="4:4" x14ac:dyDescent="0.25">
      <c r="D1784" s="142"/>
    </row>
    <row r="1785" spans="4:4" x14ac:dyDescent="0.25">
      <c r="D1785" s="142"/>
    </row>
    <row r="1786" spans="4:4" x14ac:dyDescent="0.25">
      <c r="D1786" s="142"/>
    </row>
    <row r="1787" spans="4:4" x14ac:dyDescent="0.25">
      <c r="D1787" s="142"/>
    </row>
    <row r="1788" spans="4:4" x14ac:dyDescent="0.25">
      <c r="D1788" s="142"/>
    </row>
    <row r="1789" spans="4:4" x14ac:dyDescent="0.25">
      <c r="D1789" s="142"/>
    </row>
    <row r="1790" spans="4:4" x14ac:dyDescent="0.25">
      <c r="D1790" s="142"/>
    </row>
    <row r="1791" spans="4:4" x14ac:dyDescent="0.25">
      <c r="D1791" s="142"/>
    </row>
    <row r="1792" spans="4:4" x14ac:dyDescent="0.25">
      <c r="D1792" s="142"/>
    </row>
    <row r="1793" spans="4:4" x14ac:dyDescent="0.25">
      <c r="D1793" s="142"/>
    </row>
    <row r="1794" spans="4:4" x14ac:dyDescent="0.25">
      <c r="D1794" s="142"/>
    </row>
    <row r="1795" spans="4:4" x14ac:dyDescent="0.25">
      <c r="D1795" s="142"/>
    </row>
    <row r="1796" spans="4:4" x14ac:dyDescent="0.25">
      <c r="D1796" s="142"/>
    </row>
    <row r="1797" spans="4:4" x14ac:dyDescent="0.25">
      <c r="D1797" s="142"/>
    </row>
    <row r="1798" spans="4:4" x14ac:dyDescent="0.25">
      <c r="D1798" s="142"/>
    </row>
    <row r="1799" spans="4:4" x14ac:dyDescent="0.25">
      <c r="D1799" s="142"/>
    </row>
    <row r="1800" spans="4:4" x14ac:dyDescent="0.25">
      <c r="D1800" s="142"/>
    </row>
    <row r="1801" spans="4:4" x14ac:dyDescent="0.25">
      <c r="D1801" s="142"/>
    </row>
    <row r="1802" spans="4:4" x14ac:dyDescent="0.25">
      <c r="D1802" s="142"/>
    </row>
    <row r="1803" spans="4:4" x14ac:dyDescent="0.25">
      <c r="D1803" s="142"/>
    </row>
    <row r="1804" spans="4:4" x14ac:dyDescent="0.25">
      <c r="D1804" s="142"/>
    </row>
    <row r="1805" spans="4:4" x14ac:dyDescent="0.25">
      <c r="D1805" s="142"/>
    </row>
    <row r="1806" spans="4:4" x14ac:dyDescent="0.25">
      <c r="D1806" s="142"/>
    </row>
    <row r="1807" spans="4:4" x14ac:dyDescent="0.25">
      <c r="D1807" s="142"/>
    </row>
    <row r="1808" spans="4:4" x14ac:dyDescent="0.25">
      <c r="D1808" s="142"/>
    </row>
    <row r="1809" spans="4:4" x14ac:dyDescent="0.25">
      <c r="D1809" s="142"/>
    </row>
    <row r="1810" spans="4:4" x14ac:dyDescent="0.25">
      <c r="D1810" s="142"/>
    </row>
    <row r="1811" spans="4:4" x14ac:dyDescent="0.25">
      <c r="D1811" s="142"/>
    </row>
    <row r="1812" spans="4:4" x14ac:dyDescent="0.25">
      <c r="D1812" s="142"/>
    </row>
    <row r="1813" spans="4:4" x14ac:dyDescent="0.25">
      <c r="D1813" s="142"/>
    </row>
    <row r="1814" spans="4:4" x14ac:dyDescent="0.25">
      <c r="D1814" s="142"/>
    </row>
    <row r="1815" spans="4:4" x14ac:dyDescent="0.25">
      <c r="D1815" s="142"/>
    </row>
    <row r="1816" spans="4:4" x14ac:dyDescent="0.25">
      <c r="D1816" s="142"/>
    </row>
    <row r="1817" spans="4:4" x14ac:dyDescent="0.25">
      <c r="D1817" s="142"/>
    </row>
    <row r="1818" spans="4:4" x14ac:dyDescent="0.25">
      <c r="D1818" s="142"/>
    </row>
    <row r="1819" spans="4:4" x14ac:dyDescent="0.25">
      <c r="D1819" s="142"/>
    </row>
    <row r="1820" spans="4:4" x14ac:dyDescent="0.25">
      <c r="D1820" s="142"/>
    </row>
    <row r="1821" spans="4:4" x14ac:dyDescent="0.25">
      <c r="D1821" s="142"/>
    </row>
    <row r="1822" spans="4:4" x14ac:dyDescent="0.25">
      <c r="D1822" s="142"/>
    </row>
    <row r="1823" spans="4:4" x14ac:dyDescent="0.25">
      <c r="D1823" s="142"/>
    </row>
    <row r="1824" spans="4:4" x14ac:dyDescent="0.25">
      <c r="D1824" s="142"/>
    </row>
    <row r="1825" spans="4:4" x14ac:dyDescent="0.25">
      <c r="D1825" s="142"/>
    </row>
    <row r="1826" spans="4:4" x14ac:dyDescent="0.25">
      <c r="D1826" s="142"/>
    </row>
    <row r="1827" spans="4:4" x14ac:dyDescent="0.25">
      <c r="D1827" s="142"/>
    </row>
    <row r="1828" spans="4:4" x14ac:dyDescent="0.25">
      <c r="D1828" s="142"/>
    </row>
    <row r="1829" spans="4:4" x14ac:dyDescent="0.25">
      <c r="D1829" s="142"/>
    </row>
    <row r="1830" spans="4:4" x14ac:dyDescent="0.25">
      <c r="D1830" s="142"/>
    </row>
    <row r="1831" spans="4:4" x14ac:dyDescent="0.25">
      <c r="D1831" s="142"/>
    </row>
    <row r="1832" spans="4:4" x14ac:dyDescent="0.25">
      <c r="D1832" s="142"/>
    </row>
    <row r="1833" spans="4:4" x14ac:dyDescent="0.25">
      <c r="D1833" s="142"/>
    </row>
    <row r="1834" spans="4:4" x14ac:dyDescent="0.25">
      <c r="D1834" s="142"/>
    </row>
    <row r="1835" spans="4:4" x14ac:dyDescent="0.25">
      <c r="D1835" s="142"/>
    </row>
    <row r="1836" spans="4:4" x14ac:dyDescent="0.25">
      <c r="D1836" s="142"/>
    </row>
    <row r="1837" spans="4:4" x14ac:dyDescent="0.25">
      <c r="D1837" s="142"/>
    </row>
    <row r="1838" spans="4:4" x14ac:dyDescent="0.25">
      <c r="D1838" s="142"/>
    </row>
    <row r="1839" spans="4:4" x14ac:dyDescent="0.25">
      <c r="D1839" s="142"/>
    </row>
    <row r="1840" spans="4:4" x14ac:dyDescent="0.25">
      <c r="D1840" s="142"/>
    </row>
    <row r="1841" spans="4:4" x14ac:dyDescent="0.25">
      <c r="D1841" s="142"/>
    </row>
    <row r="1842" spans="4:4" x14ac:dyDescent="0.25">
      <c r="D1842" s="142"/>
    </row>
    <row r="1843" spans="4:4" x14ac:dyDescent="0.25">
      <c r="D1843" s="142"/>
    </row>
    <row r="1844" spans="4:4" x14ac:dyDescent="0.25">
      <c r="D1844" s="142"/>
    </row>
    <row r="1845" spans="4:4" x14ac:dyDescent="0.25">
      <c r="D1845" s="142"/>
    </row>
    <row r="1846" spans="4:4" x14ac:dyDescent="0.25">
      <c r="D1846" s="142"/>
    </row>
    <row r="1847" spans="4:4" x14ac:dyDescent="0.25">
      <c r="D1847" s="142"/>
    </row>
    <row r="1848" spans="4:4" x14ac:dyDescent="0.25">
      <c r="D1848" s="142"/>
    </row>
    <row r="1849" spans="4:4" x14ac:dyDescent="0.25">
      <c r="D1849" s="142"/>
    </row>
    <row r="1850" spans="4:4" x14ac:dyDescent="0.25">
      <c r="D1850" s="142"/>
    </row>
    <row r="1851" spans="4:4" x14ac:dyDescent="0.25">
      <c r="D1851" s="142"/>
    </row>
    <row r="1852" spans="4:4" x14ac:dyDescent="0.25">
      <c r="D1852" s="142"/>
    </row>
    <row r="1853" spans="4:4" x14ac:dyDescent="0.25">
      <c r="D1853" s="142"/>
    </row>
    <row r="1854" spans="4:4" x14ac:dyDescent="0.25">
      <c r="D1854" s="142"/>
    </row>
    <row r="1855" spans="4:4" x14ac:dyDescent="0.25">
      <c r="D1855" s="142"/>
    </row>
    <row r="1856" spans="4:4" x14ac:dyDescent="0.25">
      <c r="D1856" s="142"/>
    </row>
    <row r="1857" spans="4:4" x14ac:dyDescent="0.25">
      <c r="D1857" s="142"/>
    </row>
    <row r="1858" spans="4:4" x14ac:dyDescent="0.25">
      <c r="D1858" s="142"/>
    </row>
    <row r="1859" spans="4:4" x14ac:dyDescent="0.25">
      <c r="D1859" s="142"/>
    </row>
    <row r="1860" spans="4:4" x14ac:dyDescent="0.25">
      <c r="D1860" s="142"/>
    </row>
    <row r="1861" spans="4:4" x14ac:dyDescent="0.25">
      <c r="D1861" s="142"/>
    </row>
    <row r="1862" spans="4:4" x14ac:dyDescent="0.25">
      <c r="D1862" s="142"/>
    </row>
    <row r="1863" spans="4:4" x14ac:dyDescent="0.25">
      <c r="D1863" s="142"/>
    </row>
    <row r="1864" spans="4:4" x14ac:dyDescent="0.25">
      <c r="D1864" s="142"/>
    </row>
    <row r="1865" spans="4:4" x14ac:dyDescent="0.25">
      <c r="D1865" s="142"/>
    </row>
    <row r="1866" spans="4:4" x14ac:dyDescent="0.25">
      <c r="D1866" s="142"/>
    </row>
    <row r="1867" spans="4:4" x14ac:dyDescent="0.25">
      <c r="D1867" s="142"/>
    </row>
    <row r="1868" spans="4:4" x14ac:dyDescent="0.25">
      <c r="D1868" s="142"/>
    </row>
    <row r="1869" spans="4:4" x14ac:dyDescent="0.25">
      <c r="D1869" s="142"/>
    </row>
    <row r="1870" spans="4:4" x14ac:dyDescent="0.25">
      <c r="D1870" s="142"/>
    </row>
    <row r="1871" spans="4:4" x14ac:dyDescent="0.25">
      <c r="D1871" s="142"/>
    </row>
    <row r="1872" spans="4:4" x14ac:dyDescent="0.25">
      <c r="D1872" s="142"/>
    </row>
    <row r="1873" spans="4:4" x14ac:dyDescent="0.25">
      <c r="D1873" s="142"/>
    </row>
    <row r="1874" spans="4:4" x14ac:dyDescent="0.25">
      <c r="D1874" s="142"/>
    </row>
    <row r="1875" spans="4:4" x14ac:dyDescent="0.25">
      <c r="D1875" s="142"/>
    </row>
    <row r="1876" spans="4:4" x14ac:dyDescent="0.25">
      <c r="D1876" s="142"/>
    </row>
    <row r="1877" spans="4:4" x14ac:dyDescent="0.25">
      <c r="D1877" s="142"/>
    </row>
    <row r="1878" spans="4:4" x14ac:dyDescent="0.25">
      <c r="D1878" s="142"/>
    </row>
    <row r="1879" spans="4:4" x14ac:dyDescent="0.25">
      <c r="D1879" s="142"/>
    </row>
    <row r="1880" spans="4:4" x14ac:dyDescent="0.25">
      <c r="D1880" s="142"/>
    </row>
    <row r="1881" spans="4:4" x14ac:dyDescent="0.25">
      <c r="D1881" s="142"/>
    </row>
    <row r="1882" spans="4:4" x14ac:dyDescent="0.25">
      <c r="D1882" s="142"/>
    </row>
    <row r="1883" spans="4:4" x14ac:dyDescent="0.25">
      <c r="D1883" s="142"/>
    </row>
    <row r="1884" spans="4:4" x14ac:dyDescent="0.25">
      <c r="D1884" s="142"/>
    </row>
    <row r="1885" spans="4:4" x14ac:dyDescent="0.25">
      <c r="D1885" s="142"/>
    </row>
    <row r="1886" spans="4:4" x14ac:dyDescent="0.25">
      <c r="D1886" s="142"/>
    </row>
    <row r="1887" spans="4:4" x14ac:dyDescent="0.25">
      <c r="D1887" s="142"/>
    </row>
    <row r="1888" spans="4:4" x14ac:dyDescent="0.25">
      <c r="D1888" s="142"/>
    </row>
    <row r="1889" spans="4:4" x14ac:dyDescent="0.25">
      <c r="D1889" s="142"/>
    </row>
    <row r="1890" spans="4:4" x14ac:dyDescent="0.25">
      <c r="D1890" s="142"/>
    </row>
    <row r="1891" spans="4:4" x14ac:dyDescent="0.25">
      <c r="D1891" s="142"/>
    </row>
    <row r="1892" spans="4:4" x14ac:dyDescent="0.25">
      <c r="D1892" s="142"/>
    </row>
    <row r="1893" spans="4:4" x14ac:dyDescent="0.25">
      <c r="D1893" s="142"/>
    </row>
    <row r="1894" spans="4:4" x14ac:dyDescent="0.25">
      <c r="D1894" s="142"/>
    </row>
    <row r="1895" spans="4:4" x14ac:dyDescent="0.25">
      <c r="D1895" s="142"/>
    </row>
    <row r="1896" spans="4:4" x14ac:dyDescent="0.25">
      <c r="D1896" s="142"/>
    </row>
    <row r="1897" spans="4:4" x14ac:dyDescent="0.25">
      <c r="D1897" s="142"/>
    </row>
    <row r="1898" spans="4:4" x14ac:dyDescent="0.25">
      <c r="D1898" s="142"/>
    </row>
    <row r="1899" spans="4:4" x14ac:dyDescent="0.25">
      <c r="D1899" s="142"/>
    </row>
    <row r="1900" spans="4:4" x14ac:dyDescent="0.25">
      <c r="D1900" s="142"/>
    </row>
    <row r="1901" spans="4:4" x14ac:dyDescent="0.25">
      <c r="D1901" s="142"/>
    </row>
    <row r="1902" spans="4:4" x14ac:dyDescent="0.25">
      <c r="D1902" s="142"/>
    </row>
    <row r="1903" spans="4:4" x14ac:dyDescent="0.25">
      <c r="D1903" s="142"/>
    </row>
    <row r="1904" spans="4:4" x14ac:dyDescent="0.25">
      <c r="D1904" s="142"/>
    </row>
    <row r="1905" spans="4:4" x14ac:dyDescent="0.25">
      <c r="D1905" s="142"/>
    </row>
    <row r="1906" spans="4:4" x14ac:dyDescent="0.25">
      <c r="D1906" s="142"/>
    </row>
    <row r="1907" spans="4:4" x14ac:dyDescent="0.25">
      <c r="D1907" s="142"/>
    </row>
    <row r="1908" spans="4:4" x14ac:dyDescent="0.25">
      <c r="D1908" s="142"/>
    </row>
    <row r="1909" spans="4:4" x14ac:dyDescent="0.25">
      <c r="D1909" s="142"/>
    </row>
    <row r="1910" spans="4:4" x14ac:dyDescent="0.25">
      <c r="D1910" s="142"/>
    </row>
    <row r="1911" spans="4:4" x14ac:dyDescent="0.25">
      <c r="D1911" s="142"/>
    </row>
    <row r="1912" spans="4:4" x14ac:dyDescent="0.25">
      <c r="D1912" s="142"/>
    </row>
    <row r="1913" spans="4:4" x14ac:dyDescent="0.25">
      <c r="D1913" s="142"/>
    </row>
    <row r="1914" spans="4:4" x14ac:dyDescent="0.25">
      <c r="D1914" s="142"/>
    </row>
    <row r="1915" spans="4:4" x14ac:dyDescent="0.25">
      <c r="D1915" s="142"/>
    </row>
    <row r="1916" spans="4:4" x14ac:dyDescent="0.25">
      <c r="D1916" s="142"/>
    </row>
    <row r="1917" spans="4:4" x14ac:dyDescent="0.25">
      <c r="D1917" s="142"/>
    </row>
    <row r="1918" spans="4:4" x14ac:dyDescent="0.25">
      <c r="D1918" s="142"/>
    </row>
    <row r="1919" spans="4:4" x14ac:dyDescent="0.25">
      <c r="D1919" s="142"/>
    </row>
    <row r="1920" spans="4:4" x14ac:dyDescent="0.25">
      <c r="D1920" s="142"/>
    </row>
    <row r="1921" spans="4:4" x14ac:dyDescent="0.25">
      <c r="D1921" s="142"/>
    </row>
    <row r="1922" spans="4:4" x14ac:dyDescent="0.25">
      <c r="D1922" s="142"/>
    </row>
    <row r="1923" spans="4:4" x14ac:dyDescent="0.25">
      <c r="D1923" s="142"/>
    </row>
    <row r="1924" spans="4:4" x14ac:dyDescent="0.25">
      <c r="D1924" s="142"/>
    </row>
    <row r="1925" spans="4:4" x14ac:dyDescent="0.25">
      <c r="D1925" s="142"/>
    </row>
    <row r="1926" spans="4:4" x14ac:dyDescent="0.25">
      <c r="D1926" s="142"/>
    </row>
    <row r="1927" spans="4:4" x14ac:dyDescent="0.25">
      <c r="D1927" s="142"/>
    </row>
    <row r="1928" spans="4:4" x14ac:dyDescent="0.25">
      <c r="D1928" s="142"/>
    </row>
    <row r="1929" spans="4:4" x14ac:dyDescent="0.25">
      <c r="D1929" s="142"/>
    </row>
    <row r="1930" spans="4:4" x14ac:dyDescent="0.25">
      <c r="D1930" s="142"/>
    </row>
    <row r="1931" spans="4:4" x14ac:dyDescent="0.25">
      <c r="D1931" s="142"/>
    </row>
    <row r="1932" spans="4:4" x14ac:dyDescent="0.25">
      <c r="D1932" s="142"/>
    </row>
    <row r="1933" spans="4:4" x14ac:dyDescent="0.25">
      <c r="D1933" s="142"/>
    </row>
    <row r="1934" spans="4:4" x14ac:dyDescent="0.25">
      <c r="D1934" s="142"/>
    </row>
    <row r="1935" spans="4:4" x14ac:dyDescent="0.25">
      <c r="D1935" s="142"/>
    </row>
    <row r="1936" spans="4:4" x14ac:dyDescent="0.25">
      <c r="D1936" s="142"/>
    </row>
    <row r="1937" spans="4:4" x14ac:dyDescent="0.25">
      <c r="D1937" s="142"/>
    </row>
    <row r="1938" spans="4:4" x14ac:dyDescent="0.25">
      <c r="D1938" s="142"/>
    </row>
    <row r="1939" spans="4:4" x14ac:dyDescent="0.25">
      <c r="D1939" s="142"/>
    </row>
    <row r="1940" spans="4:4" x14ac:dyDescent="0.25">
      <c r="D1940" s="142"/>
    </row>
    <row r="1941" spans="4:4" x14ac:dyDescent="0.25">
      <c r="D1941" s="142"/>
    </row>
    <row r="1942" spans="4:4" x14ac:dyDescent="0.25">
      <c r="D1942" s="142"/>
    </row>
    <row r="1943" spans="4:4" x14ac:dyDescent="0.25">
      <c r="D1943" s="142"/>
    </row>
    <row r="1944" spans="4:4" x14ac:dyDescent="0.25">
      <c r="D1944" s="142"/>
    </row>
    <row r="1945" spans="4:4" x14ac:dyDescent="0.25">
      <c r="D1945" s="142"/>
    </row>
    <row r="1946" spans="4:4" x14ac:dyDescent="0.25">
      <c r="D1946" s="142"/>
    </row>
    <row r="1947" spans="4:4" x14ac:dyDescent="0.25">
      <c r="D1947" s="142"/>
    </row>
    <row r="1948" spans="4:4" x14ac:dyDescent="0.25">
      <c r="D1948" s="142"/>
    </row>
    <row r="1949" spans="4:4" x14ac:dyDescent="0.25">
      <c r="D1949" s="142"/>
    </row>
    <row r="1950" spans="4:4" x14ac:dyDescent="0.25">
      <c r="D1950" s="142"/>
    </row>
    <row r="1951" spans="4:4" x14ac:dyDescent="0.25">
      <c r="D1951" s="142"/>
    </row>
    <row r="1952" spans="4:4" x14ac:dyDescent="0.25">
      <c r="D1952" s="142"/>
    </row>
    <row r="1953" spans="4:4" x14ac:dyDescent="0.25">
      <c r="D1953" s="142"/>
    </row>
    <row r="1954" spans="4:4" x14ac:dyDescent="0.25">
      <c r="D1954" s="142"/>
    </row>
    <row r="1955" spans="4:4" x14ac:dyDescent="0.25">
      <c r="D1955" s="142"/>
    </row>
    <row r="1956" spans="4:4" x14ac:dyDescent="0.25">
      <c r="D1956" s="142"/>
    </row>
    <row r="1957" spans="4:4" x14ac:dyDescent="0.25">
      <c r="D1957" s="142"/>
    </row>
    <row r="1958" spans="4:4" x14ac:dyDescent="0.25">
      <c r="D1958" s="142"/>
    </row>
    <row r="1959" spans="4:4" x14ac:dyDescent="0.25">
      <c r="D1959" s="142"/>
    </row>
    <row r="1960" spans="4:4" x14ac:dyDescent="0.25">
      <c r="D1960" s="142"/>
    </row>
    <row r="1961" spans="4:4" x14ac:dyDescent="0.25">
      <c r="D1961" s="142"/>
    </row>
    <row r="1962" spans="4:4" x14ac:dyDescent="0.25">
      <c r="D1962" s="142"/>
    </row>
    <row r="1963" spans="4:4" x14ac:dyDescent="0.25">
      <c r="D1963" s="142"/>
    </row>
    <row r="1964" spans="4:4" x14ac:dyDescent="0.25">
      <c r="D1964" s="142"/>
    </row>
    <row r="1965" spans="4:4" x14ac:dyDescent="0.25">
      <c r="D1965" s="142"/>
    </row>
    <row r="1966" spans="4:4" x14ac:dyDescent="0.25">
      <c r="D1966" s="142"/>
    </row>
    <row r="1967" spans="4:4" x14ac:dyDescent="0.25">
      <c r="D1967" s="142"/>
    </row>
    <row r="1968" spans="4:4" x14ac:dyDescent="0.25">
      <c r="D1968" s="142"/>
    </row>
    <row r="1969" spans="4:4" x14ac:dyDescent="0.25">
      <c r="D1969" s="142"/>
    </row>
    <row r="1970" spans="4:4" x14ac:dyDescent="0.25">
      <c r="D1970" s="142"/>
    </row>
    <row r="1971" spans="4:4" x14ac:dyDescent="0.25">
      <c r="D1971" s="142"/>
    </row>
    <row r="1972" spans="4:4" x14ac:dyDescent="0.25">
      <c r="D1972" s="142"/>
    </row>
    <row r="1973" spans="4:4" x14ac:dyDescent="0.25">
      <c r="D1973" s="142"/>
    </row>
    <row r="1974" spans="4:4" x14ac:dyDescent="0.25">
      <c r="D1974" s="142"/>
    </row>
    <row r="1975" spans="4:4" x14ac:dyDescent="0.25">
      <c r="D1975" s="142"/>
    </row>
    <row r="1976" spans="4:4" x14ac:dyDescent="0.25">
      <c r="D1976" s="142"/>
    </row>
    <row r="1977" spans="4:4" x14ac:dyDescent="0.25">
      <c r="D1977" s="142"/>
    </row>
    <row r="1978" spans="4:4" x14ac:dyDescent="0.25">
      <c r="D1978" s="142"/>
    </row>
    <row r="1979" spans="4:4" x14ac:dyDescent="0.25">
      <c r="D1979" s="142"/>
    </row>
    <row r="1980" spans="4:4" x14ac:dyDescent="0.25">
      <c r="D1980" s="142"/>
    </row>
    <row r="1981" spans="4:4" x14ac:dyDescent="0.25">
      <c r="D1981" s="142"/>
    </row>
    <row r="1982" spans="4:4" x14ac:dyDescent="0.25">
      <c r="D1982" s="142"/>
    </row>
    <row r="1983" spans="4:4" x14ac:dyDescent="0.25">
      <c r="D1983" s="142"/>
    </row>
    <row r="1984" spans="4:4" x14ac:dyDescent="0.25">
      <c r="D1984" s="142"/>
    </row>
    <row r="1985" spans="4:4" x14ac:dyDescent="0.25">
      <c r="D1985" s="142"/>
    </row>
    <row r="1986" spans="4:4" x14ac:dyDescent="0.25">
      <c r="D1986" s="142"/>
    </row>
    <row r="1987" spans="4:4" x14ac:dyDescent="0.25">
      <c r="D1987" s="142"/>
    </row>
    <row r="1988" spans="4:4" x14ac:dyDescent="0.25">
      <c r="D1988" s="142"/>
    </row>
    <row r="1989" spans="4:4" x14ac:dyDescent="0.25">
      <c r="D1989" s="142"/>
    </row>
    <row r="1990" spans="4:4" x14ac:dyDescent="0.25">
      <c r="D1990" s="142"/>
    </row>
    <row r="1991" spans="4:4" x14ac:dyDescent="0.25">
      <c r="D1991" s="142"/>
    </row>
    <row r="1992" spans="4:4" x14ac:dyDescent="0.25">
      <c r="D1992" s="142"/>
    </row>
    <row r="1993" spans="4:4" x14ac:dyDescent="0.25">
      <c r="D1993" s="142"/>
    </row>
    <row r="1994" spans="4:4" x14ac:dyDescent="0.25">
      <c r="D1994" s="142"/>
    </row>
    <row r="1995" spans="4:4" x14ac:dyDescent="0.25">
      <c r="D1995" s="142"/>
    </row>
    <row r="1996" spans="4:4" x14ac:dyDescent="0.25">
      <c r="D1996" s="142"/>
    </row>
    <row r="1997" spans="4:4" x14ac:dyDescent="0.25">
      <c r="D1997" s="142"/>
    </row>
    <row r="1998" spans="4:4" x14ac:dyDescent="0.25">
      <c r="D1998" s="142"/>
    </row>
    <row r="1999" spans="4:4" x14ac:dyDescent="0.25">
      <c r="D1999" s="142"/>
    </row>
    <row r="2000" spans="4:4" x14ac:dyDescent="0.25">
      <c r="D2000" s="142"/>
    </row>
    <row r="2001" spans="4:4" x14ac:dyDescent="0.25">
      <c r="D2001" s="142"/>
    </row>
    <row r="2002" spans="4:4" x14ac:dyDescent="0.25">
      <c r="D2002" s="142"/>
    </row>
    <row r="2003" spans="4:4" x14ac:dyDescent="0.25">
      <c r="D2003" s="142"/>
    </row>
    <row r="2004" spans="4:4" x14ac:dyDescent="0.25">
      <c r="D2004" s="142"/>
    </row>
    <row r="2005" spans="4:4" x14ac:dyDescent="0.25">
      <c r="D2005" s="142"/>
    </row>
    <row r="2006" spans="4:4" x14ac:dyDescent="0.25">
      <c r="D2006" s="142"/>
    </row>
    <row r="2007" spans="4:4" x14ac:dyDescent="0.25">
      <c r="D2007" s="142"/>
    </row>
    <row r="2008" spans="4:4" x14ac:dyDescent="0.25">
      <c r="D2008" s="142"/>
    </row>
    <row r="2009" spans="4:4" x14ac:dyDescent="0.25">
      <c r="D2009" s="142"/>
    </row>
    <row r="2010" spans="4:4" x14ac:dyDescent="0.25">
      <c r="D2010" s="142"/>
    </row>
    <row r="2011" spans="4:4" x14ac:dyDescent="0.25">
      <c r="D2011" s="142"/>
    </row>
    <row r="2012" spans="4:4" x14ac:dyDescent="0.25">
      <c r="D2012" s="142"/>
    </row>
    <row r="2013" spans="4:4" x14ac:dyDescent="0.25">
      <c r="D2013" s="142"/>
    </row>
    <row r="2014" spans="4:4" x14ac:dyDescent="0.25">
      <c r="D2014" s="142"/>
    </row>
    <row r="2015" spans="4:4" x14ac:dyDescent="0.25">
      <c r="D2015" s="142"/>
    </row>
    <row r="2016" spans="4:4" x14ac:dyDescent="0.25">
      <c r="D2016" s="142"/>
    </row>
    <row r="2017" spans="4:4" x14ac:dyDescent="0.25">
      <c r="D2017" s="142"/>
    </row>
    <row r="2018" spans="4:4" x14ac:dyDescent="0.25">
      <c r="D2018" s="142"/>
    </row>
    <row r="2019" spans="4:4" x14ac:dyDescent="0.25">
      <c r="D2019" s="142"/>
    </row>
    <row r="2020" spans="4:4" x14ac:dyDescent="0.25">
      <c r="D2020" s="142"/>
    </row>
    <row r="2021" spans="4:4" x14ac:dyDescent="0.25">
      <c r="D2021" s="142"/>
    </row>
    <row r="2022" spans="4:4" x14ac:dyDescent="0.25">
      <c r="D2022" s="142"/>
    </row>
    <row r="2023" spans="4:4" x14ac:dyDescent="0.25">
      <c r="D2023" s="142"/>
    </row>
    <row r="2024" spans="4:4" x14ac:dyDescent="0.25">
      <c r="D2024" s="142"/>
    </row>
    <row r="2025" spans="4:4" x14ac:dyDescent="0.25">
      <c r="D2025" s="142"/>
    </row>
    <row r="2026" spans="4:4" x14ac:dyDescent="0.25">
      <c r="D2026" s="142"/>
    </row>
    <row r="2027" spans="4:4" x14ac:dyDescent="0.25">
      <c r="D2027" s="142"/>
    </row>
    <row r="2028" spans="4:4" x14ac:dyDescent="0.25">
      <c r="D2028" s="142"/>
    </row>
    <row r="2029" spans="4:4" x14ac:dyDescent="0.25">
      <c r="D2029" s="142"/>
    </row>
    <row r="2030" spans="4:4" x14ac:dyDescent="0.25">
      <c r="D2030" s="142"/>
    </row>
    <row r="2031" spans="4:4" x14ac:dyDescent="0.25">
      <c r="D2031" s="142"/>
    </row>
    <row r="2032" spans="4:4" x14ac:dyDescent="0.25">
      <c r="D2032" s="142"/>
    </row>
    <row r="2033" spans="4:4" x14ac:dyDescent="0.25">
      <c r="D2033" s="142"/>
    </row>
    <row r="2034" spans="4:4" x14ac:dyDescent="0.25">
      <c r="D2034" s="142"/>
    </row>
    <row r="2035" spans="4:4" x14ac:dyDescent="0.25">
      <c r="D2035" s="142"/>
    </row>
    <row r="2036" spans="4:4" x14ac:dyDescent="0.25">
      <c r="D2036" s="142"/>
    </row>
    <row r="2037" spans="4:4" x14ac:dyDescent="0.25">
      <c r="D2037" s="142"/>
    </row>
    <row r="2038" spans="4:4" x14ac:dyDescent="0.25">
      <c r="D2038" s="142"/>
    </row>
    <row r="2039" spans="4:4" x14ac:dyDescent="0.25">
      <c r="D2039" s="142"/>
    </row>
    <row r="2040" spans="4:4" x14ac:dyDescent="0.25">
      <c r="D2040" s="142"/>
    </row>
    <row r="2041" spans="4:4" x14ac:dyDescent="0.25">
      <c r="D2041" s="142"/>
    </row>
    <row r="2042" spans="4:4" x14ac:dyDescent="0.25">
      <c r="D2042" s="142"/>
    </row>
    <row r="2043" spans="4:4" x14ac:dyDescent="0.25">
      <c r="D2043" s="142"/>
    </row>
    <row r="2044" spans="4:4" x14ac:dyDescent="0.25">
      <c r="D2044" s="142"/>
    </row>
    <row r="2045" spans="4:4" x14ac:dyDescent="0.25">
      <c r="D2045" s="142"/>
    </row>
    <row r="2046" spans="4:4" x14ac:dyDescent="0.25">
      <c r="D2046" s="142"/>
    </row>
    <row r="2047" spans="4:4" x14ac:dyDescent="0.25">
      <c r="D2047" s="142"/>
    </row>
    <row r="2048" spans="4:4" x14ac:dyDescent="0.25">
      <c r="D2048" s="142"/>
    </row>
    <row r="2049" spans="4:4" x14ac:dyDescent="0.25">
      <c r="D2049" s="142"/>
    </row>
    <row r="2050" spans="4:4" x14ac:dyDescent="0.25">
      <c r="D2050" s="142"/>
    </row>
    <row r="2051" spans="4:4" x14ac:dyDescent="0.25">
      <c r="D2051" s="142"/>
    </row>
    <row r="2052" spans="4:4" x14ac:dyDescent="0.25">
      <c r="D2052" s="142"/>
    </row>
    <row r="2053" spans="4:4" x14ac:dyDescent="0.25">
      <c r="D2053" s="142"/>
    </row>
    <row r="2054" spans="4:4" x14ac:dyDescent="0.25">
      <c r="D2054" s="142"/>
    </row>
    <row r="2055" spans="4:4" x14ac:dyDescent="0.25">
      <c r="D2055" s="142"/>
    </row>
    <row r="2056" spans="4:4" x14ac:dyDescent="0.25">
      <c r="D2056" s="142"/>
    </row>
    <row r="2057" spans="4:4" x14ac:dyDescent="0.25">
      <c r="D2057" s="142"/>
    </row>
    <row r="2058" spans="4:4" x14ac:dyDescent="0.25">
      <c r="D2058" s="142"/>
    </row>
    <row r="2059" spans="4:4" x14ac:dyDescent="0.25">
      <c r="D2059" s="142"/>
    </row>
    <row r="2060" spans="4:4" x14ac:dyDescent="0.25">
      <c r="D2060" s="142"/>
    </row>
    <row r="2061" spans="4:4" x14ac:dyDescent="0.25">
      <c r="D2061" s="142"/>
    </row>
    <row r="2062" spans="4:4" x14ac:dyDescent="0.25">
      <c r="D2062" s="142"/>
    </row>
    <row r="2063" spans="4:4" x14ac:dyDescent="0.25">
      <c r="D2063" s="142"/>
    </row>
    <row r="2064" spans="4:4" x14ac:dyDescent="0.25">
      <c r="D2064" s="142"/>
    </row>
    <row r="2065" spans="4:4" x14ac:dyDescent="0.25">
      <c r="D2065" s="142"/>
    </row>
    <row r="2066" spans="4:4" x14ac:dyDescent="0.25">
      <c r="D2066" s="142"/>
    </row>
    <row r="2067" spans="4:4" x14ac:dyDescent="0.25">
      <c r="D2067" s="142"/>
    </row>
    <row r="2068" spans="4:4" x14ac:dyDescent="0.25">
      <c r="D2068" s="142"/>
    </row>
    <row r="2069" spans="4:4" x14ac:dyDescent="0.25">
      <c r="D2069" s="142"/>
    </row>
    <row r="2070" spans="4:4" x14ac:dyDescent="0.25">
      <c r="D2070" s="142"/>
    </row>
    <row r="2071" spans="4:4" x14ac:dyDescent="0.25">
      <c r="D2071" s="142"/>
    </row>
    <row r="2072" spans="4:4" x14ac:dyDescent="0.25">
      <c r="D2072" s="142"/>
    </row>
    <row r="2073" spans="4:4" x14ac:dyDescent="0.25">
      <c r="D2073" s="142"/>
    </row>
    <row r="2074" spans="4:4" x14ac:dyDescent="0.25">
      <c r="D2074" s="142"/>
    </row>
    <row r="2075" spans="4:4" x14ac:dyDescent="0.25">
      <c r="D2075" s="142"/>
    </row>
    <row r="2076" spans="4:4" x14ac:dyDescent="0.25">
      <c r="D2076" s="142"/>
    </row>
    <row r="2077" spans="4:4" x14ac:dyDescent="0.25">
      <c r="D2077" s="142"/>
    </row>
    <row r="2078" spans="4:4" x14ac:dyDescent="0.25">
      <c r="D2078" s="142"/>
    </row>
    <row r="2079" spans="4:4" x14ac:dyDescent="0.25">
      <c r="D2079" s="142"/>
    </row>
    <row r="2080" spans="4:4" x14ac:dyDescent="0.25">
      <c r="D2080" s="142"/>
    </row>
    <row r="2081" spans="4:4" x14ac:dyDescent="0.25">
      <c r="D2081" s="142"/>
    </row>
    <row r="2082" spans="4:4" x14ac:dyDescent="0.25">
      <c r="D2082" s="142"/>
    </row>
    <row r="2083" spans="4:4" x14ac:dyDescent="0.25">
      <c r="D2083" s="142"/>
    </row>
    <row r="2084" spans="4:4" x14ac:dyDescent="0.25">
      <c r="D2084" s="142"/>
    </row>
    <row r="2085" spans="4:4" x14ac:dyDescent="0.25">
      <c r="D2085" s="142"/>
    </row>
    <row r="2086" spans="4:4" x14ac:dyDescent="0.25">
      <c r="D2086" s="142"/>
    </row>
    <row r="2087" spans="4:4" x14ac:dyDescent="0.25">
      <c r="D2087" s="142"/>
    </row>
    <row r="2088" spans="4:4" x14ac:dyDescent="0.25">
      <c r="D2088" s="142"/>
    </row>
    <row r="2089" spans="4:4" x14ac:dyDescent="0.25">
      <c r="D2089" s="142"/>
    </row>
    <row r="2090" spans="4:4" x14ac:dyDescent="0.25">
      <c r="D2090" s="142"/>
    </row>
    <row r="2091" spans="4:4" x14ac:dyDescent="0.25">
      <c r="D2091" s="142"/>
    </row>
    <row r="2092" spans="4:4" x14ac:dyDescent="0.25">
      <c r="D2092" s="142"/>
    </row>
    <row r="2093" spans="4:4" x14ac:dyDescent="0.25">
      <c r="D2093" s="142"/>
    </row>
    <row r="2094" spans="4:4" x14ac:dyDescent="0.25">
      <c r="D2094" s="142"/>
    </row>
    <row r="2095" spans="4:4" x14ac:dyDescent="0.25">
      <c r="D2095" s="142"/>
    </row>
    <row r="2096" spans="4:4" x14ac:dyDescent="0.25">
      <c r="D2096" s="142"/>
    </row>
    <row r="2097" spans="4:4" x14ac:dyDescent="0.25">
      <c r="D2097" s="142"/>
    </row>
    <row r="2098" spans="4:4" x14ac:dyDescent="0.25">
      <c r="D2098" s="142"/>
    </row>
    <row r="2099" spans="4:4" x14ac:dyDescent="0.25">
      <c r="D2099" s="142"/>
    </row>
    <row r="2100" spans="4:4" x14ac:dyDescent="0.25">
      <c r="D2100" s="142"/>
    </row>
    <row r="2101" spans="4:4" x14ac:dyDescent="0.25">
      <c r="D2101" s="142"/>
    </row>
    <row r="2102" spans="4:4" x14ac:dyDescent="0.25">
      <c r="D2102" s="142"/>
    </row>
    <row r="2103" spans="4:4" x14ac:dyDescent="0.25">
      <c r="D2103" s="142"/>
    </row>
    <row r="2104" spans="4:4" x14ac:dyDescent="0.25">
      <c r="D2104" s="142"/>
    </row>
    <row r="2105" spans="4:4" x14ac:dyDescent="0.25">
      <c r="D2105" s="142"/>
    </row>
    <row r="2106" spans="4:4" x14ac:dyDescent="0.25">
      <c r="D2106" s="142"/>
    </row>
    <row r="2107" spans="4:4" x14ac:dyDescent="0.25">
      <c r="D2107" s="142"/>
    </row>
    <row r="2108" spans="4:4" x14ac:dyDescent="0.25">
      <c r="D2108" s="142"/>
    </row>
    <row r="2109" spans="4:4" x14ac:dyDescent="0.25">
      <c r="D2109" s="142"/>
    </row>
    <row r="2110" spans="4:4" x14ac:dyDescent="0.25">
      <c r="D2110" s="142"/>
    </row>
    <row r="2111" spans="4:4" x14ac:dyDescent="0.25">
      <c r="D2111" s="142"/>
    </row>
    <row r="2112" spans="4:4" x14ac:dyDescent="0.25">
      <c r="D2112" s="142"/>
    </row>
    <row r="2113" spans="4:4" x14ac:dyDescent="0.25">
      <c r="D2113" s="142"/>
    </row>
    <row r="2114" spans="4:4" x14ac:dyDescent="0.25">
      <c r="D2114" s="142"/>
    </row>
    <row r="2115" spans="4:4" x14ac:dyDescent="0.25">
      <c r="D2115" s="142"/>
    </row>
    <row r="2116" spans="4:4" x14ac:dyDescent="0.25">
      <c r="D2116" s="142"/>
    </row>
    <row r="2117" spans="4:4" x14ac:dyDescent="0.25">
      <c r="D2117" s="142"/>
    </row>
    <row r="2118" spans="4:4" x14ac:dyDescent="0.25">
      <c r="D2118" s="142"/>
    </row>
    <row r="2119" spans="4:4" x14ac:dyDescent="0.25">
      <c r="D2119" s="142"/>
    </row>
    <row r="2120" spans="4:4" x14ac:dyDescent="0.25">
      <c r="D2120" s="142"/>
    </row>
    <row r="2121" spans="4:4" x14ac:dyDescent="0.25">
      <c r="D2121" s="142"/>
    </row>
    <row r="2122" spans="4:4" x14ac:dyDescent="0.25">
      <c r="D2122" s="142"/>
    </row>
    <row r="2123" spans="4:4" x14ac:dyDescent="0.25">
      <c r="D2123" s="142"/>
    </row>
    <row r="2124" spans="4:4" x14ac:dyDescent="0.25">
      <c r="D2124" s="142"/>
    </row>
    <row r="2125" spans="4:4" x14ac:dyDescent="0.25">
      <c r="D2125" s="142"/>
    </row>
    <row r="2126" spans="4:4" x14ac:dyDescent="0.25">
      <c r="D2126" s="142"/>
    </row>
    <row r="2127" spans="4:4" x14ac:dyDescent="0.25">
      <c r="D2127" s="142"/>
    </row>
    <row r="2128" spans="4:4" x14ac:dyDescent="0.25">
      <c r="D2128" s="142"/>
    </row>
    <row r="2129" spans="4:4" x14ac:dyDescent="0.25">
      <c r="D2129" s="142"/>
    </row>
    <row r="2130" spans="4:4" x14ac:dyDescent="0.25">
      <c r="D2130" s="142"/>
    </row>
    <row r="2131" spans="4:4" x14ac:dyDescent="0.25">
      <c r="D2131" s="142"/>
    </row>
    <row r="2132" spans="4:4" x14ac:dyDescent="0.25">
      <c r="D2132" s="142"/>
    </row>
    <row r="2133" spans="4:4" x14ac:dyDescent="0.25">
      <c r="D2133" s="142"/>
    </row>
    <row r="2134" spans="4:4" x14ac:dyDescent="0.25">
      <c r="D2134" s="142"/>
    </row>
    <row r="2135" spans="4:4" x14ac:dyDescent="0.25">
      <c r="D2135" s="142"/>
    </row>
    <row r="2136" spans="4:4" x14ac:dyDescent="0.25">
      <c r="D2136" s="142"/>
    </row>
    <row r="2137" spans="4:4" x14ac:dyDescent="0.25">
      <c r="D2137" s="142"/>
    </row>
    <row r="2138" spans="4:4" x14ac:dyDescent="0.25">
      <c r="D2138" s="142"/>
    </row>
    <row r="2139" spans="4:4" x14ac:dyDescent="0.25">
      <c r="D2139" s="142"/>
    </row>
    <row r="2140" spans="4:4" x14ac:dyDescent="0.25">
      <c r="D2140" s="142"/>
    </row>
    <row r="2141" spans="4:4" x14ac:dyDescent="0.25">
      <c r="D2141" s="142"/>
    </row>
    <row r="2142" spans="4:4" x14ac:dyDescent="0.25">
      <c r="D2142" s="142"/>
    </row>
    <row r="2143" spans="4:4" x14ac:dyDescent="0.25">
      <c r="D2143" s="142"/>
    </row>
    <row r="2144" spans="4:4" x14ac:dyDescent="0.25">
      <c r="D2144" s="142"/>
    </row>
    <row r="2145" spans="4:4" x14ac:dyDescent="0.25">
      <c r="D2145" s="142"/>
    </row>
    <row r="2146" spans="4:4" x14ac:dyDescent="0.25">
      <c r="D2146" s="142"/>
    </row>
    <row r="2147" spans="4:4" x14ac:dyDescent="0.25">
      <c r="D2147" s="142"/>
    </row>
    <row r="2148" spans="4:4" x14ac:dyDescent="0.25">
      <c r="D2148" s="142"/>
    </row>
    <row r="2149" spans="4:4" x14ac:dyDescent="0.25">
      <c r="D2149" s="142"/>
    </row>
    <row r="2150" spans="4:4" x14ac:dyDescent="0.25">
      <c r="D2150" s="142"/>
    </row>
    <row r="2151" spans="4:4" x14ac:dyDescent="0.25">
      <c r="D2151" s="142"/>
    </row>
    <row r="2152" spans="4:4" x14ac:dyDescent="0.25">
      <c r="D2152" s="142"/>
    </row>
    <row r="2153" spans="4:4" x14ac:dyDescent="0.25">
      <c r="D2153" s="142"/>
    </row>
    <row r="2154" spans="4:4" x14ac:dyDescent="0.25">
      <c r="D2154" s="142"/>
    </row>
    <row r="2155" spans="4:4" x14ac:dyDescent="0.25">
      <c r="D2155" s="142"/>
    </row>
    <row r="2156" spans="4:4" x14ac:dyDescent="0.25">
      <c r="D2156" s="142"/>
    </row>
    <row r="2157" spans="4:4" x14ac:dyDescent="0.25">
      <c r="D2157" s="142"/>
    </row>
    <row r="2158" spans="4:4" x14ac:dyDescent="0.25">
      <c r="D2158" s="142"/>
    </row>
    <row r="2159" spans="4:4" x14ac:dyDescent="0.25">
      <c r="D2159" s="142"/>
    </row>
    <row r="2160" spans="4:4" x14ac:dyDescent="0.25">
      <c r="D2160" s="142"/>
    </row>
    <row r="2161" spans="4:4" x14ac:dyDescent="0.25">
      <c r="D2161" s="142"/>
    </row>
    <row r="2162" spans="4:4" x14ac:dyDescent="0.25">
      <c r="D2162" s="142"/>
    </row>
    <row r="2163" spans="4:4" x14ac:dyDescent="0.25">
      <c r="D2163" s="142"/>
    </row>
    <row r="2164" spans="4:4" x14ac:dyDescent="0.25">
      <c r="D2164" s="142"/>
    </row>
    <row r="2165" spans="4:4" x14ac:dyDescent="0.25">
      <c r="D2165" s="142"/>
    </row>
    <row r="2166" spans="4:4" x14ac:dyDescent="0.25">
      <c r="D2166" s="142"/>
    </row>
    <row r="2167" spans="4:4" x14ac:dyDescent="0.25">
      <c r="D2167" s="142"/>
    </row>
    <row r="2168" spans="4:4" x14ac:dyDescent="0.25">
      <c r="D2168" s="142"/>
    </row>
    <row r="2169" spans="4:4" x14ac:dyDescent="0.25">
      <c r="D2169" s="142"/>
    </row>
    <row r="2170" spans="4:4" x14ac:dyDescent="0.25">
      <c r="D2170" s="142"/>
    </row>
    <row r="2171" spans="4:4" x14ac:dyDescent="0.25">
      <c r="D2171" s="142"/>
    </row>
    <row r="2172" spans="4:4" x14ac:dyDescent="0.25">
      <c r="D2172" s="142"/>
    </row>
    <row r="2173" spans="4:4" x14ac:dyDescent="0.25">
      <c r="D2173" s="142"/>
    </row>
    <row r="2174" spans="4:4" x14ac:dyDescent="0.25">
      <c r="D2174" s="142"/>
    </row>
    <row r="2175" spans="4:4" x14ac:dyDescent="0.25">
      <c r="D2175" s="142"/>
    </row>
    <row r="2176" spans="4:4" x14ac:dyDescent="0.25">
      <c r="D2176" s="142"/>
    </row>
    <row r="2177" spans="4:4" x14ac:dyDescent="0.25">
      <c r="D2177" s="142"/>
    </row>
    <row r="2178" spans="4:4" x14ac:dyDescent="0.25">
      <c r="D2178" s="142"/>
    </row>
    <row r="2179" spans="4:4" x14ac:dyDescent="0.25">
      <c r="D2179" s="142"/>
    </row>
    <row r="2180" spans="4:4" x14ac:dyDescent="0.25">
      <c r="D2180" s="142"/>
    </row>
    <row r="2181" spans="4:4" x14ac:dyDescent="0.25">
      <c r="D2181" s="142"/>
    </row>
    <row r="2182" spans="4:4" x14ac:dyDescent="0.25">
      <c r="D2182" s="142"/>
    </row>
    <row r="2183" spans="4:4" x14ac:dyDescent="0.25">
      <c r="D2183" s="142"/>
    </row>
    <row r="2184" spans="4:4" x14ac:dyDescent="0.25">
      <c r="D2184" s="142"/>
    </row>
    <row r="2185" spans="4:4" x14ac:dyDescent="0.25">
      <c r="D2185" s="142"/>
    </row>
    <row r="2186" spans="4:4" x14ac:dyDescent="0.25">
      <c r="D2186" s="142"/>
    </row>
    <row r="2187" spans="4:4" x14ac:dyDescent="0.25">
      <c r="D2187" s="142"/>
    </row>
    <row r="2188" spans="4:4" x14ac:dyDescent="0.25">
      <c r="D2188" s="142"/>
    </row>
    <row r="2189" spans="4:4" x14ac:dyDescent="0.25">
      <c r="D2189" s="142"/>
    </row>
    <row r="2190" spans="4:4" x14ac:dyDescent="0.25">
      <c r="D2190" s="142"/>
    </row>
    <row r="2191" spans="4:4" x14ac:dyDescent="0.25">
      <c r="D2191" s="142"/>
    </row>
    <row r="2192" spans="4:4" x14ac:dyDescent="0.25">
      <c r="D2192" s="142"/>
    </row>
    <row r="2193" spans="4:4" x14ac:dyDescent="0.25">
      <c r="D2193" s="142"/>
    </row>
    <row r="2194" spans="4:4" x14ac:dyDescent="0.25">
      <c r="D2194" s="142"/>
    </row>
    <row r="2195" spans="4:4" x14ac:dyDescent="0.25">
      <c r="D2195" s="142"/>
    </row>
    <row r="2196" spans="4:4" x14ac:dyDescent="0.25">
      <c r="D2196" s="142"/>
    </row>
    <row r="2197" spans="4:4" x14ac:dyDescent="0.25">
      <c r="D2197" s="142"/>
    </row>
    <row r="2198" spans="4:4" x14ac:dyDescent="0.25">
      <c r="D2198" s="142"/>
    </row>
    <row r="2199" spans="4:4" x14ac:dyDescent="0.25">
      <c r="D2199" s="142"/>
    </row>
    <row r="2200" spans="4:4" x14ac:dyDescent="0.25">
      <c r="D2200" s="142"/>
    </row>
    <row r="2201" spans="4:4" x14ac:dyDescent="0.25">
      <c r="D2201" s="142"/>
    </row>
    <row r="2202" spans="4:4" x14ac:dyDescent="0.25">
      <c r="D2202" s="142"/>
    </row>
    <row r="2203" spans="4:4" x14ac:dyDescent="0.25">
      <c r="D2203" s="142"/>
    </row>
    <row r="2204" spans="4:4" x14ac:dyDescent="0.25">
      <c r="D2204" s="142"/>
    </row>
    <row r="2205" spans="4:4" x14ac:dyDescent="0.25">
      <c r="D2205" s="142"/>
    </row>
    <row r="2206" spans="4:4" x14ac:dyDescent="0.25">
      <c r="D2206" s="142"/>
    </row>
    <row r="2207" spans="4:4" x14ac:dyDescent="0.25">
      <c r="D2207" s="142"/>
    </row>
    <row r="2208" spans="4:4" x14ac:dyDescent="0.25">
      <c r="D2208" s="142"/>
    </row>
    <row r="2209" spans="4:4" x14ac:dyDescent="0.25">
      <c r="D2209" s="142"/>
    </row>
    <row r="2210" spans="4:4" x14ac:dyDescent="0.25">
      <c r="D2210" s="142"/>
    </row>
    <row r="2211" spans="4:4" x14ac:dyDescent="0.25">
      <c r="D2211" s="142"/>
    </row>
    <row r="2212" spans="4:4" x14ac:dyDescent="0.25">
      <c r="D2212" s="142"/>
    </row>
    <row r="2213" spans="4:4" x14ac:dyDescent="0.25">
      <c r="D2213" s="142"/>
    </row>
    <row r="2214" spans="4:4" x14ac:dyDescent="0.25">
      <c r="D2214" s="142"/>
    </row>
    <row r="2215" spans="4:4" x14ac:dyDescent="0.25">
      <c r="D2215" s="142"/>
    </row>
    <row r="2216" spans="4:4" x14ac:dyDescent="0.25">
      <c r="D2216" s="142"/>
    </row>
    <row r="2217" spans="4:4" x14ac:dyDescent="0.25">
      <c r="D2217" s="142"/>
    </row>
    <row r="2218" spans="4:4" x14ac:dyDescent="0.25">
      <c r="D2218" s="142"/>
    </row>
    <row r="2219" spans="4:4" x14ac:dyDescent="0.25">
      <c r="D2219" s="142"/>
    </row>
    <row r="2220" spans="4:4" x14ac:dyDescent="0.25">
      <c r="D2220" s="142"/>
    </row>
    <row r="2221" spans="4:4" x14ac:dyDescent="0.25">
      <c r="D2221" s="142"/>
    </row>
    <row r="2222" spans="4:4" x14ac:dyDescent="0.25">
      <c r="D2222" s="142"/>
    </row>
    <row r="2223" spans="4:4" x14ac:dyDescent="0.25">
      <c r="D2223" s="142"/>
    </row>
    <row r="2224" spans="4:4" x14ac:dyDescent="0.25">
      <c r="D2224" s="142"/>
    </row>
    <row r="2225" spans="4:4" x14ac:dyDescent="0.25">
      <c r="D2225" s="142"/>
    </row>
    <row r="2226" spans="4:4" x14ac:dyDescent="0.25">
      <c r="D2226" s="142"/>
    </row>
    <row r="2227" spans="4:4" x14ac:dyDescent="0.25">
      <c r="D2227" s="142"/>
    </row>
    <row r="2228" spans="4:4" x14ac:dyDescent="0.25">
      <c r="D2228" s="142"/>
    </row>
    <row r="2229" spans="4:4" x14ac:dyDescent="0.25">
      <c r="D2229" s="142"/>
    </row>
    <row r="2230" spans="4:4" x14ac:dyDescent="0.25">
      <c r="D2230" s="142"/>
    </row>
    <row r="2231" spans="4:4" x14ac:dyDescent="0.25">
      <c r="D2231" s="142"/>
    </row>
    <row r="2232" spans="4:4" x14ac:dyDescent="0.25">
      <c r="D2232" s="142"/>
    </row>
    <row r="2233" spans="4:4" x14ac:dyDescent="0.25">
      <c r="D2233" s="142"/>
    </row>
    <row r="2234" spans="4:4" x14ac:dyDescent="0.25">
      <c r="D2234" s="142"/>
    </row>
    <row r="2235" spans="4:4" x14ac:dyDescent="0.25">
      <c r="D2235" s="142"/>
    </row>
    <row r="2236" spans="4:4" x14ac:dyDescent="0.25">
      <c r="D2236" s="142"/>
    </row>
    <row r="2237" spans="4:4" x14ac:dyDescent="0.25">
      <c r="D2237" s="142"/>
    </row>
    <row r="2238" spans="4:4" x14ac:dyDescent="0.25">
      <c r="D2238" s="142"/>
    </row>
    <row r="2239" spans="4:4" x14ac:dyDescent="0.25">
      <c r="D2239" s="142"/>
    </row>
    <row r="2240" spans="4:4" x14ac:dyDescent="0.25">
      <c r="D2240" s="142"/>
    </row>
    <row r="2241" spans="4:4" x14ac:dyDescent="0.25">
      <c r="D2241" s="142"/>
    </row>
    <row r="2242" spans="4:4" x14ac:dyDescent="0.25">
      <c r="D2242" s="142"/>
    </row>
    <row r="2243" spans="4:4" x14ac:dyDescent="0.25">
      <c r="D2243" s="142"/>
    </row>
    <row r="2244" spans="4:4" x14ac:dyDescent="0.25">
      <c r="D2244" s="142"/>
    </row>
    <row r="2245" spans="4:4" x14ac:dyDescent="0.25">
      <c r="D2245" s="142"/>
    </row>
    <row r="2246" spans="4:4" x14ac:dyDescent="0.25">
      <c r="D2246" s="142"/>
    </row>
    <row r="2247" spans="4:4" x14ac:dyDescent="0.25">
      <c r="D2247" s="142"/>
    </row>
    <row r="2248" spans="4:4" x14ac:dyDescent="0.25">
      <c r="D2248" s="142"/>
    </row>
    <row r="2249" spans="4:4" x14ac:dyDescent="0.25">
      <c r="D2249" s="142"/>
    </row>
    <row r="2250" spans="4:4" x14ac:dyDescent="0.25">
      <c r="D2250" s="142"/>
    </row>
    <row r="2251" spans="4:4" x14ac:dyDescent="0.25">
      <c r="D2251" s="142"/>
    </row>
    <row r="2252" spans="4:4" x14ac:dyDescent="0.25">
      <c r="D2252" s="142"/>
    </row>
    <row r="2253" spans="4:4" x14ac:dyDescent="0.25">
      <c r="D2253" s="142"/>
    </row>
    <row r="2254" spans="4:4" x14ac:dyDescent="0.25">
      <c r="D2254" s="142"/>
    </row>
    <row r="2255" spans="4:4" x14ac:dyDescent="0.25">
      <c r="D2255" s="142"/>
    </row>
    <row r="2256" spans="4:4" x14ac:dyDescent="0.25">
      <c r="D2256" s="142"/>
    </row>
    <row r="2257" spans="4:4" x14ac:dyDescent="0.25">
      <c r="D2257" s="142"/>
    </row>
    <row r="2258" spans="4:4" x14ac:dyDescent="0.25">
      <c r="D2258" s="142"/>
    </row>
    <row r="2259" spans="4:4" x14ac:dyDescent="0.25">
      <c r="D2259" s="142"/>
    </row>
    <row r="2260" spans="4:4" x14ac:dyDescent="0.25">
      <c r="D2260" s="142"/>
    </row>
    <row r="2261" spans="4:4" x14ac:dyDescent="0.25">
      <c r="D2261" s="142"/>
    </row>
    <row r="2262" spans="4:4" x14ac:dyDescent="0.25">
      <c r="D2262" s="142"/>
    </row>
    <row r="2263" spans="4:4" x14ac:dyDescent="0.25">
      <c r="D2263" s="142"/>
    </row>
    <row r="2264" spans="4:4" x14ac:dyDescent="0.25">
      <c r="D2264" s="142"/>
    </row>
    <row r="2265" spans="4:4" x14ac:dyDescent="0.25">
      <c r="D2265" s="142"/>
    </row>
    <row r="2266" spans="4:4" x14ac:dyDescent="0.25">
      <c r="D2266" s="142"/>
    </row>
    <row r="2267" spans="4:4" x14ac:dyDescent="0.25">
      <c r="D2267" s="142"/>
    </row>
    <row r="2268" spans="4:4" x14ac:dyDescent="0.25">
      <c r="D2268" s="142"/>
    </row>
    <row r="2269" spans="4:4" x14ac:dyDescent="0.25">
      <c r="D2269" s="142"/>
    </row>
    <row r="2270" spans="4:4" x14ac:dyDescent="0.25">
      <c r="D2270" s="142"/>
    </row>
    <row r="2271" spans="4:4" x14ac:dyDescent="0.25">
      <c r="D2271" s="142"/>
    </row>
    <row r="2272" spans="4:4" x14ac:dyDescent="0.25">
      <c r="D2272" s="142"/>
    </row>
    <row r="2273" spans="4:4" x14ac:dyDescent="0.25">
      <c r="D2273" s="142"/>
    </row>
    <row r="2274" spans="4:4" x14ac:dyDescent="0.25">
      <c r="D2274" s="142"/>
    </row>
    <row r="2275" spans="4:4" x14ac:dyDescent="0.25">
      <c r="D2275" s="142"/>
    </row>
    <row r="2276" spans="4:4" x14ac:dyDescent="0.25">
      <c r="D2276" s="142"/>
    </row>
    <row r="2277" spans="4:4" x14ac:dyDescent="0.25">
      <c r="D2277" s="142"/>
    </row>
    <row r="2278" spans="4:4" x14ac:dyDescent="0.25">
      <c r="D2278" s="142"/>
    </row>
    <row r="2279" spans="4:4" x14ac:dyDescent="0.25">
      <c r="D2279" s="142"/>
    </row>
    <row r="2280" spans="4:4" x14ac:dyDescent="0.25">
      <c r="D2280" s="142"/>
    </row>
    <row r="2281" spans="4:4" x14ac:dyDescent="0.25">
      <c r="D2281" s="142"/>
    </row>
    <row r="2282" spans="4:4" x14ac:dyDescent="0.25">
      <c r="D2282" s="142"/>
    </row>
    <row r="2283" spans="4:4" x14ac:dyDescent="0.25">
      <c r="D2283" s="142"/>
    </row>
    <row r="2284" spans="4:4" x14ac:dyDescent="0.25">
      <c r="D2284" s="142"/>
    </row>
    <row r="2285" spans="4:4" x14ac:dyDescent="0.25">
      <c r="D2285" s="142"/>
    </row>
    <row r="2286" spans="4:4" x14ac:dyDescent="0.25">
      <c r="D2286" s="142"/>
    </row>
    <row r="2287" spans="4:4" x14ac:dyDescent="0.25">
      <c r="D2287" s="142"/>
    </row>
    <row r="2288" spans="4:4" x14ac:dyDescent="0.25">
      <c r="D2288" s="142"/>
    </row>
    <row r="2289" spans="4:4" x14ac:dyDescent="0.25">
      <c r="D2289" s="142"/>
    </row>
    <row r="2290" spans="4:4" x14ac:dyDescent="0.25">
      <c r="D2290" s="142"/>
    </row>
    <row r="2291" spans="4:4" x14ac:dyDescent="0.25">
      <c r="D2291" s="142"/>
    </row>
    <row r="2292" spans="4:4" x14ac:dyDescent="0.25">
      <c r="D2292" s="142"/>
    </row>
    <row r="2293" spans="4:4" x14ac:dyDescent="0.25">
      <c r="D2293" s="142"/>
    </row>
    <row r="2294" spans="4:4" x14ac:dyDescent="0.25">
      <c r="D2294" s="142"/>
    </row>
    <row r="2295" spans="4:4" x14ac:dyDescent="0.25">
      <c r="D2295" s="142"/>
    </row>
    <row r="2296" spans="4:4" x14ac:dyDescent="0.25">
      <c r="D2296" s="142"/>
    </row>
    <row r="2297" spans="4:4" x14ac:dyDescent="0.25">
      <c r="D2297" s="142"/>
    </row>
    <row r="2298" spans="4:4" x14ac:dyDescent="0.25">
      <c r="D2298" s="142"/>
    </row>
    <row r="2299" spans="4:4" x14ac:dyDescent="0.25">
      <c r="D2299" s="142"/>
    </row>
    <row r="2300" spans="4:4" x14ac:dyDescent="0.25">
      <c r="D2300" s="142"/>
    </row>
    <row r="2301" spans="4:4" x14ac:dyDescent="0.25">
      <c r="D2301" s="142"/>
    </row>
    <row r="2302" spans="4:4" x14ac:dyDescent="0.25">
      <c r="D2302" s="142"/>
    </row>
    <row r="2303" spans="4:4" x14ac:dyDescent="0.25">
      <c r="D2303" s="142"/>
    </row>
    <row r="2304" spans="4:4" x14ac:dyDescent="0.25">
      <c r="D2304" s="142"/>
    </row>
    <row r="2305" spans="4:4" x14ac:dyDescent="0.25">
      <c r="D2305" s="142"/>
    </row>
    <row r="2306" spans="4:4" x14ac:dyDescent="0.25">
      <c r="D2306" s="142"/>
    </row>
    <row r="2307" spans="4:4" x14ac:dyDescent="0.25">
      <c r="D2307" s="142"/>
    </row>
    <row r="2308" spans="4:4" x14ac:dyDescent="0.25">
      <c r="D2308" s="142"/>
    </row>
    <row r="2309" spans="4:4" x14ac:dyDescent="0.25">
      <c r="D2309" s="142"/>
    </row>
    <row r="2310" spans="4:4" x14ac:dyDescent="0.25">
      <c r="D2310" s="142"/>
    </row>
    <row r="2311" spans="4:4" x14ac:dyDescent="0.25">
      <c r="D2311" s="142"/>
    </row>
    <row r="2312" spans="4:4" x14ac:dyDescent="0.25">
      <c r="D2312" s="142"/>
    </row>
    <row r="2313" spans="4:4" x14ac:dyDescent="0.25">
      <c r="D2313" s="142"/>
    </row>
    <row r="2314" spans="4:4" x14ac:dyDescent="0.25">
      <c r="D2314" s="142"/>
    </row>
    <row r="2315" spans="4:4" x14ac:dyDescent="0.25">
      <c r="D2315" s="142"/>
    </row>
    <row r="2316" spans="4:4" x14ac:dyDescent="0.25">
      <c r="D2316" s="142"/>
    </row>
    <row r="2317" spans="4:4" x14ac:dyDescent="0.25">
      <c r="D2317" s="142"/>
    </row>
    <row r="2318" spans="4:4" x14ac:dyDescent="0.25">
      <c r="D2318" s="142"/>
    </row>
    <row r="2319" spans="4:4" x14ac:dyDescent="0.25">
      <c r="D2319" s="142"/>
    </row>
    <row r="2320" spans="4:4" x14ac:dyDescent="0.25">
      <c r="D2320" s="142"/>
    </row>
    <row r="2321" spans="4:4" x14ac:dyDescent="0.25">
      <c r="D2321" s="142"/>
    </row>
    <row r="2322" spans="4:4" x14ac:dyDescent="0.25">
      <c r="D2322" s="142"/>
    </row>
    <row r="2323" spans="4:4" x14ac:dyDescent="0.25">
      <c r="D2323" s="142"/>
    </row>
    <row r="2324" spans="4:4" x14ac:dyDescent="0.25">
      <c r="D2324" s="142"/>
    </row>
    <row r="2325" spans="4:4" x14ac:dyDescent="0.25">
      <c r="D2325" s="142"/>
    </row>
    <row r="2326" spans="4:4" x14ac:dyDescent="0.25">
      <c r="D2326" s="142"/>
    </row>
    <row r="2327" spans="4:4" x14ac:dyDescent="0.25">
      <c r="D2327" s="142"/>
    </row>
    <row r="2328" spans="4:4" x14ac:dyDescent="0.25">
      <c r="D2328" s="142"/>
    </row>
    <row r="2329" spans="4:4" x14ac:dyDescent="0.25">
      <c r="D2329" s="142"/>
    </row>
    <row r="2330" spans="4:4" x14ac:dyDescent="0.25">
      <c r="D2330" s="142"/>
    </row>
    <row r="2331" spans="4:4" x14ac:dyDescent="0.25">
      <c r="D2331" s="142"/>
    </row>
    <row r="2332" spans="4:4" x14ac:dyDescent="0.25">
      <c r="D2332" s="142"/>
    </row>
    <row r="2333" spans="4:4" x14ac:dyDescent="0.25">
      <c r="D2333" s="142"/>
    </row>
    <row r="2334" spans="4:4" x14ac:dyDescent="0.25">
      <c r="D2334" s="142"/>
    </row>
    <row r="2335" spans="4:4" x14ac:dyDescent="0.25">
      <c r="D2335" s="142"/>
    </row>
    <row r="2336" spans="4:4" x14ac:dyDescent="0.25">
      <c r="D2336" s="142"/>
    </row>
    <row r="2337" spans="4:4" x14ac:dyDescent="0.25">
      <c r="D2337" s="142"/>
    </row>
    <row r="2338" spans="4:4" x14ac:dyDescent="0.25">
      <c r="D2338" s="142"/>
    </row>
    <row r="2339" spans="4:4" x14ac:dyDescent="0.25">
      <c r="D2339" s="142"/>
    </row>
    <row r="2340" spans="4:4" x14ac:dyDescent="0.25">
      <c r="D2340" s="142"/>
    </row>
    <row r="2341" spans="4:4" x14ac:dyDescent="0.25">
      <c r="D2341" s="142"/>
    </row>
    <row r="2342" spans="4:4" x14ac:dyDescent="0.25">
      <c r="D2342" s="142"/>
    </row>
    <row r="2343" spans="4:4" x14ac:dyDescent="0.25">
      <c r="D2343" s="142"/>
    </row>
    <row r="2344" spans="4:4" x14ac:dyDescent="0.25">
      <c r="D2344" s="142"/>
    </row>
    <row r="2345" spans="4:4" x14ac:dyDescent="0.25">
      <c r="D2345" s="142"/>
    </row>
    <row r="2346" spans="4:4" x14ac:dyDescent="0.25">
      <c r="D2346" s="142"/>
    </row>
    <row r="2347" spans="4:4" x14ac:dyDescent="0.25">
      <c r="D2347" s="142"/>
    </row>
    <row r="2348" spans="4:4" x14ac:dyDescent="0.25">
      <c r="D2348" s="142"/>
    </row>
    <row r="2349" spans="4:4" x14ac:dyDescent="0.25">
      <c r="D2349" s="142"/>
    </row>
    <row r="2350" spans="4:4" x14ac:dyDescent="0.25">
      <c r="D2350" s="142"/>
    </row>
    <row r="2351" spans="4:4" x14ac:dyDescent="0.25">
      <c r="D2351" s="142"/>
    </row>
    <row r="2352" spans="4:4" x14ac:dyDescent="0.25">
      <c r="D2352" s="142"/>
    </row>
    <row r="2353" spans="4:4" x14ac:dyDescent="0.25">
      <c r="D2353" s="142"/>
    </row>
    <row r="2354" spans="4:4" x14ac:dyDescent="0.25">
      <c r="D2354" s="142"/>
    </row>
    <row r="2355" spans="4:4" x14ac:dyDescent="0.25">
      <c r="D2355" s="142"/>
    </row>
    <row r="2356" spans="4:4" x14ac:dyDescent="0.25">
      <c r="D2356" s="142"/>
    </row>
    <row r="2357" spans="4:4" x14ac:dyDescent="0.25">
      <c r="D2357" s="142"/>
    </row>
    <row r="2358" spans="4:4" x14ac:dyDescent="0.25">
      <c r="D2358" s="142"/>
    </row>
    <row r="2359" spans="4:4" x14ac:dyDescent="0.25">
      <c r="D2359" s="142"/>
    </row>
    <row r="2360" spans="4:4" x14ac:dyDescent="0.25">
      <c r="D2360" s="142"/>
    </row>
    <row r="2361" spans="4:4" x14ac:dyDescent="0.25">
      <c r="D2361" s="142"/>
    </row>
    <row r="2362" spans="4:4" x14ac:dyDescent="0.25">
      <c r="D2362" s="142"/>
    </row>
    <row r="2363" spans="4:4" x14ac:dyDescent="0.25">
      <c r="D2363" s="142"/>
    </row>
    <row r="2364" spans="4:4" x14ac:dyDescent="0.25">
      <c r="D2364" s="142"/>
    </row>
    <row r="2365" spans="4:4" x14ac:dyDescent="0.25">
      <c r="D2365" s="142"/>
    </row>
    <row r="2366" spans="4:4" x14ac:dyDescent="0.25">
      <c r="D2366" s="142"/>
    </row>
    <row r="2367" spans="4:4" x14ac:dyDescent="0.25">
      <c r="D2367" s="142"/>
    </row>
    <row r="2368" spans="4:4" x14ac:dyDescent="0.25">
      <c r="D2368" s="142"/>
    </row>
    <row r="2369" spans="4:4" x14ac:dyDescent="0.25">
      <c r="D2369" s="142"/>
    </row>
    <row r="2370" spans="4:4" x14ac:dyDescent="0.25">
      <c r="D2370" s="142"/>
    </row>
    <row r="2371" spans="4:4" x14ac:dyDescent="0.25">
      <c r="D2371" s="142"/>
    </row>
    <row r="2372" spans="4:4" x14ac:dyDescent="0.25">
      <c r="D2372" s="142"/>
    </row>
    <row r="2373" spans="4:4" x14ac:dyDescent="0.25">
      <c r="D2373" s="142"/>
    </row>
    <row r="2374" spans="4:4" x14ac:dyDescent="0.25">
      <c r="D2374" s="142"/>
    </row>
    <row r="2375" spans="4:4" x14ac:dyDescent="0.25">
      <c r="D2375" s="142"/>
    </row>
    <row r="2376" spans="4:4" x14ac:dyDescent="0.25">
      <c r="D2376" s="142"/>
    </row>
    <row r="2377" spans="4:4" x14ac:dyDescent="0.25">
      <c r="D2377" s="142"/>
    </row>
    <row r="2378" spans="4:4" x14ac:dyDescent="0.25">
      <c r="D2378" s="142"/>
    </row>
    <row r="2379" spans="4:4" x14ac:dyDescent="0.25">
      <c r="D2379" s="142"/>
    </row>
    <row r="2380" spans="4:4" x14ac:dyDescent="0.25">
      <c r="D2380" s="142"/>
    </row>
    <row r="2381" spans="4:4" x14ac:dyDescent="0.25">
      <c r="D2381" s="142"/>
    </row>
    <row r="2382" spans="4:4" x14ac:dyDescent="0.25">
      <c r="D2382" s="142"/>
    </row>
    <row r="2383" spans="4:4" x14ac:dyDescent="0.25">
      <c r="D2383" s="142"/>
    </row>
    <row r="2384" spans="4:4" x14ac:dyDescent="0.25">
      <c r="D2384" s="142"/>
    </row>
    <row r="2385" spans="4:4" x14ac:dyDescent="0.25">
      <c r="D2385" s="142"/>
    </row>
    <row r="2386" spans="4:4" x14ac:dyDescent="0.25">
      <c r="D2386" s="142"/>
    </row>
    <row r="2387" spans="4:4" x14ac:dyDescent="0.25">
      <c r="D2387" s="142"/>
    </row>
    <row r="2388" spans="4:4" x14ac:dyDescent="0.25">
      <c r="D2388" s="142"/>
    </row>
    <row r="2389" spans="4:4" x14ac:dyDescent="0.25">
      <c r="D2389" s="142"/>
    </row>
    <row r="2390" spans="4:4" x14ac:dyDescent="0.25">
      <c r="D2390" s="142"/>
    </row>
    <row r="2391" spans="4:4" x14ac:dyDescent="0.25">
      <c r="D2391" s="142"/>
    </row>
    <row r="2392" spans="4:4" x14ac:dyDescent="0.25">
      <c r="D2392" s="142"/>
    </row>
    <row r="2393" spans="4:4" x14ac:dyDescent="0.25">
      <c r="D2393" s="142"/>
    </row>
    <row r="2394" spans="4:4" x14ac:dyDescent="0.25">
      <c r="D2394" s="142"/>
    </row>
    <row r="2395" spans="4:4" x14ac:dyDescent="0.25">
      <c r="D2395" s="142"/>
    </row>
    <row r="2396" spans="4:4" x14ac:dyDescent="0.25">
      <c r="D2396" s="142"/>
    </row>
    <row r="2397" spans="4:4" x14ac:dyDescent="0.25">
      <c r="D2397" s="142"/>
    </row>
    <row r="2398" spans="4:4" x14ac:dyDescent="0.25">
      <c r="D2398" s="142"/>
    </row>
    <row r="2399" spans="4:4" x14ac:dyDescent="0.25">
      <c r="D2399" s="142"/>
    </row>
    <row r="2400" spans="4:4" x14ac:dyDescent="0.25">
      <c r="D2400" s="142"/>
    </row>
    <row r="2401" spans="4:4" x14ac:dyDescent="0.25">
      <c r="D2401" s="142"/>
    </row>
    <row r="2402" spans="4:4" x14ac:dyDescent="0.25">
      <c r="D2402" s="142"/>
    </row>
    <row r="2403" spans="4:4" x14ac:dyDescent="0.25">
      <c r="D2403" s="142"/>
    </row>
    <row r="2404" spans="4:4" x14ac:dyDescent="0.25">
      <c r="D2404" s="142"/>
    </row>
    <row r="2405" spans="4:4" x14ac:dyDescent="0.25">
      <c r="D2405" s="142"/>
    </row>
    <row r="2406" spans="4:4" x14ac:dyDescent="0.25">
      <c r="D2406" s="142"/>
    </row>
    <row r="2407" spans="4:4" x14ac:dyDescent="0.25">
      <c r="D2407" s="142"/>
    </row>
    <row r="2408" spans="4:4" x14ac:dyDescent="0.25">
      <c r="D2408" s="142"/>
    </row>
    <row r="2409" spans="4:4" x14ac:dyDescent="0.25">
      <c r="D2409" s="142"/>
    </row>
    <row r="2410" spans="4:4" x14ac:dyDescent="0.25">
      <c r="D2410" s="142"/>
    </row>
    <row r="2411" spans="4:4" x14ac:dyDescent="0.25">
      <c r="D2411" s="142"/>
    </row>
    <row r="2412" spans="4:4" x14ac:dyDescent="0.25">
      <c r="D2412" s="142"/>
    </row>
    <row r="2413" spans="4:4" x14ac:dyDescent="0.25">
      <c r="D2413" s="142"/>
    </row>
    <row r="2414" spans="4:4" x14ac:dyDescent="0.25">
      <c r="D2414" s="142"/>
    </row>
    <row r="2415" spans="4:4" x14ac:dyDescent="0.25">
      <c r="D2415" s="142"/>
    </row>
    <row r="2416" spans="4:4" x14ac:dyDescent="0.25">
      <c r="D2416" s="142"/>
    </row>
    <row r="2417" spans="4:4" x14ac:dyDescent="0.25">
      <c r="D2417" s="142"/>
    </row>
    <row r="2418" spans="4:4" x14ac:dyDescent="0.25">
      <c r="D2418" s="142"/>
    </row>
    <row r="2419" spans="4:4" x14ac:dyDescent="0.25">
      <c r="D2419" s="142"/>
    </row>
    <row r="2420" spans="4:4" x14ac:dyDescent="0.25">
      <c r="D2420" s="142"/>
    </row>
    <row r="2421" spans="4:4" x14ac:dyDescent="0.25">
      <c r="D2421" s="142"/>
    </row>
    <row r="2422" spans="4:4" x14ac:dyDescent="0.25">
      <c r="D2422" s="142"/>
    </row>
    <row r="2423" spans="4:4" x14ac:dyDescent="0.25">
      <c r="D2423" s="142"/>
    </row>
    <row r="2424" spans="4:4" x14ac:dyDescent="0.25">
      <c r="D2424" s="142"/>
    </row>
    <row r="2425" spans="4:4" x14ac:dyDescent="0.25">
      <c r="D2425" s="142"/>
    </row>
    <row r="2426" spans="4:4" x14ac:dyDescent="0.25">
      <c r="D2426" s="142"/>
    </row>
    <row r="2427" spans="4:4" x14ac:dyDescent="0.25">
      <c r="D2427" s="142"/>
    </row>
    <row r="2428" spans="4:4" x14ac:dyDescent="0.25">
      <c r="D2428" s="142"/>
    </row>
    <row r="2429" spans="4:4" x14ac:dyDescent="0.25">
      <c r="D2429" s="142"/>
    </row>
    <row r="2430" spans="4:4" x14ac:dyDescent="0.25">
      <c r="D2430" s="142"/>
    </row>
    <row r="2431" spans="4:4" x14ac:dyDescent="0.25">
      <c r="D2431" s="142"/>
    </row>
    <row r="2432" spans="4:4" x14ac:dyDescent="0.25">
      <c r="D2432" s="142"/>
    </row>
    <row r="2433" spans="4:4" x14ac:dyDescent="0.25">
      <c r="D2433" s="142"/>
    </row>
    <row r="2434" spans="4:4" x14ac:dyDescent="0.25">
      <c r="D2434" s="142"/>
    </row>
    <row r="2435" spans="4:4" x14ac:dyDescent="0.25">
      <c r="D2435" s="142"/>
    </row>
    <row r="2436" spans="4:4" x14ac:dyDescent="0.25">
      <c r="D2436" s="142"/>
    </row>
    <row r="2437" spans="4:4" x14ac:dyDescent="0.25">
      <c r="D2437" s="142"/>
    </row>
    <row r="2438" spans="4:4" x14ac:dyDescent="0.25">
      <c r="D2438" s="142"/>
    </row>
    <row r="2439" spans="4:4" x14ac:dyDescent="0.25">
      <c r="D2439" s="142"/>
    </row>
    <row r="2440" spans="4:4" x14ac:dyDescent="0.25">
      <c r="D2440" s="142"/>
    </row>
    <row r="2441" spans="4:4" x14ac:dyDescent="0.25">
      <c r="D2441" s="142"/>
    </row>
    <row r="2442" spans="4:4" x14ac:dyDescent="0.25">
      <c r="D2442" s="142"/>
    </row>
    <row r="2443" spans="4:4" x14ac:dyDescent="0.25">
      <c r="D2443" s="142"/>
    </row>
    <row r="2444" spans="4:4" x14ac:dyDescent="0.25">
      <c r="D2444" s="142"/>
    </row>
    <row r="2445" spans="4:4" x14ac:dyDescent="0.25">
      <c r="D2445" s="142"/>
    </row>
    <row r="2446" spans="4:4" x14ac:dyDescent="0.25">
      <c r="D2446" s="142"/>
    </row>
    <row r="2447" spans="4:4" x14ac:dyDescent="0.25">
      <c r="D2447" s="142"/>
    </row>
    <row r="2448" spans="4:4" x14ac:dyDescent="0.25">
      <c r="D2448" s="142"/>
    </row>
    <row r="2449" spans="4:4" x14ac:dyDescent="0.25">
      <c r="D2449" s="142"/>
    </row>
    <row r="2450" spans="4:4" x14ac:dyDescent="0.25">
      <c r="D2450" s="142"/>
    </row>
    <row r="2451" spans="4:4" x14ac:dyDescent="0.25">
      <c r="D2451" s="142"/>
    </row>
    <row r="2452" spans="4:4" x14ac:dyDescent="0.25">
      <c r="D2452" s="142"/>
    </row>
    <row r="2453" spans="4:4" x14ac:dyDescent="0.25">
      <c r="D2453" s="142"/>
    </row>
    <row r="2454" spans="4:4" x14ac:dyDescent="0.25">
      <c r="D2454" s="142"/>
    </row>
    <row r="2455" spans="4:4" x14ac:dyDescent="0.25">
      <c r="D2455" s="142"/>
    </row>
    <row r="2456" spans="4:4" x14ac:dyDescent="0.25">
      <c r="D2456" s="142"/>
    </row>
    <row r="2457" spans="4:4" x14ac:dyDescent="0.25">
      <c r="D2457" s="142"/>
    </row>
    <row r="2458" spans="4:4" x14ac:dyDescent="0.25">
      <c r="D2458" s="142"/>
    </row>
    <row r="2459" spans="4:4" x14ac:dyDescent="0.25">
      <c r="D2459" s="142"/>
    </row>
    <row r="2460" spans="4:4" x14ac:dyDescent="0.25">
      <c r="D2460" s="142"/>
    </row>
    <row r="2461" spans="4:4" x14ac:dyDescent="0.25">
      <c r="D2461" s="142"/>
    </row>
    <row r="2462" spans="4:4" x14ac:dyDescent="0.25">
      <c r="D2462" s="142"/>
    </row>
    <row r="2463" spans="4:4" x14ac:dyDescent="0.25">
      <c r="D2463" s="142"/>
    </row>
    <row r="2464" spans="4:4" x14ac:dyDescent="0.25">
      <c r="D2464" s="142"/>
    </row>
    <row r="2465" spans="4:4" x14ac:dyDescent="0.25">
      <c r="D2465" s="142"/>
    </row>
    <row r="2466" spans="4:4" x14ac:dyDescent="0.25">
      <c r="D2466" s="142"/>
    </row>
    <row r="2467" spans="4:4" x14ac:dyDescent="0.25">
      <c r="D2467" s="142"/>
    </row>
    <row r="2468" spans="4:4" x14ac:dyDescent="0.25">
      <c r="D2468" s="142"/>
    </row>
    <row r="2469" spans="4:4" x14ac:dyDescent="0.25">
      <c r="D2469" s="142"/>
    </row>
    <row r="2470" spans="4:4" x14ac:dyDescent="0.25">
      <c r="D2470" s="142"/>
    </row>
    <row r="2471" spans="4:4" x14ac:dyDescent="0.25">
      <c r="D2471" s="142"/>
    </row>
    <row r="2472" spans="4:4" x14ac:dyDescent="0.25">
      <c r="D2472" s="142"/>
    </row>
    <row r="2473" spans="4:4" x14ac:dyDescent="0.25">
      <c r="D2473" s="142"/>
    </row>
    <row r="2474" spans="4:4" x14ac:dyDescent="0.25">
      <c r="D2474" s="142"/>
    </row>
    <row r="2475" spans="4:4" x14ac:dyDescent="0.25">
      <c r="D2475" s="142"/>
    </row>
    <row r="2476" spans="4:4" x14ac:dyDescent="0.25">
      <c r="D2476" s="142"/>
    </row>
    <row r="2477" spans="4:4" x14ac:dyDescent="0.25">
      <c r="D2477" s="142"/>
    </row>
    <row r="2478" spans="4:4" x14ac:dyDescent="0.25">
      <c r="D2478" s="142"/>
    </row>
    <row r="2479" spans="4:4" x14ac:dyDescent="0.25">
      <c r="D2479" s="142"/>
    </row>
    <row r="2480" spans="4:4" x14ac:dyDescent="0.25">
      <c r="D2480" s="142"/>
    </row>
    <row r="2481" spans="4:4" x14ac:dyDescent="0.25">
      <c r="D2481" s="142"/>
    </row>
    <row r="2482" spans="4:4" x14ac:dyDescent="0.25">
      <c r="D2482" s="142"/>
    </row>
    <row r="2483" spans="4:4" x14ac:dyDescent="0.25">
      <c r="D2483" s="142"/>
    </row>
    <row r="2484" spans="4:4" x14ac:dyDescent="0.25">
      <c r="D2484" s="142"/>
    </row>
    <row r="2485" spans="4:4" x14ac:dyDescent="0.25">
      <c r="D2485" s="142"/>
    </row>
    <row r="2486" spans="4:4" x14ac:dyDescent="0.25">
      <c r="D2486" s="142"/>
    </row>
    <row r="2487" spans="4:4" x14ac:dyDescent="0.25">
      <c r="D2487" s="142"/>
    </row>
    <row r="2488" spans="4:4" x14ac:dyDescent="0.25">
      <c r="D2488" s="142"/>
    </row>
    <row r="2489" spans="4:4" x14ac:dyDescent="0.25">
      <c r="D2489" s="142"/>
    </row>
    <row r="2490" spans="4:4" x14ac:dyDescent="0.25">
      <c r="D2490" s="142"/>
    </row>
    <row r="2491" spans="4:4" x14ac:dyDescent="0.25">
      <c r="D2491" s="142"/>
    </row>
    <row r="2492" spans="4:4" x14ac:dyDescent="0.25">
      <c r="D2492" s="142"/>
    </row>
    <row r="2493" spans="4:4" x14ac:dyDescent="0.25">
      <c r="D2493" s="142"/>
    </row>
    <row r="2494" spans="4:4" x14ac:dyDescent="0.25">
      <c r="D2494" s="142"/>
    </row>
    <row r="2495" spans="4:4" x14ac:dyDescent="0.25">
      <c r="D2495" s="142"/>
    </row>
    <row r="2496" spans="4:4" x14ac:dyDescent="0.25">
      <c r="D2496" s="142"/>
    </row>
    <row r="2497" spans="4:4" x14ac:dyDescent="0.25">
      <c r="D2497" s="142"/>
    </row>
    <row r="2498" spans="4:4" x14ac:dyDescent="0.25">
      <c r="D2498" s="142"/>
    </row>
    <row r="2499" spans="4:4" x14ac:dyDescent="0.25">
      <c r="D2499" s="142"/>
    </row>
    <row r="2500" spans="4:4" x14ac:dyDescent="0.25">
      <c r="D2500" s="142"/>
    </row>
    <row r="2501" spans="4:4" x14ac:dyDescent="0.25">
      <c r="D2501" s="142"/>
    </row>
    <row r="2502" spans="4:4" x14ac:dyDescent="0.25">
      <c r="D2502" s="142"/>
    </row>
    <row r="2503" spans="4:4" x14ac:dyDescent="0.25">
      <c r="D2503" s="142"/>
    </row>
    <row r="2504" spans="4:4" x14ac:dyDescent="0.25">
      <c r="D2504" s="142"/>
    </row>
    <row r="2505" spans="4:4" x14ac:dyDescent="0.25">
      <c r="D2505" s="142"/>
    </row>
    <row r="2506" spans="4:4" x14ac:dyDescent="0.25">
      <c r="D2506" s="142"/>
    </row>
    <row r="2507" spans="4:4" x14ac:dyDescent="0.25">
      <c r="D2507" s="142"/>
    </row>
    <row r="2508" spans="4:4" x14ac:dyDescent="0.25">
      <c r="D2508" s="142"/>
    </row>
    <row r="2509" spans="4:4" x14ac:dyDescent="0.25">
      <c r="D2509" s="142"/>
    </row>
    <row r="2510" spans="4:4" x14ac:dyDescent="0.25">
      <c r="D2510" s="142"/>
    </row>
    <row r="2511" spans="4:4" x14ac:dyDescent="0.25">
      <c r="D2511" s="142"/>
    </row>
    <row r="2512" spans="4:4" x14ac:dyDescent="0.25">
      <c r="D2512" s="142"/>
    </row>
    <row r="2513" spans="4:4" x14ac:dyDescent="0.25">
      <c r="D2513" s="142"/>
    </row>
    <row r="2514" spans="4:4" x14ac:dyDescent="0.25">
      <c r="D2514" s="142"/>
    </row>
    <row r="2515" spans="4:4" x14ac:dyDescent="0.25">
      <c r="D2515" s="142"/>
    </row>
    <row r="2516" spans="4:4" x14ac:dyDescent="0.25">
      <c r="D2516" s="142"/>
    </row>
    <row r="2517" spans="4:4" x14ac:dyDescent="0.25">
      <c r="D2517" s="142"/>
    </row>
    <row r="2518" spans="4:4" x14ac:dyDescent="0.25">
      <c r="D2518" s="142"/>
    </row>
    <row r="2519" spans="4:4" x14ac:dyDescent="0.25">
      <c r="D2519" s="142"/>
    </row>
    <row r="2520" spans="4:4" x14ac:dyDescent="0.25">
      <c r="D2520" s="142"/>
    </row>
    <row r="2521" spans="4:4" x14ac:dyDescent="0.25">
      <c r="D2521" s="142"/>
    </row>
    <row r="2522" spans="4:4" x14ac:dyDescent="0.25">
      <c r="D2522" s="142"/>
    </row>
    <row r="2523" spans="4:4" x14ac:dyDescent="0.25">
      <c r="D2523" s="142"/>
    </row>
    <row r="2524" spans="4:4" x14ac:dyDescent="0.25">
      <c r="D2524" s="142"/>
    </row>
    <row r="2525" spans="4:4" x14ac:dyDescent="0.25">
      <c r="D2525" s="142"/>
    </row>
    <row r="2526" spans="4:4" x14ac:dyDescent="0.25">
      <c r="D2526" s="142"/>
    </row>
    <row r="2527" spans="4:4" x14ac:dyDescent="0.25">
      <c r="D2527" s="142"/>
    </row>
    <row r="2528" spans="4:4" x14ac:dyDescent="0.25">
      <c r="D2528" s="142"/>
    </row>
    <row r="2529" spans="4:4" x14ac:dyDescent="0.25">
      <c r="D2529" s="142"/>
    </row>
    <row r="2530" spans="4:4" x14ac:dyDescent="0.25">
      <c r="D2530" s="142"/>
    </row>
    <row r="2531" spans="4:4" x14ac:dyDescent="0.25">
      <c r="D2531" s="142"/>
    </row>
    <row r="2532" spans="4:4" x14ac:dyDescent="0.25">
      <c r="D2532" s="142"/>
    </row>
    <row r="2533" spans="4:4" x14ac:dyDescent="0.25">
      <c r="D2533" s="142"/>
    </row>
    <row r="2534" spans="4:4" x14ac:dyDescent="0.25">
      <c r="D2534" s="142"/>
    </row>
    <row r="2535" spans="4:4" x14ac:dyDescent="0.25">
      <c r="D2535" s="142"/>
    </row>
    <row r="2536" spans="4:4" x14ac:dyDescent="0.25">
      <c r="D2536" s="142"/>
    </row>
    <row r="2537" spans="4:4" x14ac:dyDescent="0.25">
      <c r="D2537" s="142"/>
    </row>
    <row r="2538" spans="4:4" x14ac:dyDescent="0.25">
      <c r="D2538" s="142"/>
    </row>
    <row r="2539" spans="4:4" x14ac:dyDescent="0.25">
      <c r="D2539" s="142"/>
    </row>
    <row r="2540" spans="4:4" x14ac:dyDescent="0.25">
      <c r="D2540" s="142"/>
    </row>
    <row r="2541" spans="4:4" x14ac:dyDescent="0.25">
      <c r="D2541" s="142"/>
    </row>
    <row r="2542" spans="4:4" x14ac:dyDescent="0.25">
      <c r="D2542" s="142"/>
    </row>
    <row r="2543" spans="4:4" x14ac:dyDescent="0.25">
      <c r="D2543" s="142"/>
    </row>
    <row r="2544" spans="4:4" x14ac:dyDescent="0.25">
      <c r="D2544" s="142"/>
    </row>
    <row r="2545" spans="4:4" x14ac:dyDescent="0.25">
      <c r="D2545" s="142"/>
    </row>
    <row r="2546" spans="4:4" x14ac:dyDescent="0.25">
      <c r="D2546" s="142"/>
    </row>
    <row r="2547" spans="4:4" x14ac:dyDescent="0.25">
      <c r="D2547" s="142"/>
    </row>
    <row r="2548" spans="4:4" x14ac:dyDescent="0.25">
      <c r="D2548" s="142"/>
    </row>
    <row r="2549" spans="4:4" x14ac:dyDescent="0.25">
      <c r="D2549" s="142"/>
    </row>
    <row r="2550" spans="4:4" x14ac:dyDescent="0.25">
      <c r="D2550" s="142"/>
    </row>
    <row r="2551" spans="4:4" x14ac:dyDescent="0.25">
      <c r="D2551" s="142"/>
    </row>
    <row r="2552" spans="4:4" x14ac:dyDescent="0.25">
      <c r="D2552" s="142"/>
    </row>
    <row r="2553" spans="4:4" x14ac:dyDescent="0.25">
      <c r="D2553" s="142"/>
    </row>
    <row r="2554" spans="4:4" x14ac:dyDescent="0.25">
      <c r="D2554" s="142"/>
    </row>
    <row r="2555" spans="4:4" x14ac:dyDescent="0.25">
      <c r="D2555" s="142"/>
    </row>
    <row r="2556" spans="4:4" x14ac:dyDescent="0.25">
      <c r="D2556" s="142"/>
    </row>
    <row r="2557" spans="4:4" x14ac:dyDescent="0.25">
      <c r="D2557" s="142"/>
    </row>
    <row r="2558" spans="4:4" x14ac:dyDescent="0.25">
      <c r="D2558" s="142"/>
    </row>
    <row r="2559" spans="4:4" x14ac:dyDescent="0.25">
      <c r="D2559" s="142"/>
    </row>
    <row r="2560" spans="4:4" x14ac:dyDescent="0.25">
      <c r="D2560" s="142"/>
    </row>
    <row r="2561" spans="4:4" x14ac:dyDescent="0.25">
      <c r="D2561" s="142"/>
    </row>
    <row r="2562" spans="4:4" x14ac:dyDescent="0.25">
      <c r="D2562" s="142"/>
    </row>
    <row r="2563" spans="4:4" x14ac:dyDescent="0.25">
      <c r="D2563" s="142"/>
    </row>
    <row r="2564" spans="4:4" x14ac:dyDescent="0.25">
      <c r="D2564" s="142"/>
    </row>
    <row r="2565" spans="4:4" x14ac:dyDescent="0.25">
      <c r="D2565" s="142"/>
    </row>
    <row r="2566" spans="4:4" x14ac:dyDescent="0.25">
      <c r="D2566" s="142"/>
    </row>
    <row r="2567" spans="4:4" x14ac:dyDescent="0.25">
      <c r="D2567" s="142"/>
    </row>
    <row r="2568" spans="4:4" x14ac:dyDescent="0.25">
      <c r="D2568" s="142"/>
    </row>
    <row r="2569" spans="4:4" x14ac:dyDescent="0.25">
      <c r="D2569" s="142"/>
    </row>
    <row r="2570" spans="4:4" x14ac:dyDescent="0.25">
      <c r="D2570" s="142"/>
    </row>
    <row r="2571" spans="4:4" x14ac:dyDescent="0.25">
      <c r="D2571" s="142"/>
    </row>
    <row r="2572" spans="4:4" x14ac:dyDescent="0.25">
      <c r="D2572" s="142"/>
    </row>
    <row r="2573" spans="4:4" x14ac:dyDescent="0.25">
      <c r="D2573" s="142"/>
    </row>
    <row r="2574" spans="4:4" x14ac:dyDescent="0.25">
      <c r="D2574" s="142"/>
    </row>
    <row r="2575" spans="4:4" x14ac:dyDescent="0.25">
      <c r="D2575" s="142"/>
    </row>
    <row r="2576" spans="4:4" x14ac:dyDescent="0.25">
      <c r="D2576" s="142"/>
    </row>
    <row r="2577" spans="4:4" x14ac:dyDescent="0.25">
      <c r="D2577" s="142"/>
    </row>
    <row r="2578" spans="4:4" x14ac:dyDescent="0.25">
      <c r="D2578" s="142"/>
    </row>
    <row r="2579" spans="4:4" x14ac:dyDescent="0.25">
      <c r="D2579" s="142"/>
    </row>
    <row r="2580" spans="4:4" x14ac:dyDescent="0.25">
      <c r="D2580" s="142"/>
    </row>
    <row r="2581" spans="4:4" x14ac:dyDescent="0.25">
      <c r="D2581" s="142"/>
    </row>
    <row r="2582" spans="4:4" x14ac:dyDescent="0.25">
      <c r="D2582" s="142"/>
    </row>
    <row r="2583" spans="4:4" x14ac:dyDescent="0.25">
      <c r="D2583" s="142"/>
    </row>
    <row r="2584" spans="4:4" x14ac:dyDescent="0.25">
      <c r="D2584" s="142"/>
    </row>
    <row r="2585" spans="4:4" x14ac:dyDescent="0.25">
      <c r="D2585" s="142"/>
    </row>
    <row r="2586" spans="4:4" x14ac:dyDescent="0.25">
      <c r="D2586" s="142"/>
    </row>
    <row r="2587" spans="4:4" x14ac:dyDescent="0.25">
      <c r="D2587" s="142"/>
    </row>
    <row r="2588" spans="4:4" x14ac:dyDescent="0.25">
      <c r="D2588" s="142"/>
    </row>
    <row r="2589" spans="4:4" x14ac:dyDescent="0.25">
      <c r="D2589" s="142"/>
    </row>
    <row r="2590" spans="4:4" x14ac:dyDescent="0.25">
      <c r="D2590" s="142"/>
    </row>
    <row r="2591" spans="4:4" x14ac:dyDescent="0.25">
      <c r="D2591" s="142"/>
    </row>
    <row r="2592" spans="4:4" x14ac:dyDescent="0.25">
      <c r="D2592" s="142"/>
    </row>
    <row r="2593" spans="4:4" x14ac:dyDescent="0.25">
      <c r="D2593" s="142"/>
    </row>
    <row r="2594" spans="4:4" x14ac:dyDescent="0.25">
      <c r="D2594" s="142"/>
    </row>
    <row r="2595" spans="4:4" x14ac:dyDescent="0.25">
      <c r="D2595" s="142"/>
    </row>
    <row r="2596" spans="4:4" x14ac:dyDescent="0.25">
      <c r="D2596" s="142"/>
    </row>
    <row r="2597" spans="4:4" x14ac:dyDescent="0.25">
      <c r="D2597" s="142"/>
    </row>
    <row r="2598" spans="4:4" x14ac:dyDescent="0.25">
      <c r="D2598" s="142"/>
    </row>
    <row r="2599" spans="4:4" x14ac:dyDescent="0.25">
      <c r="D2599" s="142"/>
    </row>
    <row r="2600" spans="4:4" x14ac:dyDescent="0.25">
      <c r="D2600" s="142"/>
    </row>
    <row r="2601" spans="4:4" x14ac:dyDescent="0.25">
      <c r="D2601" s="142"/>
    </row>
    <row r="2602" spans="4:4" x14ac:dyDescent="0.25">
      <c r="D2602" s="142"/>
    </row>
    <row r="2603" spans="4:4" x14ac:dyDescent="0.25">
      <c r="D2603" s="142"/>
    </row>
    <row r="2604" spans="4:4" x14ac:dyDescent="0.25">
      <c r="D2604" s="142"/>
    </row>
    <row r="2605" spans="4:4" x14ac:dyDescent="0.25">
      <c r="D2605" s="142"/>
    </row>
    <row r="2606" spans="4:4" x14ac:dyDescent="0.25">
      <c r="D2606" s="142"/>
    </row>
    <row r="2607" spans="4:4" x14ac:dyDescent="0.25">
      <c r="D2607" s="142"/>
    </row>
    <row r="2608" spans="4:4" x14ac:dyDescent="0.25">
      <c r="D2608" s="142"/>
    </row>
    <row r="2609" spans="4:4" x14ac:dyDescent="0.25">
      <c r="D2609" s="142"/>
    </row>
    <row r="2610" spans="4:4" x14ac:dyDescent="0.25">
      <c r="D2610" s="142"/>
    </row>
    <row r="2611" spans="4:4" x14ac:dyDescent="0.25">
      <c r="D2611" s="142"/>
    </row>
    <row r="2612" spans="4:4" x14ac:dyDescent="0.25">
      <c r="D2612" s="142"/>
    </row>
    <row r="2613" spans="4:4" x14ac:dyDescent="0.25">
      <c r="D2613" s="142"/>
    </row>
    <row r="2614" spans="4:4" x14ac:dyDescent="0.25">
      <c r="D2614" s="142"/>
    </row>
    <row r="2615" spans="4:4" x14ac:dyDescent="0.25">
      <c r="D2615" s="142"/>
    </row>
    <row r="2616" spans="4:4" x14ac:dyDescent="0.25">
      <c r="D2616" s="142"/>
    </row>
    <row r="2617" spans="4:4" x14ac:dyDescent="0.25">
      <c r="D2617" s="142"/>
    </row>
    <row r="2618" spans="4:4" x14ac:dyDescent="0.25">
      <c r="D2618" s="142"/>
    </row>
    <row r="2619" spans="4:4" x14ac:dyDescent="0.25">
      <c r="D2619" s="142"/>
    </row>
    <row r="2620" spans="4:4" x14ac:dyDescent="0.25">
      <c r="D2620" s="142"/>
    </row>
    <row r="2621" spans="4:4" x14ac:dyDescent="0.25">
      <c r="D2621" s="142"/>
    </row>
    <row r="2622" spans="4:4" x14ac:dyDescent="0.25">
      <c r="D2622" s="142"/>
    </row>
    <row r="2623" spans="4:4" x14ac:dyDescent="0.25">
      <c r="D2623" s="142"/>
    </row>
    <row r="2624" spans="4:4" x14ac:dyDescent="0.25">
      <c r="D2624" s="142"/>
    </row>
    <row r="2625" spans="4:4" x14ac:dyDescent="0.25">
      <c r="D2625" s="142"/>
    </row>
    <row r="2626" spans="4:4" x14ac:dyDescent="0.25">
      <c r="D2626" s="142"/>
    </row>
    <row r="2627" spans="4:4" x14ac:dyDescent="0.25">
      <c r="D2627" s="142"/>
    </row>
    <row r="2628" spans="4:4" x14ac:dyDescent="0.25">
      <c r="D2628" s="142"/>
    </row>
    <row r="2629" spans="4:4" x14ac:dyDescent="0.25">
      <c r="D2629" s="142"/>
    </row>
    <row r="2630" spans="4:4" x14ac:dyDescent="0.25">
      <c r="D2630" s="142"/>
    </row>
    <row r="2631" spans="4:4" x14ac:dyDescent="0.25">
      <c r="D2631" s="142"/>
    </row>
    <row r="2632" spans="4:4" x14ac:dyDescent="0.25">
      <c r="D2632" s="142"/>
    </row>
    <row r="2633" spans="4:4" x14ac:dyDescent="0.25">
      <c r="D2633" s="142"/>
    </row>
    <row r="2634" spans="4:4" x14ac:dyDescent="0.25">
      <c r="D2634" s="142"/>
    </row>
    <row r="2635" spans="4:4" x14ac:dyDescent="0.25">
      <c r="D2635" s="142"/>
    </row>
    <row r="2636" spans="4:4" x14ac:dyDescent="0.25">
      <c r="D2636" s="142"/>
    </row>
    <row r="2637" spans="4:4" x14ac:dyDescent="0.25">
      <c r="D2637" s="142"/>
    </row>
    <row r="2638" spans="4:4" x14ac:dyDescent="0.25">
      <c r="D2638" s="142"/>
    </row>
    <row r="2639" spans="4:4" x14ac:dyDescent="0.25">
      <c r="D2639" s="142"/>
    </row>
    <row r="2640" spans="4:4" x14ac:dyDescent="0.25">
      <c r="D2640" s="142"/>
    </row>
    <row r="2641" spans="4:4" x14ac:dyDescent="0.25">
      <c r="D2641" s="142"/>
    </row>
    <row r="2642" spans="4:4" x14ac:dyDescent="0.25">
      <c r="D2642" s="142"/>
    </row>
    <row r="2643" spans="4:4" x14ac:dyDescent="0.25">
      <c r="D2643" s="142"/>
    </row>
    <row r="2644" spans="4:4" x14ac:dyDescent="0.25">
      <c r="D2644" s="142"/>
    </row>
    <row r="2645" spans="4:4" x14ac:dyDescent="0.25">
      <c r="D2645" s="142"/>
    </row>
    <row r="2646" spans="4:4" x14ac:dyDescent="0.25">
      <c r="D2646" s="142"/>
    </row>
    <row r="2647" spans="4:4" x14ac:dyDescent="0.25">
      <c r="D2647" s="142"/>
    </row>
    <row r="2648" spans="4:4" x14ac:dyDescent="0.25">
      <c r="D2648" s="142"/>
    </row>
    <row r="2649" spans="4:4" x14ac:dyDescent="0.25">
      <c r="D2649" s="142"/>
    </row>
    <row r="2650" spans="4:4" x14ac:dyDescent="0.25">
      <c r="D2650" s="142"/>
    </row>
    <row r="2651" spans="4:4" x14ac:dyDescent="0.25">
      <c r="D2651" s="142"/>
    </row>
    <row r="2652" spans="4:4" x14ac:dyDescent="0.25">
      <c r="D2652" s="142"/>
    </row>
    <row r="2653" spans="4:4" x14ac:dyDescent="0.25">
      <c r="D2653" s="142"/>
    </row>
    <row r="2654" spans="4:4" x14ac:dyDescent="0.25">
      <c r="D2654" s="142"/>
    </row>
    <row r="2655" spans="4:4" x14ac:dyDescent="0.25">
      <c r="D2655" s="142"/>
    </row>
    <row r="2656" spans="4:4" x14ac:dyDescent="0.25">
      <c r="D2656" s="142"/>
    </row>
    <row r="2657" spans="4:4" x14ac:dyDescent="0.25">
      <c r="D2657" s="142"/>
    </row>
    <row r="2658" spans="4:4" x14ac:dyDescent="0.25">
      <c r="D2658" s="142"/>
    </row>
    <row r="2659" spans="4:4" x14ac:dyDescent="0.25">
      <c r="D2659" s="142"/>
    </row>
    <row r="2660" spans="4:4" x14ac:dyDescent="0.25">
      <c r="D2660" s="142"/>
    </row>
    <row r="2661" spans="4:4" x14ac:dyDescent="0.25">
      <c r="D2661" s="142"/>
    </row>
    <row r="2662" spans="4:4" x14ac:dyDescent="0.25">
      <c r="D2662" s="142"/>
    </row>
    <row r="2663" spans="4:4" x14ac:dyDescent="0.25">
      <c r="D2663" s="142"/>
    </row>
    <row r="2664" spans="4:4" x14ac:dyDescent="0.25">
      <c r="D2664" s="142"/>
    </row>
    <row r="2665" spans="4:4" x14ac:dyDescent="0.25">
      <c r="D2665" s="142"/>
    </row>
    <row r="2666" spans="4:4" x14ac:dyDescent="0.25">
      <c r="D2666" s="142"/>
    </row>
    <row r="2667" spans="4:4" x14ac:dyDescent="0.25">
      <c r="D2667" s="142"/>
    </row>
    <row r="2668" spans="4:4" x14ac:dyDescent="0.25">
      <c r="D2668" s="142"/>
    </row>
    <row r="2669" spans="4:4" x14ac:dyDescent="0.25">
      <c r="D2669" s="142"/>
    </row>
    <row r="2670" spans="4:4" x14ac:dyDescent="0.25">
      <c r="D2670" s="142"/>
    </row>
    <row r="2671" spans="4:4" x14ac:dyDescent="0.25">
      <c r="D2671" s="142"/>
    </row>
    <row r="2672" spans="4:4" x14ac:dyDescent="0.25">
      <c r="D2672" s="142"/>
    </row>
    <row r="2673" spans="4:4" x14ac:dyDescent="0.25">
      <c r="D2673" s="142"/>
    </row>
    <row r="2674" spans="4:4" x14ac:dyDescent="0.25">
      <c r="D2674" s="142"/>
    </row>
    <row r="2675" spans="4:4" x14ac:dyDescent="0.25">
      <c r="D2675" s="142"/>
    </row>
    <row r="2676" spans="4:4" x14ac:dyDescent="0.25">
      <c r="D2676" s="142"/>
    </row>
    <row r="2677" spans="4:4" x14ac:dyDescent="0.25">
      <c r="D2677" s="142"/>
    </row>
    <row r="2678" spans="4:4" x14ac:dyDescent="0.25">
      <c r="D2678" s="142"/>
    </row>
    <row r="2679" spans="4:4" x14ac:dyDescent="0.25">
      <c r="D2679" s="142"/>
    </row>
    <row r="2680" spans="4:4" x14ac:dyDescent="0.25">
      <c r="D2680" s="142"/>
    </row>
    <row r="2681" spans="4:4" x14ac:dyDescent="0.25">
      <c r="D2681" s="142"/>
    </row>
    <row r="2682" spans="4:4" x14ac:dyDescent="0.25">
      <c r="D2682" s="142"/>
    </row>
    <row r="2683" spans="4:4" x14ac:dyDescent="0.25">
      <c r="D2683" s="142"/>
    </row>
    <row r="2684" spans="4:4" x14ac:dyDescent="0.25">
      <c r="D2684" s="142"/>
    </row>
    <row r="2685" spans="4:4" x14ac:dyDescent="0.25">
      <c r="D2685" s="142"/>
    </row>
    <row r="2686" spans="4:4" x14ac:dyDescent="0.25">
      <c r="D2686" s="142"/>
    </row>
    <row r="2687" spans="4:4" x14ac:dyDescent="0.25">
      <c r="D2687" s="142"/>
    </row>
    <row r="2688" spans="4:4" x14ac:dyDescent="0.25">
      <c r="D2688" s="142"/>
    </row>
    <row r="2689" spans="4:4" x14ac:dyDescent="0.25">
      <c r="D2689" s="142"/>
    </row>
    <row r="2690" spans="4:4" x14ac:dyDescent="0.25">
      <c r="D2690" s="142"/>
    </row>
    <row r="2691" spans="4:4" x14ac:dyDescent="0.25">
      <c r="D2691" s="142"/>
    </row>
    <row r="2692" spans="4:4" x14ac:dyDescent="0.25">
      <c r="D2692" s="142"/>
    </row>
    <row r="2693" spans="4:4" x14ac:dyDescent="0.25">
      <c r="D2693" s="142"/>
    </row>
    <row r="2694" spans="4:4" x14ac:dyDescent="0.25">
      <c r="D2694" s="142"/>
    </row>
    <row r="2695" spans="4:4" x14ac:dyDescent="0.25">
      <c r="D2695" s="142"/>
    </row>
    <row r="2696" spans="4:4" x14ac:dyDescent="0.25">
      <c r="D2696" s="142"/>
    </row>
    <row r="2697" spans="4:4" x14ac:dyDescent="0.25">
      <c r="D2697" s="142"/>
    </row>
    <row r="2698" spans="4:4" x14ac:dyDescent="0.25">
      <c r="D2698" s="142"/>
    </row>
    <row r="2699" spans="4:4" x14ac:dyDescent="0.25">
      <c r="D2699" s="142"/>
    </row>
    <row r="2700" spans="4:4" x14ac:dyDescent="0.25">
      <c r="D2700" s="142"/>
    </row>
    <row r="2701" spans="4:4" x14ac:dyDescent="0.25">
      <c r="D2701" s="142"/>
    </row>
    <row r="2702" spans="4:4" x14ac:dyDescent="0.25">
      <c r="D2702" s="142"/>
    </row>
    <row r="2703" spans="4:4" x14ac:dyDescent="0.25">
      <c r="D2703" s="142"/>
    </row>
    <row r="2704" spans="4:4" x14ac:dyDescent="0.25">
      <c r="D2704" s="142"/>
    </row>
    <row r="2705" spans="4:4" x14ac:dyDescent="0.25">
      <c r="D2705" s="142"/>
    </row>
    <row r="2706" spans="4:4" x14ac:dyDescent="0.25">
      <c r="D2706" s="142"/>
    </row>
    <row r="2707" spans="4:4" x14ac:dyDescent="0.25">
      <c r="D2707" s="142"/>
    </row>
    <row r="2708" spans="4:4" x14ac:dyDescent="0.25">
      <c r="D2708" s="142"/>
    </row>
    <row r="2709" spans="4:4" x14ac:dyDescent="0.25">
      <c r="D2709" s="142"/>
    </row>
    <row r="2710" spans="4:4" x14ac:dyDescent="0.25">
      <c r="D2710" s="142"/>
    </row>
    <row r="2711" spans="4:4" x14ac:dyDescent="0.25">
      <c r="D2711" s="142"/>
    </row>
    <row r="2712" spans="4:4" x14ac:dyDescent="0.25">
      <c r="D2712" s="142"/>
    </row>
    <row r="2713" spans="4:4" x14ac:dyDescent="0.25">
      <c r="D2713" s="142"/>
    </row>
    <row r="2714" spans="4:4" x14ac:dyDescent="0.25">
      <c r="D2714" s="142"/>
    </row>
    <row r="2715" spans="4:4" x14ac:dyDescent="0.25">
      <c r="D2715" s="142"/>
    </row>
    <row r="2716" spans="4:4" x14ac:dyDescent="0.25">
      <c r="D2716" s="142"/>
    </row>
    <row r="2717" spans="4:4" x14ac:dyDescent="0.25">
      <c r="D2717" s="142"/>
    </row>
    <row r="2718" spans="4:4" x14ac:dyDescent="0.25">
      <c r="D2718" s="142"/>
    </row>
    <row r="2719" spans="4:4" x14ac:dyDescent="0.25">
      <c r="D2719" s="142"/>
    </row>
    <row r="2720" spans="4:4" x14ac:dyDescent="0.25">
      <c r="D2720" s="142"/>
    </row>
    <row r="2721" spans="4:4" x14ac:dyDescent="0.25">
      <c r="D2721" s="142"/>
    </row>
    <row r="2722" spans="4:4" x14ac:dyDescent="0.25">
      <c r="D2722" s="142"/>
    </row>
    <row r="2723" spans="4:4" x14ac:dyDescent="0.25">
      <c r="D2723" s="142"/>
    </row>
    <row r="2724" spans="4:4" x14ac:dyDescent="0.25">
      <c r="D2724" s="142"/>
    </row>
    <row r="2725" spans="4:4" x14ac:dyDescent="0.25">
      <c r="D2725" s="142"/>
    </row>
    <row r="2726" spans="4:4" x14ac:dyDescent="0.25">
      <c r="D2726" s="142"/>
    </row>
    <row r="2727" spans="4:4" x14ac:dyDescent="0.25">
      <c r="D2727" s="142"/>
    </row>
    <row r="2728" spans="4:4" x14ac:dyDescent="0.25">
      <c r="D2728" s="142"/>
    </row>
    <row r="2729" spans="4:4" x14ac:dyDescent="0.25">
      <c r="D2729" s="142"/>
    </row>
    <row r="2730" spans="4:4" x14ac:dyDescent="0.25">
      <c r="D2730" s="142"/>
    </row>
    <row r="2731" spans="4:4" x14ac:dyDescent="0.25">
      <c r="D2731" s="142"/>
    </row>
    <row r="2732" spans="4:4" x14ac:dyDescent="0.25">
      <c r="D2732" s="142"/>
    </row>
    <row r="2733" spans="4:4" x14ac:dyDescent="0.25">
      <c r="D2733" s="142"/>
    </row>
    <row r="2734" spans="4:4" x14ac:dyDescent="0.25">
      <c r="D2734" s="142"/>
    </row>
    <row r="2735" spans="4:4" x14ac:dyDescent="0.25">
      <c r="D2735" s="142"/>
    </row>
    <row r="2736" spans="4:4" x14ac:dyDescent="0.25">
      <c r="D2736" s="142"/>
    </row>
    <row r="2737" spans="4:4" x14ac:dyDescent="0.25">
      <c r="D2737" s="142"/>
    </row>
    <row r="2738" spans="4:4" x14ac:dyDescent="0.25">
      <c r="D2738" s="142"/>
    </row>
    <row r="2739" spans="4:4" x14ac:dyDescent="0.25">
      <c r="D2739" s="142"/>
    </row>
    <row r="2740" spans="4:4" x14ac:dyDescent="0.25">
      <c r="D2740" s="142"/>
    </row>
    <row r="2741" spans="4:4" x14ac:dyDescent="0.25">
      <c r="D2741" s="142"/>
    </row>
    <row r="2742" spans="4:4" x14ac:dyDescent="0.25">
      <c r="D2742" s="142"/>
    </row>
    <row r="2743" spans="4:4" x14ac:dyDescent="0.25">
      <c r="D2743" s="142"/>
    </row>
    <row r="2744" spans="4:4" x14ac:dyDescent="0.25">
      <c r="D2744" s="142"/>
    </row>
    <row r="2745" spans="4:4" x14ac:dyDescent="0.25">
      <c r="D2745" s="142"/>
    </row>
    <row r="2746" spans="4:4" x14ac:dyDescent="0.25">
      <c r="D2746" s="142"/>
    </row>
    <row r="2747" spans="4:4" x14ac:dyDescent="0.25">
      <c r="D2747" s="142"/>
    </row>
    <row r="2748" spans="4:4" x14ac:dyDescent="0.25">
      <c r="D2748" s="142"/>
    </row>
    <row r="2749" spans="4:4" x14ac:dyDescent="0.25">
      <c r="D2749" s="142"/>
    </row>
    <row r="2750" spans="4:4" x14ac:dyDescent="0.25">
      <c r="D2750" s="142"/>
    </row>
    <row r="2751" spans="4:4" x14ac:dyDescent="0.25">
      <c r="D2751" s="142"/>
    </row>
    <row r="2752" spans="4:4" x14ac:dyDescent="0.25">
      <c r="D2752" s="142"/>
    </row>
    <row r="2753" spans="4:4" x14ac:dyDescent="0.25">
      <c r="D2753" s="142"/>
    </row>
    <row r="2754" spans="4:4" x14ac:dyDescent="0.25">
      <c r="D2754" s="142"/>
    </row>
    <row r="2755" spans="4:4" x14ac:dyDescent="0.25">
      <c r="D2755" s="142"/>
    </row>
    <row r="2756" spans="4:4" x14ac:dyDescent="0.25">
      <c r="D2756" s="142"/>
    </row>
    <row r="2757" spans="4:4" x14ac:dyDescent="0.25">
      <c r="D2757" s="142"/>
    </row>
    <row r="2758" spans="4:4" x14ac:dyDescent="0.25">
      <c r="D2758" s="142"/>
    </row>
    <row r="2759" spans="4:4" x14ac:dyDescent="0.25">
      <c r="D2759" s="142"/>
    </row>
    <row r="2760" spans="4:4" x14ac:dyDescent="0.25">
      <c r="D2760" s="142"/>
    </row>
    <row r="2761" spans="4:4" x14ac:dyDescent="0.25">
      <c r="D2761" s="142"/>
    </row>
    <row r="2762" spans="4:4" x14ac:dyDescent="0.25">
      <c r="D2762" s="142"/>
    </row>
    <row r="2763" spans="4:4" x14ac:dyDescent="0.25">
      <c r="D2763" s="142"/>
    </row>
    <row r="2764" spans="4:4" x14ac:dyDescent="0.25">
      <c r="D2764" s="142"/>
    </row>
    <row r="2765" spans="4:4" x14ac:dyDescent="0.25">
      <c r="D2765" s="142"/>
    </row>
    <row r="2766" spans="4:4" x14ac:dyDescent="0.25">
      <c r="D2766" s="142"/>
    </row>
    <row r="2767" spans="4:4" x14ac:dyDescent="0.25">
      <c r="D2767" s="142"/>
    </row>
    <row r="2768" spans="4:4" x14ac:dyDescent="0.25">
      <c r="D2768" s="142"/>
    </row>
    <row r="2769" spans="4:4" x14ac:dyDescent="0.25">
      <c r="D2769" s="142"/>
    </row>
    <row r="2770" spans="4:4" x14ac:dyDescent="0.25">
      <c r="D2770" s="142"/>
    </row>
    <row r="2771" spans="4:4" x14ac:dyDescent="0.25">
      <c r="D2771" s="142"/>
    </row>
    <row r="2772" spans="4:4" x14ac:dyDescent="0.25">
      <c r="D2772" s="142"/>
    </row>
    <row r="2773" spans="4:4" x14ac:dyDescent="0.25">
      <c r="D2773" s="142"/>
    </row>
    <row r="2774" spans="4:4" x14ac:dyDescent="0.25">
      <c r="D2774" s="142"/>
    </row>
    <row r="2775" spans="4:4" x14ac:dyDescent="0.25">
      <c r="D2775" s="142"/>
    </row>
    <row r="2776" spans="4:4" x14ac:dyDescent="0.25">
      <c r="D2776" s="142"/>
    </row>
    <row r="2777" spans="4:4" x14ac:dyDescent="0.25">
      <c r="D2777" s="142"/>
    </row>
    <row r="2778" spans="4:4" x14ac:dyDescent="0.25">
      <c r="D2778" s="142"/>
    </row>
    <row r="2779" spans="4:4" x14ac:dyDescent="0.25">
      <c r="D2779" s="142"/>
    </row>
    <row r="2780" spans="4:4" x14ac:dyDescent="0.25">
      <c r="D2780" s="142"/>
    </row>
    <row r="2781" spans="4:4" x14ac:dyDescent="0.25">
      <c r="D2781" s="142"/>
    </row>
    <row r="2782" spans="4:4" x14ac:dyDescent="0.25">
      <c r="D2782" s="142"/>
    </row>
    <row r="2783" spans="4:4" x14ac:dyDescent="0.25">
      <c r="D2783" s="142"/>
    </row>
    <row r="2784" spans="4:4" x14ac:dyDescent="0.25">
      <c r="D2784" s="142"/>
    </row>
    <row r="2785" spans="4:4" x14ac:dyDescent="0.25">
      <c r="D2785" s="142"/>
    </row>
    <row r="2786" spans="4:4" x14ac:dyDescent="0.25">
      <c r="D2786" s="142"/>
    </row>
    <row r="2787" spans="4:4" x14ac:dyDescent="0.25">
      <c r="D2787" s="142"/>
    </row>
    <row r="2788" spans="4:4" x14ac:dyDescent="0.25">
      <c r="D2788" s="142"/>
    </row>
    <row r="2789" spans="4:4" x14ac:dyDescent="0.25">
      <c r="D2789" s="142"/>
    </row>
    <row r="2790" spans="4:4" x14ac:dyDescent="0.25">
      <c r="D2790" s="142"/>
    </row>
    <row r="2791" spans="4:4" x14ac:dyDescent="0.25">
      <c r="D2791" s="142"/>
    </row>
    <row r="2792" spans="4:4" x14ac:dyDescent="0.25">
      <c r="D2792" s="142"/>
    </row>
    <row r="2793" spans="4:4" x14ac:dyDescent="0.25">
      <c r="D2793" s="142"/>
    </row>
    <row r="2794" spans="4:4" x14ac:dyDescent="0.25">
      <c r="D2794" s="142"/>
    </row>
    <row r="2795" spans="4:4" x14ac:dyDescent="0.25">
      <c r="D2795" s="142"/>
    </row>
    <row r="2796" spans="4:4" x14ac:dyDescent="0.25">
      <c r="D2796" s="142"/>
    </row>
    <row r="2797" spans="4:4" x14ac:dyDescent="0.25">
      <c r="D2797" s="142"/>
    </row>
    <row r="2798" spans="4:4" x14ac:dyDescent="0.25">
      <c r="D2798" s="142"/>
    </row>
    <row r="2799" spans="4:4" x14ac:dyDescent="0.25">
      <c r="D2799" s="142"/>
    </row>
    <row r="2800" spans="4:4" x14ac:dyDescent="0.25">
      <c r="D2800" s="142"/>
    </row>
    <row r="2801" spans="4:4" x14ac:dyDescent="0.25">
      <c r="D2801" s="142"/>
    </row>
    <row r="2802" spans="4:4" x14ac:dyDescent="0.25">
      <c r="D2802" s="142"/>
    </row>
    <row r="2803" spans="4:4" x14ac:dyDescent="0.25">
      <c r="D2803" s="142"/>
    </row>
    <row r="2804" spans="4:4" x14ac:dyDescent="0.25">
      <c r="D2804" s="142"/>
    </row>
    <row r="2805" spans="4:4" x14ac:dyDescent="0.25">
      <c r="D2805" s="142"/>
    </row>
    <row r="2806" spans="4:4" x14ac:dyDescent="0.25">
      <c r="D2806" s="142"/>
    </row>
    <row r="2807" spans="4:4" x14ac:dyDescent="0.25">
      <c r="D2807" s="142"/>
    </row>
    <row r="2808" spans="4:4" x14ac:dyDescent="0.25">
      <c r="D2808" s="142"/>
    </row>
    <row r="2809" spans="4:4" x14ac:dyDescent="0.25">
      <c r="D2809" s="142"/>
    </row>
    <row r="2810" spans="4:4" x14ac:dyDescent="0.25">
      <c r="D2810" s="142"/>
    </row>
    <row r="2811" spans="4:4" x14ac:dyDescent="0.25">
      <c r="D2811" s="142"/>
    </row>
    <row r="2812" spans="4:4" x14ac:dyDescent="0.25">
      <c r="D2812" s="142"/>
    </row>
    <row r="2813" spans="4:4" x14ac:dyDescent="0.25">
      <c r="D2813" s="142"/>
    </row>
    <row r="2814" spans="4:4" x14ac:dyDescent="0.25">
      <c r="D2814" s="142"/>
    </row>
    <row r="2815" spans="4:4" x14ac:dyDescent="0.25">
      <c r="D2815" s="142"/>
    </row>
    <row r="2816" spans="4:4" x14ac:dyDescent="0.25">
      <c r="D2816" s="142"/>
    </row>
    <row r="2817" spans="4:4" x14ac:dyDescent="0.25">
      <c r="D2817" s="142"/>
    </row>
    <row r="2818" spans="4:4" x14ac:dyDescent="0.25">
      <c r="D2818" s="142"/>
    </row>
    <row r="2819" spans="4:4" x14ac:dyDescent="0.25">
      <c r="D2819" s="142"/>
    </row>
    <row r="2820" spans="4:4" x14ac:dyDescent="0.25">
      <c r="D2820" s="142"/>
    </row>
    <row r="2821" spans="4:4" x14ac:dyDescent="0.25">
      <c r="D2821" s="142"/>
    </row>
    <row r="2822" spans="4:4" x14ac:dyDescent="0.25">
      <c r="D2822" s="142"/>
    </row>
    <row r="2823" spans="4:4" x14ac:dyDescent="0.25">
      <c r="D2823" s="142"/>
    </row>
    <row r="2824" spans="4:4" x14ac:dyDescent="0.25">
      <c r="D2824" s="142"/>
    </row>
    <row r="2825" spans="4:4" x14ac:dyDescent="0.25">
      <c r="D2825" s="142"/>
    </row>
    <row r="2826" spans="4:4" x14ac:dyDescent="0.25">
      <c r="D2826" s="142"/>
    </row>
    <row r="2827" spans="4:4" x14ac:dyDescent="0.25">
      <c r="D2827" s="142"/>
    </row>
    <row r="2828" spans="4:4" x14ac:dyDescent="0.25">
      <c r="D2828" s="142"/>
    </row>
    <row r="2829" spans="4:4" x14ac:dyDescent="0.25">
      <c r="D2829" s="142"/>
    </row>
    <row r="2830" spans="4:4" x14ac:dyDescent="0.25">
      <c r="D2830" s="142"/>
    </row>
    <row r="2831" spans="4:4" x14ac:dyDescent="0.25">
      <c r="D2831" s="142"/>
    </row>
    <row r="2832" spans="4:4" x14ac:dyDescent="0.25">
      <c r="D2832" s="142"/>
    </row>
    <row r="2833" spans="4:4" x14ac:dyDescent="0.25">
      <c r="D2833" s="142"/>
    </row>
    <row r="2834" spans="4:4" x14ac:dyDescent="0.25">
      <c r="D2834" s="142"/>
    </row>
    <row r="2835" spans="4:4" x14ac:dyDescent="0.25">
      <c r="D2835" s="142"/>
    </row>
    <row r="2836" spans="4:4" x14ac:dyDescent="0.25">
      <c r="D2836" s="142"/>
    </row>
    <row r="2837" spans="4:4" x14ac:dyDescent="0.25">
      <c r="D2837" s="142"/>
    </row>
    <row r="2838" spans="4:4" x14ac:dyDescent="0.25">
      <c r="D2838" s="142"/>
    </row>
    <row r="2839" spans="4:4" x14ac:dyDescent="0.25">
      <c r="D2839" s="142"/>
    </row>
    <row r="2840" spans="4:4" x14ac:dyDescent="0.25">
      <c r="D2840" s="142"/>
    </row>
    <row r="2841" spans="4:4" x14ac:dyDescent="0.25">
      <c r="D2841" s="142"/>
    </row>
    <row r="2842" spans="4:4" x14ac:dyDescent="0.25">
      <c r="D2842" s="142"/>
    </row>
    <row r="2843" spans="4:4" x14ac:dyDescent="0.25">
      <c r="D2843" s="142"/>
    </row>
    <row r="2844" spans="4:4" x14ac:dyDescent="0.25">
      <c r="D2844" s="142"/>
    </row>
    <row r="2845" spans="4:4" x14ac:dyDescent="0.25">
      <c r="D2845" s="142"/>
    </row>
    <row r="2846" spans="4:4" x14ac:dyDescent="0.25">
      <c r="D2846" s="142"/>
    </row>
    <row r="2847" spans="4:4" x14ac:dyDescent="0.25">
      <c r="D2847" s="142"/>
    </row>
    <row r="2848" spans="4:4" x14ac:dyDescent="0.25">
      <c r="D2848" s="142"/>
    </row>
    <row r="2849" spans="4:4" x14ac:dyDescent="0.25">
      <c r="D2849" s="142"/>
    </row>
    <row r="2850" spans="4:4" x14ac:dyDescent="0.25">
      <c r="D2850" s="142"/>
    </row>
    <row r="2851" spans="4:4" x14ac:dyDescent="0.25">
      <c r="D2851" s="142"/>
    </row>
    <row r="2852" spans="4:4" x14ac:dyDescent="0.25">
      <c r="D2852" s="142"/>
    </row>
    <row r="2853" spans="4:4" x14ac:dyDescent="0.25">
      <c r="D2853" s="142"/>
    </row>
    <row r="2854" spans="4:4" x14ac:dyDescent="0.25">
      <c r="D2854" s="142"/>
    </row>
    <row r="2855" spans="4:4" x14ac:dyDescent="0.25">
      <c r="D2855" s="142"/>
    </row>
    <row r="2856" spans="4:4" x14ac:dyDescent="0.25">
      <c r="D2856" s="142"/>
    </row>
    <row r="2857" spans="4:4" x14ac:dyDescent="0.25">
      <c r="D2857" s="142"/>
    </row>
    <row r="2858" spans="4:4" x14ac:dyDescent="0.25">
      <c r="D2858" s="142"/>
    </row>
    <row r="2859" spans="4:4" x14ac:dyDescent="0.25">
      <c r="D2859" s="142"/>
    </row>
    <row r="2860" spans="4:4" x14ac:dyDescent="0.25">
      <c r="D2860" s="142"/>
    </row>
    <row r="2861" spans="4:4" x14ac:dyDescent="0.25">
      <c r="D2861" s="142"/>
    </row>
    <row r="2862" spans="4:4" x14ac:dyDescent="0.25">
      <c r="D2862" s="142"/>
    </row>
    <row r="2863" spans="4:4" x14ac:dyDescent="0.25">
      <c r="D2863" s="142"/>
    </row>
    <row r="2864" spans="4:4" x14ac:dyDescent="0.25">
      <c r="D2864" s="142"/>
    </row>
    <row r="2865" spans="4:4" x14ac:dyDescent="0.25">
      <c r="D2865" s="142"/>
    </row>
    <row r="2866" spans="4:4" x14ac:dyDescent="0.25">
      <c r="D2866" s="142"/>
    </row>
    <row r="2867" spans="4:4" x14ac:dyDescent="0.25">
      <c r="D2867" s="142"/>
    </row>
    <row r="2868" spans="4:4" x14ac:dyDescent="0.25">
      <c r="D2868" s="142"/>
    </row>
    <row r="2869" spans="4:4" x14ac:dyDescent="0.25">
      <c r="D2869" s="142"/>
    </row>
    <row r="2870" spans="4:4" x14ac:dyDescent="0.25">
      <c r="D2870" s="142"/>
    </row>
    <row r="2871" spans="4:4" x14ac:dyDescent="0.25">
      <c r="D2871" s="142"/>
    </row>
    <row r="2872" spans="4:4" x14ac:dyDescent="0.25">
      <c r="D2872" s="142"/>
    </row>
    <row r="2873" spans="4:4" x14ac:dyDescent="0.25">
      <c r="D2873" s="142"/>
    </row>
    <row r="2874" spans="4:4" x14ac:dyDescent="0.25">
      <c r="D2874" s="142"/>
    </row>
    <row r="2875" spans="4:4" x14ac:dyDescent="0.25">
      <c r="D2875" s="142"/>
    </row>
    <row r="2876" spans="4:4" x14ac:dyDescent="0.25">
      <c r="D2876" s="142"/>
    </row>
    <row r="2877" spans="4:4" x14ac:dyDescent="0.25">
      <c r="D2877" s="142"/>
    </row>
    <row r="2878" spans="4:4" x14ac:dyDescent="0.25">
      <c r="D2878" s="142"/>
    </row>
    <row r="2879" spans="4:4" x14ac:dyDescent="0.25">
      <c r="D2879" s="142"/>
    </row>
    <row r="2880" spans="4:4" x14ac:dyDescent="0.25">
      <c r="D2880" s="142"/>
    </row>
    <row r="2881" spans="4:4" x14ac:dyDescent="0.25">
      <c r="D2881" s="142"/>
    </row>
    <row r="2882" spans="4:4" x14ac:dyDescent="0.25">
      <c r="D2882" s="142"/>
    </row>
    <row r="2883" spans="4:4" x14ac:dyDescent="0.25">
      <c r="D2883" s="142"/>
    </row>
    <row r="2884" spans="4:4" x14ac:dyDescent="0.25">
      <c r="D2884" s="142"/>
    </row>
    <row r="2885" spans="4:4" x14ac:dyDescent="0.25">
      <c r="D2885" s="142"/>
    </row>
    <row r="2886" spans="4:4" x14ac:dyDescent="0.25">
      <c r="D2886" s="142"/>
    </row>
    <row r="2887" spans="4:4" x14ac:dyDescent="0.25">
      <c r="D2887" s="142"/>
    </row>
    <row r="2888" spans="4:4" x14ac:dyDescent="0.25">
      <c r="D2888" s="142"/>
    </row>
    <row r="2889" spans="4:4" x14ac:dyDescent="0.25">
      <c r="D2889" s="142"/>
    </row>
    <row r="2890" spans="4:4" x14ac:dyDescent="0.25">
      <c r="D2890" s="142"/>
    </row>
    <row r="2891" spans="4:4" x14ac:dyDescent="0.25">
      <c r="D2891" s="142"/>
    </row>
    <row r="2892" spans="4:4" x14ac:dyDescent="0.25">
      <c r="D2892" s="142"/>
    </row>
    <row r="2893" spans="4:4" x14ac:dyDescent="0.25">
      <c r="D2893" s="142"/>
    </row>
    <row r="2894" spans="4:4" x14ac:dyDescent="0.25">
      <c r="D2894" s="142"/>
    </row>
    <row r="2895" spans="4:4" x14ac:dyDescent="0.25">
      <c r="D2895" s="142"/>
    </row>
    <row r="2896" spans="4:4" x14ac:dyDescent="0.25">
      <c r="D2896" s="142"/>
    </row>
    <row r="2897" spans="4:4" x14ac:dyDescent="0.25">
      <c r="D2897" s="142"/>
    </row>
    <row r="2898" spans="4:4" x14ac:dyDescent="0.25">
      <c r="D2898" s="142"/>
    </row>
    <row r="2899" spans="4:4" x14ac:dyDescent="0.25">
      <c r="D2899" s="142"/>
    </row>
    <row r="2900" spans="4:4" x14ac:dyDescent="0.25">
      <c r="D2900" s="142"/>
    </row>
    <row r="2901" spans="4:4" x14ac:dyDescent="0.25">
      <c r="D2901" s="142"/>
    </row>
    <row r="2902" spans="4:4" x14ac:dyDescent="0.25">
      <c r="D2902" s="142"/>
    </row>
    <row r="2903" spans="4:4" x14ac:dyDescent="0.25">
      <c r="D2903" s="142"/>
    </row>
    <row r="2904" spans="4:4" x14ac:dyDescent="0.25">
      <c r="D2904" s="142"/>
    </row>
    <row r="2905" spans="4:4" x14ac:dyDescent="0.25">
      <c r="D2905" s="142"/>
    </row>
    <row r="2906" spans="4:4" x14ac:dyDescent="0.25">
      <c r="D2906" s="142"/>
    </row>
    <row r="2907" spans="4:4" x14ac:dyDescent="0.25">
      <c r="D2907" s="142"/>
    </row>
    <row r="2908" spans="4:4" x14ac:dyDescent="0.25">
      <c r="D2908" s="142"/>
    </row>
    <row r="2909" spans="4:4" x14ac:dyDescent="0.25">
      <c r="D2909" s="142"/>
    </row>
    <row r="2910" spans="4:4" x14ac:dyDescent="0.25">
      <c r="D2910" s="142"/>
    </row>
    <row r="2911" spans="4:4" x14ac:dyDescent="0.25">
      <c r="D2911" s="142"/>
    </row>
    <row r="2912" spans="4:4" x14ac:dyDescent="0.25">
      <c r="D2912" s="142"/>
    </row>
    <row r="2913" spans="4:4" x14ac:dyDescent="0.25">
      <c r="D2913" s="142"/>
    </row>
    <row r="2914" spans="4:4" x14ac:dyDescent="0.25">
      <c r="D2914" s="142"/>
    </row>
    <row r="2915" spans="4:4" x14ac:dyDescent="0.25">
      <c r="D2915" s="142"/>
    </row>
    <row r="2916" spans="4:4" x14ac:dyDescent="0.25">
      <c r="D2916" s="142"/>
    </row>
    <row r="2917" spans="4:4" x14ac:dyDescent="0.25">
      <c r="D2917" s="142"/>
    </row>
    <row r="2918" spans="4:4" x14ac:dyDescent="0.25">
      <c r="D2918" s="142"/>
    </row>
    <row r="2919" spans="4:4" x14ac:dyDescent="0.25">
      <c r="D2919" s="142"/>
    </row>
    <row r="2920" spans="4:4" x14ac:dyDescent="0.25">
      <c r="D2920" s="142"/>
    </row>
    <row r="2921" spans="4:4" x14ac:dyDescent="0.25">
      <c r="D2921" s="142"/>
    </row>
    <row r="2922" spans="4:4" x14ac:dyDescent="0.25">
      <c r="D2922" s="142"/>
    </row>
    <row r="2923" spans="4:4" x14ac:dyDescent="0.25">
      <c r="D2923" s="142"/>
    </row>
    <row r="2924" spans="4:4" x14ac:dyDescent="0.25">
      <c r="D2924" s="142"/>
    </row>
    <row r="2925" spans="4:4" x14ac:dyDescent="0.25">
      <c r="D2925" s="142"/>
    </row>
    <row r="2926" spans="4:4" x14ac:dyDescent="0.25">
      <c r="D2926" s="142"/>
    </row>
    <row r="2927" spans="4:4" x14ac:dyDescent="0.25">
      <c r="D2927" s="142"/>
    </row>
    <row r="2928" spans="4:4" x14ac:dyDescent="0.25">
      <c r="D2928" s="142"/>
    </row>
    <row r="2929" spans="4:4" x14ac:dyDescent="0.25">
      <c r="D2929" s="142"/>
    </row>
    <row r="2930" spans="4:4" x14ac:dyDescent="0.25">
      <c r="D2930" s="142"/>
    </row>
    <row r="2931" spans="4:4" x14ac:dyDescent="0.25">
      <c r="D2931" s="142"/>
    </row>
    <row r="2932" spans="4:4" x14ac:dyDescent="0.25">
      <c r="D2932" s="142"/>
    </row>
    <row r="2933" spans="4:4" x14ac:dyDescent="0.25">
      <c r="D2933" s="142"/>
    </row>
    <row r="2934" spans="4:4" x14ac:dyDescent="0.25">
      <c r="D2934" s="142"/>
    </row>
    <row r="2935" spans="4:4" x14ac:dyDescent="0.25">
      <c r="D2935" s="142"/>
    </row>
    <row r="2936" spans="4:4" x14ac:dyDescent="0.25">
      <c r="D2936" s="142"/>
    </row>
    <row r="2937" spans="4:4" x14ac:dyDescent="0.25">
      <c r="D2937" s="142"/>
    </row>
    <row r="2938" spans="4:4" x14ac:dyDescent="0.25">
      <c r="D2938" s="142"/>
    </row>
    <row r="2939" spans="4:4" x14ac:dyDescent="0.25">
      <c r="D2939" s="142"/>
    </row>
    <row r="2940" spans="4:4" x14ac:dyDescent="0.25">
      <c r="D2940" s="142"/>
    </row>
    <row r="2941" spans="4:4" x14ac:dyDescent="0.25">
      <c r="D2941" s="142"/>
    </row>
    <row r="2942" spans="4:4" x14ac:dyDescent="0.25">
      <c r="D2942" s="142"/>
    </row>
    <row r="2943" spans="4:4" x14ac:dyDescent="0.25">
      <c r="D2943" s="142"/>
    </row>
    <row r="2944" spans="4:4" x14ac:dyDescent="0.25">
      <c r="D2944" s="142"/>
    </row>
    <row r="2945" spans="4:4" x14ac:dyDescent="0.25">
      <c r="D2945" s="142"/>
    </row>
    <row r="2946" spans="4:4" x14ac:dyDescent="0.25">
      <c r="D2946" s="142"/>
    </row>
    <row r="2947" spans="4:4" x14ac:dyDescent="0.25">
      <c r="D2947" s="142"/>
    </row>
    <row r="2948" spans="4:4" x14ac:dyDescent="0.25">
      <c r="D2948" s="142"/>
    </row>
    <row r="2949" spans="4:4" x14ac:dyDescent="0.25">
      <c r="D2949" s="142"/>
    </row>
    <row r="2950" spans="4:4" x14ac:dyDescent="0.25">
      <c r="D2950" s="142"/>
    </row>
    <row r="2951" spans="4:4" x14ac:dyDescent="0.25">
      <c r="D2951" s="142"/>
    </row>
    <row r="2952" spans="4:4" x14ac:dyDescent="0.25">
      <c r="D2952" s="142"/>
    </row>
    <row r="2953" spans="4:4" x14ac:dyDescent="0.25">
      <c r="D2953" s="142"/>
    </row>
    <row r="2954" spans="4:4" x14ac:dyDescent="0.25">
      <c r="D2954" s="142"/>
    </row>
    <row r="2955" spans="4:4" x14ac:dyDescent="0.25">
      <c r="D2955" s="142"/>
    </row>
    <row r="2956" spans="4:4" x14ac:dyDescent="0.25">
      <c r="D2956" s="142"/>
    </row>
    <row r="2957" spans="4:4" x14ac:dyDescent="0.25">
      <c r="D2957" s="142"/>
    </row>
    <row r="2958" spans="4:4" x14ac:dyDescent="0.25">
      <c r="D2958" s="142"/>
    </row>
    <row r="2959" spans="4:4" x14ac:dyDescent="0.25">
      <c r="D2959" s="142"/>
    </row>
    <row r="2960" spans="4:4" x14ac:dyDescent="0.25">
      <c r="D2960" s="142"/>
    </row>
    <row r="2961" spans="4:4" x14ac:dyDescent="0.25">
      <c r="D2961" s="142"/>
    </row>
    <row r="2962" spans="4:4" x14ac:dyDescent="0.25">
      <c r="D2962" s="142"/>
    </row>
    <row r="2963" spans="4:4" x14ac:dyDescent="0.25">
      <c r="D2963" s="142"/>
    </row>
    <row r="2964" spans="4:4" x14ac:dyDescent="0.25">
      <c r="D2964" s="142"/>
    </row>
    <row r="2965" spans="4:4" x14ac:dyDescent="0.25">
      <c r="D2965" s="142"/>
    </row>
    <row r="2966" spans="4:4" x14ac:dyDescent="0.25">
      <c r="D2966" s="142"/>
    </row>
    <row r="2967" spans="4:4" x14ac:dyDescent="0.25">
      <c r="D2967" s="142"/>
    </row>
    <row r="2968" spans="4:4" x14ac:dyDescent="0.25">
      <c r="D2968" s="142"/>
    </row>
    <row r="2969" spans="4:4" x14ac:dyDescent="0.25">
      <c r="D2969" s="142"/>
    </row>
    <row r="2970" spans="4:4" x14ac:dyDescent="0.25">
      <c r="D2970" s="142"/>
    </row>
    <row r="2971" spans="4:4" x14ac:dyDescent="0.25">
      <c r="D2971" s="142"/>
    </row>
    <row r="2972" spans="4:4" x14ac:dyDescent="0.25">
      <c r="D2972" s="142"/>
    </row>
    <row r="2973" spans="4:4" x14ac:dyDescent="0.25">
      <c r="D2973" s="142"/>
    </row>
    <row r="2974" spans="4:4" x14ac:dyDescent="0.25">
      <c r="D2974" s="142"/>
    </row>
    <row r="2975" spans="4:4" x14ac:dyDescent="0.25">
      <c r="D2975" s="142"/>
    </row>
    <row r="2976" spans="4:4" x14ac:dyDescent="0.25">
      <c r="D2976" s="142"/>
    </row>
    <row r="2977" spans="4:4" x14ac:dyDescent="0.25">
      <c r="D2977" s="142"/>
    </row>
    <row r="2978" spans="4:4" x14ac:dyDescent="0.25">
      <c r="D2978" s="142"/>
    </row>
    <row r="2979" spans="4:4" x14ac:dyDescent="0.25">
      <c r="D2979" s="142"/>
    </row>
    <row r="2980" spans="4:4" x14ac:dyDescent="0.25">
      <c r="D2980" s="142"/>
    </row>
    <row r="2981" spans="4:4" x14ac:dyDescent="0.25">
      <c r="D2981" s="142"/>
    </row>
    <row r="2982" spans="4:4" x14ac:dyDescent="0.25">
      <c r="D2982" s="142"/>
    </row>
    <row r="2983" spans="4:4" x14ac:dyDescent="0.25">
      <c r="D2983" s="142"/>
    </row>
    <row r="2984" spans="4:4" x14ac:dyDescent="0.25">
      <c r="D2984" s="142"/>
    </row>
    <row r="2985" spans="4:4" x14ac:dyDescent="0.25">
      <c r="D2985" s="142"/>
    </row>
    <row r="2986" spans="4:4" x14ac:dyDescent="0.25">
      <c r="D2986" s="142"/>
    </row>
    <row r="2987" spans="4:4" x14ac:dyDescent="0.25">
      <c r="D2987" s="142"/>
    </row>
    <row r="2988" spans="4:4" x14ac:dyDescent="0.25">
      <c r="D2988" s="142"/>
    </row>
    <row r="2989" spans="4:4" x14ac:dyDescent="0.25">
      <c r="D2989" s="142"/>
    </row>
    <row r="2990" spans="4:4" x14ac:dyDescent="0.25">
      <c r="D2990" s="142"/>
    </row>
    <row r="2991" spans="4:4" x14ac:dyDescent="0.25">
      <c r="D2991" s="142"/>
    </row>
    <row r="2992" spans="4:4" x14ac:dyDescent="0.25">
      <c r="D2992" s="142"/>
    </row>
    <row r="2993" spans="4:4" x14ac:dyDescent="0.25">
      <c r="D2993" s="142"/>
    </row>
    <row r="2994" spans="4:4" x14ac:dyDescent="0.25">
      <c r="D2994" s="142"/>
    </row>
    <row r="2995" spans="4:4" x14ac:dyDescent="0.25">
      <c r="D2995" s="142"/>
    </row>
    <row r="2996" spans="4:4" x14ac:dyDescent="0.25">
      <c r="D2996" s="142"/>
    </row>
    <row r="2997" spans="4:4" x14ac:dyDescent="0.25">
      <c r="D2997" s="142"/>
    </row>
    <row r="2998" spans="4:4" x14ac:dyDescent="0.25">
      <c r="D2998" s="142"/>
    </row>
    <row r="2999" spans="4:4" x14ac:dyDescent="0.25">
      <c r="D2999" s="142"/>
    </row>
    <row r="3000" spans="4:4" x14ac:dyDescent="0.25">
      <c r="D3000" s="142"/>
    </row>
    <row r="3001" spans="4:4" x14ac:dyDescent="0.25">
      <c r="D3001" s="142"/>
    </row>
    <row r="3002" spans="4:4" x14ac:dyDescent="0.25">
      <c r="D3002" s="142"/>
    </row>
    <row r="3003" spans="4:4" x14ac:dyDescent="0.25">
      <c r="D3003" s="142"/>
    </row>
    <row r="3004" spans="4:4" x14ac:dyDescent="0.25">
      <c r="D3004" s="142"/>
    </row>
    <row r="3005" spans="4:4" x14ac:dyDescent="0.25">
      <c r="D3005" s="142"/>
    </row>
    <row r="3006" spans="4:4" x14ac:dyDescent="0.25">
      <c r="D3006" s="142"/>
    </row>
    <row r="3007" spans="4:4" x14ac:dyDescent="0.25">
      <c r="D3007" s="142"/>
    </row>
    <row r="3008" spans="4:4" x14ac:dyDescent="0.25">
      <c r="D3008" s="142"/>
    </row>
    <row r="3009" spans="4:4" x14ac:dyDescent="0.25">
      <c r="D3009" s="142"/>
    </row>
    <row r="3010" spans="4:4" x14ac:dyDescent="0.25">
      <c r="D3010" s="142"/>
    </row>
    <row r="3011" spans="4:4" x14ac:dyDescent="0.25">
      <c r="D3011" s="142"/>
    </row>
    <row r="3012" spans="4:4" x14ac:dyDescent="0.25">
      <c r="D3012" s="142"/>
    </row>
    <row r="3013" spans="4:4" x14ac:dyDescent="0.25">
      <c r="D3013" s="142"/>
    </row>
    <row r="3014" spans="4:4" x14ac:dyDescent="0.25">
      <c r="D3014" s="142"/>
    </row>
    <row r="3015" spans="4:4" x14ac:dyDescent="0.25">
      <c r="D3015" s="142"/>
    </row>
    <row r="3016" spans="4:4" x14ac:dyDescent="0.25">
      <c r="D3016" s="142"/>
    </row>
    <row r="3017" spans="4:4" x14ac:dyDescent="0.25">
      <c r="D3017" s="142"/>
    </row>
    <row r="3018" spans="4:4" x14ac:dyDescent="0.25">
      <c r="D3018" s="142"/>
    </row>
    <row r="3019" spans="4:4" x14ac:dyDescent="0.25">
      <c r="D3019" s="142"/>
    </row>
    <row r="3020" spans="4:4" x14ac:dyDescent="0.25">
      <c r="D3020" s="142"/>
    </row>
    <row r="3021" spans="4:4" x14ac:dyDescent="0.25">
      <c r="D3021" s="142"/>
    </row>
    <row r="3022" spans="4:4" x14ac:dyDescent="0.25">
      <c r="D3022" s="142"/>
    </row>
    <row r="3023" spans="4:4" x14ac:dyDescent="0.25">
      <c r="D3023" s="142"/>
    </row>
    <row r="3024" spans="4:4" x14ac:dyDescent="0.25">
      <c r="D3024" s="142"/>
    </row>
    <row r="3025" spans="4:4" x14ac:dyDescent="0.25">
      <c r="D3025" s="142"/>
    </row>
    <row r="3026" spans="4:4" x14ac:dyDescent="0.25">
      <c r="D3026" s="142"/>
    </row>
    <row r="3027" spans="4:4" x14ac:dyDescent="0.25">
      <c r="D3027" s="142"/>
    </row>
    <row r="3028" spans="4:4" x14ac:dyDescent="0.25">
      <c r="D3028" s="142"/>
    </row>
    <row r="3029" spans="4:4" x14ac:dyDescent="0.25">
      <c r="D3029" s="142"/>
    </row>
    <row r="3030" spans="4:4" x14ac:dyDescent="0.25">
      <c r="D3030" s="142"/>
    </row>
    <row r="3031" spans="4:4" x14ac:dyDescent="0.25">
      <c r="D3031" s="142"/>
    </row>
    <row r="3032" spans="4:4" x14ac:dyDescent="0.25">
      <c r="D3032" s="142"/>
    </row>
    <row r="3033" spans="4:4" x14ac:dyDescent="0.25">
      <c r="D3033" s="142"/>
    </row>
    <row r="3034" spans="4:4" x14ac:dyDescent="0.25">
      <c r="D3034" s="142"/>
    </row>
    <row r="3035" spans="4:4" x14ac:dyDescent="0.25">
      <c r="D3035" s="142"/>
    </row>
    <row r="3036" spans="4:4" x14ac:dyDescent="0.25">
      <c r="D3036" s="142"/>
    </row>
    <row r="3037" spans="4:4" x14ac:dyDescent="0.25">
      <c r="D3037" s="142"/>
    </row>
    <row r="3038" spans="4:4" x14ac:dyDescent="0.25">
      <c r="D3038" s="142"/>
    </row>
    <row r="3039" spans="4:4" x14ac:dyDescent="0.25">
      <c r="D3039" s="142"/>
    </row>
    <row r="3040" spans="4:4" x14ac:dyDescent="0.25">
      <c r="D3040" s="142"/>
    </row>
    <row r="3041" spans="4:4" x14ac:dyDescent="0.25">
      <c r="D3041" s="142"/>
    </row>
    <row r="3042" spans="4:4" x14ac:dyDescent="0.25">
      <c r="D3042" s="142"/>
    </row>
    <row r="3043" spans="4:4" x14ac:dyDescent="0.25">
      <c r="D3043" s="142"/>
    </row>
    <row r="3044" spans="4:4" x14ac:dyDescent="0.25">
      <c r="D3044" s="142"/>
    </row>
    <row r="3045" spans="4:4" x14ac:dyDescent="0.25">
      <c r="D3045" s="142"/>
    </row>
    <row r="3046" spans="4:4" x14ac:dyDescent="0.25">
      <c r="D3046" s="142"/>
    </row>
    <row r="3047" spans="4:4" x14ac:dyDescent="0.25">
      <c r="D3047" s="142"/>
    </row>
    <row r="3048" spans="4:4" x14ac:dyDescent="0.25">
      <c r="D3048" s="142"/>
    </row>
    <row r="3049" spans="4:4" x14ac:dyDescent="0.25">
      <c r="D3049" s="142"/>
    </row>
    <row r="3050" spans="4:4" x14ac:dyDescent="0.25">
      <c r="D3050" s="142"/>
    </row>
    <row r="3051" spans="4:4" x14ac:dyDescent="0.25">
      <c r="D3051" s="142"/>
    </row>
    <row r="3052" spans="4:4" x14ac:dyDescent="0.25">
      <c r="D3052" s="142"/>
    </row>
    <row r="3053" spans="4:4" x14ac:dyDescent="0.25">
      <c r="D3053" s="142"/>
    </row>
    <row r="3054" spans="4:4" x14ac:dyDescent="0.25">
      <c r="D3054" s="142"/>
    </row>
    <row r="3055" spans="4:4" x14ac:dyDescent="0.25">
      <c r="D3055" s="142"/>
    </row>
    <row r="3056" spans="4:4" x14ac:dyDescent="0.25">
      <c r="D3056" s="142"/>
    </row>
    <row r="3057" spans="4:4" x14ac:dyDescent="0.25">
      <c r="D3057" s="142"/>
    </row>
    <row r="3058" spans="4:4" x14ac:dyDescent="0.25">
      <c r="D3058" s="142"/>
    </row>
    <row r="3059" spans="4:4" x14ac:dyDescent="0.25">
      <c r="D3059" s="142"/>
    </row>
    <row r="3060" spans="4:4" x14ac:dyDescent="0.25">
      <c r="D3060" s="142"/>
    </row>
    <row r="3061" spans="4:4" x14ac:dyDescent="0.25">
      <c r="D3061" s="142"/>
    </row>
    <row r="3062" spans="4:4" x14ac:dyDescent="0.25">
      <c r="D3062" s="142"/>
    </row>
    <row r="3063" spans="4:4" x14ac:dyDescent="0.25">
      <c r="D3063" s="142"/>
    </row>
    <row r="3064" spans="4:4" x14ac:dyDescent="0.25">
      <c r="D3064" s="142"/>
    </row>
    <row r="3065" spans="4:4" x14ac:dyDescent="0.25">
      <c r="D3065" s="142"/>
    </row>
    <row r="3066" spans="4:4" x14ac:dyDescent="0.25">
      <c r="D3066" s="142"/>
    </row>
    <row r="3067" spans="4:4" x14ac:dyDescent="0.25">
      <c r="D3067" s="142"/>
    </row>
    <row r="3068" spans="4:4" x14ac:dyDescent="0.25">
      <c r="D3068" s="142"/>
    </row>
    <row r="3069" spans="4:4" x14ac:dyDescent="0.25">
      <c r="D3069" s="142"/>
    </row>
    <row r="3070" spans="4:4" x14ac:dyDescent="0.25">
      <c r="D3070" s="142"/>
    </row>
    <row r="3071" spans="4:4" x14ac:dyDescent="0.25">
      <c r="D3071" s="142"/>
    </row>
    <row r="3072" spans="4:4" x14ac:dyDescent="0.25">
      <c r="D3072" s="142"/>
    </row>
    <row r="3073" spans="4:4" x14ac:dyDescent="0.25">
      <c r="D3073" s="142"/>
    </row>
    <row r="3074" spans="4:4" x14ac:dyDescent="0.25">
      <c r="D3074" s="142"/>
    </row>
    <row r="3075" spans="4:4" x14ac:dyDescent="0.25">
      <c r="D3075" s="142"/>
    </row>
    <row r="3076" spans="4:4" x14ac:dyDescent="0.25">
      <c r="D3076" s="142"/>
    </row>
    <row r="3077" spans="4:4" x14ac:dyDescent="0.25">
      <c r="D3077" s="142"/>
    </row>
    <row r="3078" spans="4:4" x14ac:dyDescent="0.25">
      <c r="D3078" s="142"/>
    </row>
    <row r="3079" spans="4:4" x14ac:dyDescent="0.25">
      <c r="D3079" s="142"/>
    </row>
    <row r="3080" spans="4:4" x14ac:dyDescent="0.25">
      <c r="D3080" s="142"/>
    </row>
    <row r="3081" spans="4:4" x14ac:dyDescent="0.25">
      <c r="D3081" s="142"/>
    </row>
    <row r="3082" spans="4:4" x14ac:dyDescent="0.25">
      <c r="D3082" s="142"/>
    </row>
    <row r="3083" spans="4:4" x14ac:dyDescent="0.25">
      <c r="D3083" s="142"/>
    </row>
    <row r="3084" spans="4:4" x14ac:dyDescent="0.25">
      <c r="D3084" s="142"/>
    </row>
    <row r="3085" spans="4:4" x14ac:dyDescent="0.25">
      <c r="D3085" s="142"/>
    </row>
    <row r="3086" spans="4:4" x14ac:dyDescent="0.25">
      <c r="D3086" s="142"/>
    </row>
    <row r="3087" spans="4:4" x14ac:dyDescent="0.25">
      <c r="D3087" s="142"/>
    </row>
    <row r="3088" spans="4:4" x14ac:dyDescent="0.25">
      <c r="D3088" s="142"/>
    </row>
    <row r="3089" spans="4:4" x14ac:dyDescent="0.25">
      <c r="D3089" s="142"/>
    </row>
    <row r="3090" spans="4:4" x14ac:dyDescent="0.25">
      <c r="D3090" s="142"/>
    </row>
    <row r="3091" spans="4:4" x14ac:dyDescent="0.25">
      <c r="D3091" s="142"/>
    </row>
    <row r="3092" spans="4:4" x14ac:dyDescent="0.25">
      <c r="D3092" s="142"/>
    </row>
    <row r="3093" spans="4:4" x14ac:dyDescent="0.25">
      <c r="D3093" s="142"/>
    </row>
    <row r="3094" spans="4:4" x14ac:dyDescent="0.25">
      <c r="D3094" s="142"/>
    </row>
    <row r="3095" spans="4:4" x14ac:dyDescent="0.25">
      <c r="D3095" s="142"/>
    </row>
    <row r="3096" spans="4:4" x14ac:dyDescent="0.25">
      <c r="D3096" s="142"/>
    </row>
    <row r="3097" spans="4:4" x14ac:dyDescent="0.25">
      <c r="D3097" s="142"/>
    </row>
    <row r="3098" spans="4:4" x14ac:dyDescent="0.25">
      <c r="D3098" s="142"/>
    </row>
    <row r="3099" spans="4:4" x14ac:dyDescent="0.25">
      <c r="D3099" s="142"/>
    </row>
    <row r="3100" spans="4:4" x14ac:dyDescent="0.25">
      <c r="D3100" s="142"/>
    </row>
    <row r="3101" spans="4:4" x14ac:dyDescent="0.25">
      <c r="D3101" s="142"/>
    </row>
    <row r="3102" spans="4:4" x14ac:dyDescent="0.25">
      <c r="D3102" s="142"/>
    </row>
    <row r="3103" spans="4:4" x14ac:dyDescent="0.25">
      <c r="D3103" s="142"/>
    </row>
    <row r="3104" spans="4:4" x14ac:dyDescent="0.25">
      <c r="D3104" s="142"/>
    </row>
    <row r="3105" spans="4:4" x14ac:dyDescent="0.25">
      <c r="D3105" s="142"/>
    </row>
    <row r="3106" spans="4:4" x14ac:dyDescent="0.25">
      <c r="D3106" s="142"/>
    </row>
    <row r="3107" spans="4:4" x14ac:dyDescent="0.25">
      <c r="D3107" s="142"/>
    </row>
    <row r="3108" spans="4:4" x14ac:dyDescent="0.25">
      <c r="D3108" s="142"/>
    </row>
    <row r="3109" spans="4:4" x14ac:dyDescent="0.25">
      <c r="D3109" s="142"/>
    </row>
    <row r="3110" spans="4:4" x14ac:dyDescent="0.25">
      <c r="D3110" s="142"/>
    </row>
    <row r="3111" spans="4:4" x14ac:dyDescent="0.25">
      <c r="D3111" s="142"/>
    </row>
    <row r="3112" spans="4:4" x14ac:dyDescent="0.25">
      <c r="D3112" s="142"/>
    </row>
    <row r="3113" spans="4:4" x14ac:dyDescent="0.25">
      <c r="D3113" s="142"/>
    </row>
    <row r="3114" spans="4:4" x14ac:dyDescent="0.25">
      <c r="D3114" s="142"/>
    </row>
    <row r="3115" spans="4:4" x14ac:dyDescent="0.25">
      <c r="D3115" s="142"/>
    </row>
    <row r="3116" spans="4:4" x14ac:dyDescent="0.25">
      <c r="D3116" s="142"/>
    </row>
    <row r="3117" spans="4:4" x14ac:dyDescent="0.25">
      <c r="D3117" s="142"/>
    </row>
    <row r="3118" spans="4:4" x14ac:dyDescent="0.25">
      <c r="D3118" s="142"/>
    </row>
    <row r="3119" spans="4:4" x14ac:dyDescent="0.25">
      <c r="D3119" s="142"/>
    </row>
    <row r="3120" spans="4:4" x14ac:dyDescent="0.25">
      <c r="D3120" s="142"/>
    </row>
    <row r="3121" spans="4:4" x14ac:dyDescent="0.25">
      <c r="D3121" s="142"/>
    </row>
    <row r="3122" spans="4:4" x14ac:dyDescent="0.25">
      <c r="D3122" s="142"/>
    </row>
    <row r="3123" spans="4:4" x14ac:dyDescent="0.25">
      <c r="D3123" s="142"/>
    </row>
    <row r="3124" spans="4:4" x14ac:dyDescent="0.25">
      <c r="D3124" s="142"/>
    </row>
    <row r="3125" spans="4:4" x14ac:dyDescent="0.25">
      <c r="D3125" s="142"/>
    </row>
    <row r="3126" spans="4:4" x14ac:dyDescent="0.25">
      <c r="D3126" s="142"/>
    </row>
    <row r="3127" spans="4:4" x14ac:dyDescent="0.25">
      <c r="D3127" s="142"/>
    </row>
    <row r="3128" spans="4:4" x14ac:dyDescent="0.25">
      <c r="D3128" s="142"/>
    </row>
    <row r="3129" spans="4:4" x14ac:dyDescent="0.25">
      <c r="D3129" s="142"/>
    </row>
    <row r="3130" spans="4:4" x14ac:dyDescent="0.25">
      <c r="D3130" s="142"/>
    </row>
    <row r="3131" spans="4:4" x14ac:dyDescent="0.25">
      <c r="D3131" s="142"/>
    </row>
    <row r="3132" spans="4:4" x14ac:dyDescent="0.25">
      <c r="D3132" s="142"/>
    </row>
    <row r="3133" spans="4:4" x14ac:dyDescent="0.25">
      <c r="D3133" s="142"/>
    </row>
    <row r="3134" spans="4:4" x14ac:dyDescent="0.25">
      <c r="D3134" s="142"/>
    </row>
    <row r="3135" spans="4:4" x14ac:dyDescent="0.25">
      <c r="D3135" s="142"/>
    </row>
    <row r="3136" spans="4:4" x14ac:dyDescent="0.25">
      <c r="D3136" s="142"/>
    </row>
    <row r="3137" spans="4:4" x14ac:dyDescent="0.25">
      <c r="D3137" s="142"/>
    </row>
    <row r="3138" spans="4:4" x14ac:dyDescent="0.25">
      <c r="D3138" s="142"/>
    </row>
    <row r="3139" spans="4:4" x14ac:dyDescent="0.25">
      <c r="D3139" s="142"/>
    </row>
    <row r="3140" spans="4:4" x14ac:dyDescent="0.25">
      <c r="D3140" s="142"/>
    </row>
    <row r="3141" spans="4:4" x14ac:dyDescent="0.25">
      <c r="D3141" s="142"/>
    </row>
    <row r="3142" spans="4:4" x14ac:dyDescent="0.25">
      <c r="D3142" s="142"/>
    </row>
    <row r="3143" spans="4:4" x14ac:dyDescent="0.25">
      <c r="D3143" s="142"/>
    </row>
    <row r="3144" spans="4:4" x14ac:dyDescent="0.25">
      <c r="D3144" s="142"/>
    </row>
    <row r="3145" spans="4:4" x14ac:dyDescent="0.25">
      <c r="D3145" s="142"/>
    </row>
    <row r="3146" spans="4:4" x14ac:dyDescent="0.25">
      <c r="D3146" s="142"/>
    </row>
    <row r="3147" spans="4:4" x14ac:dyDescent="0.25">
      <c r="D3147" s="142"/>
    </row>
    <row r="3148" spans="4:4" x14ac:dyDescent="0.25">
      <c r="D3148" s="142"/>
    </row>
    <row r="3149" spans="4:4" x14ac:dyDescent="0.25">
      <c r="D3149" s="142"/>
    </row>
    <row r="3150" spans="4:4" x14ac:dyDescent="0.25">
      <c r="D3150" s="142"/>
    </row>
    <row r="3151" spans="4:4" x14ac:dyDescent="0.25">
      <c r="D3151" s="142"/>
    </row>
    <row r="3152" spans="4:4" x14ac:dyDescent="0.25">
      <c r="D3152" s="142"/>
    </row>
    <row r="3153" spans="4:4" x14ac:dyDescent="0.25">
      <c r="D3153" s="142"/>
    </row>
    <row r="3154" spans="4:4" x14ac:dyDescent="0.25">
      <c r="D3154" s="142"/>
    </row>
    <row r="3155" spans="4:4" x14ac:dyDescent="0.25">
      <c r="D3155" s="142"/>
    </row>
    <row r="3156" spans="4:4" x14ac:dyDescent="0.25">
      <c r="D3156" s="142"/>
    </row>
    <row r="3157" spans="4:4" x14ac:dyDescent="0.25">
      <c r="D3157" s="142"/>
    </row>
    <row r="3158" spans="4:4" x14ac:dyDescent="0.25">
      <c r="D3158" s="142"/>
    </row>
    <row r="3159" spans="4:4" x14ac:dyDescent="0.25">
      <c r="D3159" s="142"/>
    </row>
    <row r="3160" spans="4:4" x14ac:dyDescent="0.25">
      <c r="D3160" s="142"/>
    </row>
    <row r="3161" spans="4:4" x14ac:dyDescent="0.25">
      <c r="D3161" s="142"/>
    </row>
    <row r="3162" spans="4:4" x14ac:dyDescent="0.25">
      <c r="D3162" s="142"/>
    </row>
    <row r="3163" spans="4:4" x14ac:dyDescent="0.25">
      <c r="D3163" s="142"/>
    </row>
    <row r="3164" spans="4:4" x14ac:dyDescent="0.25">
      <c r="D3164" s="142"/>
    </row>
    <row r="3165" spans="4:4" x14ac:dyDescent="0.25">
      <c r="D3165" s="142"/>
    </row>
    <row r="3166" spans="4:4" x14ac:dyDescent="0.25">
      <c r="D3166" s="142"/>
    </row>
    <row r="3167" spans="4:4" x14ac:dyDescent="0.25">
      <c r="D3167" s="142"/>
    </row>
    <row r="3168" spans="4:4" x14ac:dyDescent="0.25">
      <c r="D3168" s="142"/>
    </row>
    <row r="3169" spans="4:4" x14ac:dyDescent="0.25">
      <c r="D3169" s="142"/>
    </row>
    <row r="3170" spans="4:4" x14ac:dyDescent="0.25">
      <c r="D3170" s="142"/>
    </row>
    <row r="3171" spans="4:4" x14ac:dyDescent="0.25">
      <c r="D3171" s="142"/>
    </row>
    <row r="3172" spans="4:4" x14ac:dyDescent="0.25">
      <c r="D3172" s="142"/>
    </row>
    <row r="3173" spans="4:4" x14ac:dyDescent="0.25">
      <c r="D3173" s="142"/>
    </row>
    <row r="3174" spans="4:4" x14ac:dyDescent="0.25">
      <c r="D3174" s="142"/>
    </row>
    <row r="3175" spans="4:4" x14ac:dyDescent="0.25">
      <c r="D3175" s="142"/>
    </row>
    <row r="3176" spans="4:4" x14ac:dyDescent="0.25">
      <c r="D3176" s="142"/>
    </row>
    <row r="3177" spans="4:4" x14ac:dyDescent="0.25">
      <c r="D3177" s="142"/>
    </row>
    <row r="3178" spans="4:4" x14ac:dyDescent="0.25">
      <c r="D3178" s="142"/>
    </row>
    <row r="3179" spans="4:4" x14ac:dyDescent="0.25">
      <c r="D3179" s="142"/>
    </row>
    <row r="3180" spans="4:4" x14ac:dyDescent="0.25">
      <c r="D3180" s="142"/>
    </row>
    <row r="3181" spans="4:4" x14ac:dyDescent="0.25">
      <c r="D3181" s="142"/>
    </row>
    <row r="3182" spans="4:4" x14ac:dyDescent="0.25">
      <c r="D3182" s="142"/>
    </row>
    <row r="3183" spans="4:4" x14ac:dyDescent="0.25">
      <c r="D3183" s="142"/>
    </row>
    <row r="3184" spans="4:4" x14ac:dyDescent="0.25">
      <c r="D3184" s="142"/>
    </row>
    <row r="3185" spans="4:4" x14ac:dyDescent="0.25">
      <c r="D3185" s="142"/>
    </row>
    <row r="3186" spans="4:4" x14ac:dyDescent="0.25">
      <c r="D3186" s="142"/>
    </row>
    <row r="3187" spans="4:4" x14ac:dyDescent="0.25">
      <c r="D3187" s="142"/>
    </row>
    <row r="3188" spans="4:4" x14ac:dyDescent="0.25">
      <c r="D3188" s="142"/>
    </row>
    <row r="3189" spans="4:4" x14ac:dyDescent="0.25">
      <c r="D3189" s="142"/>
    </row>
    <row r="3190" spans="4:4" x14ac:dyDescent="0.25">
      <c r="D3190" s="142"/>
    </row>
    <row r="3191" spans="4:4" x14ac:dyDescent="0.25">
      <c r="D3191" s="142"/>
    </row>
    <row r="3192" spans="4:4" x14ac:dyDescent="0.25">
      <c r="D3192" s="142"/>
    </row>
    <row r="3193" spans="4:4" x14ac:dyDescent="0.25">
      <c r="D3193" s="142"/>
    </row>
    <row r="3194" spans="4:4" x14ac:dyDescent="0.25">
      <c r="D3194" s="142"/>
    </row>
    <row r="3195" spans="4:4" x14ac:dyDescent="0.25">
      <c r="D3195" s="142"/>
    </row>
    <row r="3196" spans="4:4" x14ac:dyDescent="0.25">
      <c r="D3196" s="142"/>
    </row>
    <row r="3197" spans="4:4" x14ac:dyDescent="0.25">
      <c r="D3197" s="142"/>
    </row>
    <row r="3198" spans="4:4" x14ac:dyDescent="0.25">
      <c r="D3198" s="142"/>
    </row>
    <row r="3199" spans="4:4" x14ac:dyDescent="0.25">
      <c r="D3199" s="142"/>
    </row>
    <row r="3200" spans="4:4" x14ac:dyDescent="0.25">
      <c r="D3200" s="142"/>
    </row>
    <row r="3201" spans="4:4" x14ac:dyDescent="0.25">
      <c r="D3201" s="142"/>
    </row>
    <row r="3202" spans="4:4" x14ac:dyDescent="0.25">
      <c r="D3202" s="142"/>
    </row>
    <row r="3203" spans="4:4" x14ac:dyDescent="0.25">
      <c r="D3203" s="142"/>
    </row>
    <row r="3204" spans="4:4" x14ac:dyDescent="0.25">
      <c r="D3204" s="142"/>
    </row>
    <row r="3205" spans="4:4" x14ac:dyDescent="0.25">
      <c r="D3205" s="142"/>
    </row>
    <row r="3206" spans="4:4" x14ac:dyDescent="0.25">
      <c r="D3206" s="142"/>
    </row>
    <row r="3207" spans="4:4" x14ac:dyDescent="0.25">
      <c r="D3207" s="142"/>
    </row>
    <row r="3208" spans="4:4" x14ac:dyDescent="0.25">
      <c r="D3208" s="142"/>
    </row>
    <row r="3209" spans="4:4" x14ac:dyDescent="0.25">
      <c r="D3209" s="142"/>
    </row>
    <row r="3210" spans="4:4" x14ac:dyDescent="0.25">
      <c r="D3210" s="142"/>
    </row>
    <row r="3211" spans="4:4" x14ac:dyDescent="0.25">
      <c r="D3211" s="142"/>
    </row>
    <row r="3212" spans="4:4" x14ac:dyDescent="0.25">
      <c r="D3212" s="142"/>
    </row>
    <row r="3213" spans="4:4" x14ac:dyDescent="0.25">
      <c r="D3213" s="142"/>
    </row>
    <row r="3214" spans="4:4" x14ac:dyDescent="0.25">
      <c r="D3214" s="142"/>
    </row>
    <row r="3215" spans="4:4" x14ac:dyDescent="0.25">
      <c r="D3215" s="142"/>
    </row>
    <row r="3216" spans="4:4" x14ac:dyDescent="0.25">
      <c r="D3216" s="142"/>
    </row>
    <row r="3217" spans="4:4" x14ac:dyDescent="0.25">
      <c r="D3217" s="142"/>
    </row>
    <row r="3218" spans="4:4" x14ac:dyDescent="0.25">
      <c r="D3218" s="142"/>
    </row>
    <row r="3219" spans="4:4" x14ac:dyDescent="0.25">
      <c r="D3219" s="142"/>
    </row>
    <row r="3220" spans="4:4" x14ac:dyDescent="0.25">
      <c r="D3220" s="142"/>
    </row>
    <row r="3221" spans="4:4" x14ac:dyDescent="0.25">
      <c r="D3221" s="142"/>
    </row>
    <row r="3222" spans="4:4" x14ac:dyDescent="0.25">
      <c r="D3222" s="142"/>
    </row>
    <row r="3223" spans="4:4" x14ac:dyDescent="0.25">
      <c r="D3223" s="142"/>
    </row>
    <row r="3224" spans="4:4" x14ac:dyDescent="0.25">
      <c r="D3224" s="142"/>
    </row>
    <row r="3225" spans="4:4" x14ac:dyDescent="0.25">
      <c r="D3225" s="142"/>
    </row>
    <row r="3226" spans="4:4" x14ac:dyDescent="0.25">
      <c r="D3226" s="142"/>
    </row>
    <row r="3227" spans="4:4" x14ac:dyDescent="0.25">
      <c r="D3227" s="142"/>
    </row>
    <row r="3228" spans="4:4" x14ac:dyDescent="0.25">
      <c r="D3228" s="142"/>
    </row>
    <row r="3229" spans="4:4" x14ac:dyDescent="0.25">
      <c r="D3229" s="142"/>
    </row>
    <row r="3230" spans="4:4" x14ac:dyDescent="0.25">
      <c r="D3230" s="142"/>
    </row>
    <row r="3231" spans="4:4" x14ac:dyDescent="0.25">
      <c r="D3231" s="142"/>
    </row>
    <row r="3232" spans="4:4" x14ac:dyDescent="0.25">
      <c r="D3232" s="142"/>
    </row>
    <row r="3233" spans="4:4" x14ac:dyDescent="0.25">
      <c r="D3233" s="142"/>
    </row>
    <row r="3234" spans="4:4" x14ac:dyDescent="0.25">
      <c r="D3234" s="142"/>
    </row>
    <row r="3235" spans="4:4" x14ac:dyDescent="0.25">
      <c r="D3235" s="142"/>
    </row>
    <row r="3236" spans="4:4" x14ac:dyDescent="0.25">
      <c r="D3236" s="142"/>
    </row>
    <row r="3237" spans="4:4" x14ac:dyDescent="0.25">
      <c r="D3237" s="142"/>
    </row>
    <row r="3238" spans="4:4" x14ac:dyDescent="0.25">
      <c r="D3238" s="142"/>
    </row>
    <row r="3239" spans="4:4" x14ac:dyDescent="0.25">
      <c r="D3239" s="142"/>
    </row>
    <row r="3240" spans="4:4" x14ac:dyDescent="0.25">
      <c r="D3240" s="142"/>
    </row>
    <row r="3241" spans="4:4" x14ac:dyDescent="0.25">
      <c r="D3241" s="142"/>
    </row>
    <row r="3242" spans="4:4" x14ac:dyDescent="0.25">
      <c r="D3242" s="142"/>
    </row>
    <row r="3243" spans="4:4" x14ac:dyDescent="0.25">
      <c r="D3243" s="142"/>
    </row>
    <row r="3244" spans="4:4" x14ac:dyDescent="0.25">
      <c r="D3244" s="142"/>
    </row>
    <row r="3245" spans="4:4" x14ac:dyDescent="0.25">
      <c r="D3245" s="142"/>
    </row>
    <row r="3246" spans="4:4" x14ac:dyDescent="0.25">
      <c r="D3246" s="142"/>
    </row>
    <row r="3247" spans="4:4" x14ac:dyDescent="0.25">
      <c r="D3247" s="142"/>
    </row>
    <row r="3248" spans="4:4" x14ac:dyDescent="0.25">
      <c r="D3248" s="142"/>
    </row>
    <row r="3249" spans="4:4" x14ac:dyDescent="0.25">
      <c r="D3249" s="142"/>
    </row>
    <row r="3250" spans="4:4" x14ac:dyDescent="0.25">
      <c r="D3250" s="142"/>
    </row>
    <row r="3251" spans="4:4" x14ac:dyDescent="0.25">
      <c r="D3251" s="142"/>
    </row>
    <row r="3252" spans="4:4" x14ac:dyDescent="0.25">
      <c r="D3252" s="142"/>
    </row>
    <row r="3253" spans="4:4" x14ac:dyDescent="0.25">
      <c r="D3253" s="142"/>
    </row>
    <row r="3254" spans="4:4" x14ac:dyDescent="0.25">
      <c r="D3254" s="142"/>
    </row>
    <row r="3255" spans="4:4" x14ac:dyDescent="0.25">
      <c r="D3255" s="142"/>
    </row>
    <row r="3256" spans="4:4" x14ac:dyDescent="0.25">
      <c r="D3256" s="142"/>
    </row>
    <row r="3257" spans="4:4" x14ac:dyDescent="0.25">
      <c r="D3257" s="142"/>
    </row>
    <row r="3258" spans="4:4" x14ac:dyDescent="0.25">
      <c r="D3258" s="142"/>
    </row>
    <row r="3259" spans="4:4" x14ac:dyDescent="0.25">
      <c r="D3259" s="142"/>
    </row>
    <row r="3260" spans="4:4" x14ac:dyDescent="0.25">
      <c r="D3260" s="142"/>
    </row>
    <row r="3261" spans="4:4" x14ac:dyDescent="0.25">
      <c r="D3261" s="142"/>
    </row>
    <row r="3262" spans="4:4" x14ac:dyDescent="0.25">
      <c r="D3262" s="142"/>
    </row>
    <row r="3263" spans="4:4" x14ac:dyDescent="0.25">
      <c r="D3263" s="142"/>
    </row>
    <row r="3264" spans="4:4" x14ac:dyDescent="0.25">
      <c r="D3264" s="142"/>
    </row>
    <row r="3265" spans="4:4" x14ac:dyDescent="0.25">
      <c r="D3265" s="142"/>
    </row>
    <row r="3266" spans="4:4" x14ac:dyDescent="0.25">
      <c r="D3266" s="142"/>
    </row>
    <row r="3267" spans="4:4" x14ac:dyDescent="0.25">
      <c r="D3267" s="142"/>
    </row>
    <row r="3268" spans="4:4" x14ac:dyDescent="0.25">
      <c r="D3268" s="142"/>
    </row>
    <row r="3269" spans="4:4" x14ac:dyDescent="0.25">
      <c r="D3269" s="142"/>
    </row>
    <row r="3270" spans="4:4" x14ac:dyDescent="0.25">
      <c r="D3270" s="142"/>
    </row>
    <row r="3271" spans="4:4" x14ac:dyDescent="0.25">
      <c r="D3271" s="142"/>
    </row>
    <row r="3272" spans="4:4" x14ac:dyDescent="0.25">
      <c r="D3272" s="142"/>
    </row>
    <row r="3273" spans="4:4" x14ac:dyDescent="0.25">
      <c r="D3273" s="142"/>
    </row>
    <row r="3274" spans="4:4" x14ac:dyDescent="0.25">
      <c r="D3274" s="142"/>
    </row>
    <row r="3275" spans="4:4" x14ac:dyDescent="0.25">
      <c r="D3275" s="142"/>
    </row>
    <row r="3276" spans="4:4" x14ac:dyDescent="0.25">
      <c r="D3276" s="142"/>
    </row>
    <row r="3277" spans="4:4" x14ac:dyDescent="0.25">
      <c r="D3277" s="142"/>
    </row>
    <row r="3278" spans="4:4" x14ac:dyDescent="0.25">
      <c r="D3278" s="142"/>
    </row>
    <row r="3279" spans="4:4" x14ac:dyDescent="0.25">
      <c r="D3279" s="142"/>
    </row>
    <row r="3280" spans="4:4" x14ac:dyDescent="0.25">
      <c r="D3280" s="142"/>
    </row>
    <row r="3281" spans="4:4" x14ac:dyDescent="0.25">
      <c r="D3281" s="142"/>
    </row>
    <row r="3282" spans="4:4" x14ac:dyDescent="0.25">
      <c r="D3282" s="142"/>
    </row>
    <row r="3283" spans="4:4" x14ac:dyDescent="0.25">
      <c r="D3283" s="142"/>
    </row>
    <row r="3284" spans="4:4" x14ac:dyDescent="0.25">
      <c r="D3284" s="142"/>
    </row>
    <row r="3285" spans="4:4" x14ac:dyDescent="0.25">
      <c r="D3285" s="142"/>
    </row>
    <row r="3286" spans="4:4" x14ac:dyDescent="0.25">
      <c r="D3286" s="142"/>
    </row>
    <row r="3287" spans="4:4" x14ac:dyDescent="0.25">
      <c r="D3287" s="142"/>
    </row>
    <row r="3288" spans="4:4" x14ac:dyDescent="0.25">
      <c r="D3288" s="142"/>
    </row>
    <row r="3289" spans="4:4" x14ac:dyDescent="0.25">
      <c r="D3289" s="142"/>
    </row>
    <row r="3290" spans="4:4" x14ac:dyDescent="0.25">
      <c r="D3290" s="142"/>
    </row>
    <row r="3291" spans="4:4" x14ac:dyDescent="0.25">
      <c r="D3291" s="142"/>
    </row>
    <row r="3292" spans="4:4" x14ac:dyDescent="0.25">
      <c r="D3292" s="142"/>
    </row>
    <row r="3293" spans="4:4" x14ac:dyDescent="0.25">
      <c r="D3293" s="142"/>
    </row>
    <row r="3294" spans="4:4" x14ac:dyDescent="0.25">
      <c r="D3294" s="142"/>
    </row>
    <row r="3295" spans="4:4" x14ac:dyDescent="0.25">
      <c r="D3295" s="142"/>
    </row>
    <row r="3296" spans="4:4" x14ac:dyDescent="0.25">
      <c r="D3296" s="142"/>
    </row>
    <row r="3297" spans="4:4" x14ac:dyDescent="0.25">
      <c r="D3297" s="142"/>
    </row>
    <row r="3298" spans="4:4" x14ac:dyDescent="0.25">
      <c r="D3298" s="142"/>
    </row>
    <row r="3299" spans="4:4" x14ac:dyDescent="0.25">
      <c r="D3299" s="142"/>
    </row>
    <row r="3300" spans="4:4" x14ac:dyDescent="0.25">
      <c r="D3300" s="142"/>
    </row>
    <row r="3301" spans="4:4" x14ac:dyDescent="0.25">
      <c r="D3301" s="142"/>
    </row>
    <row r="3302" spans="4:4" x14ac:dyDescent="0.25">
      <c r="D3302" s="142"/>
    </row>
    <row r="3303" spans="4:4" x14ac:dyDescent="0.25">
      <c r="D3303" s="142"/>
    </row>
    <row r="3304" spans="4:4" x14ac:dyDescent="0.25">
      <c r="D3304" s="142"/>
    </row>
    <row r="3305" spans="4:4" x14ac:dyDescent="0.25">
      <c r="D3305" s="142"/>
    </row>
    <row r="3306" spans="4:4" x14ac:dyDescent="0.25">
      <c r="D3306" s="142"/>
    </row>
    <row r="3307" spans="4:4" x14ac:dyDescent="0.25">
      <c r="D3307" s="142"/>
    </row>
    <row r="3308" spans="4:4" x14ac:dyDescent="0.25">
      <c r="D3308" s="142"/>
    </row>
    <row r="3309" spans="4:4" x14ac:dyDescent="0.25">
      <c r="D3309" s="142"/>
    </row>
    <row r="3310" spans="4:4" x14ac:dyDescent="0.25">
      <c r="D3310" s="142"/>
    </row>
    <row r="3311" spans="4:4" x14ac:dyDescent="0.25">
      <c r="D3311" s="142"/>
    </row>
    <row r="3312" spans="4:4" x14ac:dyDescent="0.25">
      <c r="D3312" s="142"/>
    </row>
    <row r="3313" spans="4:4" x14ac:dyDescent="0.25">
      <c r="D3313" s="142"/>
    </row>
    <row r="3314" spans="4:4" x14ac:dyDescent="0.25">
      <c r="D3314" s="142"/>
    </row>
    <row r="3315" spans="4:4" x14ac:dyDescent="0.25">
      <c r="D3315" s="142"/>
    </row>
    <row r="3316" spans="4:4" x14ac:dyDescent="0.25">
      <c r="D3316" s="142"/>
    </row>
    <row r="3317" spans="4:4" x14ac:dyDescent="0.25">
      <c r="D3317" s="142"/>
    </row>
    <row r="3318" spans="4:4" x14ac:dyDescent="0.25">
      <c r="D3318" s="142"/>
    </row>
    <row r="3319" spans="4:4" x14ac:dyDescent="0.25">
      <c r="D3319" s="142"/>
    </row>
    <row r="3320" spans="4:4" x14ac:dyDescent="0.25">
      <c r="D3320" s="142"/>
    </row>
    <row r="3321" spans="4:4" x14ac:dyDescent="0.25">
      <c r="D3321" s="142"/>
    </row>
    <row r="3322" spans="4:4" x14ac:dyDescent="0.25">
      <c r="D3322" s="142"/>
    </row>
    <row r="3323" spans="4:4" x14ac:dyDescent="0.25">
      <c r="D3323" s="142"/>
    </row>
    <row r="3324" spans="4:4" x14ac:dyDescent="0.25">
      <c r="D3324" s="142"/>
    </row>
    <row r="3325" spans="4:4" x14ac:dyDescent="0.25">
      <c r="D3325" s="142"/>
    </row>
    <row r="3326" spans="4:4" x14ac:dyDescent="0.25">
      <c r="D3326" s="142"/>
    </row>
    <row r="3327" spans="4:4" x14ac:dyDescent="0.25">
      <c r="D3327" s="142"/>
    </row>
    <row r="3328" spans="4:4" x14ac:dyDescent="0.25">
      <c r="D3328" s="142"/>
    </row>
    <row r="3329" spans="4:4" x14ac:dyDescent="0.25">
      <c r="D3329" s="142"/>
    </row>
    <row r="3330" spans="4:4" x14ac:dyDescent="0.25">
      <c r="D3330" s="142"/>
    </row>
    <row r="3331" spans="4:4" x14ac:dyDescent="0.25">
      <c r="D3331" s="142"/>
    </row>
    <row r="3332" spans="4:4" x14ac:dyDescent="0.25">
      <c r="D3332" s="142"/>
    </row>
    <row r="3333" spans="4:4" x14ac:dyDescent="0.25">
      <c r="D3333" s="142"/>
    </row>
    <row r="3334" spans="4:4" x14ac:dyDescent="0.25">
      <c r="D3334" s="142"/>
    </row>
    <row r="3335" spans="4:4" x14ac:dyDescent="0.25">
      <c r="D3335" s="142"/>
    </row>
    <row r="3336" spans="4:4" x14ac:dyDescent="0.25">
      <c r="D3336" s="142"/>
    </row>
    <row r="3337" spans="4:4" x14ac:dyDescent="0.25">
      <c r="D3337" s="142"/>
    </row>
    <row r="3338" spans="4:4" x14ac:dyDescent="0.25">
      <c r="D3338" s="142"/>
    </row>
    <row r="3339" spans="4:4" x14ac:dyDescent="0.25">
      <c r="D3339" s="142"/>
    </row>
    <row r="3340" spans="4:4" x14ac:dyDescent="0.25">
      <c r="D3340" s="142"/>
    </row>
    <row r="3341" spans="4:4" x14ac:dyDescent="0.25">
      <c r="D3341" s="142"/>
    </row>
    <row r="3342" spans="4:4" x14ac:dyDescent="0.25">
      <c r="D3342" s="142"/>
    </row>
    <row r="3343" spans="4:4" x14ac:dyDescent="0.25">
      <c r="D3343" s="142"/>
    </row>
    <row r="3344" spans="4:4" x14ac:dyDescent="0.25">
      <c r="D3344" s="142"/>
    </row>
    <row r="3345" spans="4:4" x14ac:dyDescent="0.25">
      <c r="D3345" s="142"/>
    </row>
    <row r="3346" spans="4:4" x14ac:dyDescent="0.25">
      <c r="D3346" s="142"/>
    </row>
    <row r="3347" spans="4:4" x14ac:dyDescent="0.25">
      <c r="D3347" s="142"/>
    </row>
    <row r="3348" spans="4:4" x14ac:dyDescent="0.25">
      <c r="D3348" s="142"/>
    </row>
    <row r="3349" spans="4:4" x14ac:dyDescent="0.25">
      <c r="D3349" s="142"/>
    </row>
    <row r="3350" spans="4:4" x14ac:dyDescent="0.25">
      <c r="D3350" s="142"/>
    </row>
    <row r="3351" spans="4:4" x14ac:dyDescent="0.25">
      <c r="D3351" s="142"/>
    </row>
    <row r="3352" spans="4:4" x14ac:dyDescent="0.25">
      <c r="D3352" s="142"/>
    </row>
    <row r="3353" spans="4:4" x14ac:dyDescent="0.25">
      <c r="D3353" s="142"/>
    </row>
    <row r="3354" spans="4:4" x14ac:dyDescent="0.25">
      <c r="D3354" s="142"/>
    </row>
    <row r="3355" spans="4:4" x14ac:dyDescent="0.25">
      <c r="D3355" s="142"/>
    </row>
    <row r="3356" spans="4:4" x14ac:dyDescent="0.25">
      <c r="D3356" s="142"/>
    </row>
    <row r="3357" spans="4:4" x14ac:dyDescent="0.25">
      <c r="D3357" s="142"/>
    </row>
    <row r="3358" spans="4:4" x14ac:dyDescent="0.25">
      <c r="D3358" s="142"/>
    </row>
    <row r="3359" spans="4:4" x14ac:dyDescent="0.25">
      <c r="D3359" s="142"/>
    </row>
    <row r="3360" spans="4:4" x14ac:dyDescent="0.25">
      <c r="D3360" s="142"/>
    </row>
    <row r="3361" spans="4:4" x14ac:dyDescent="0.25">
      <c r="D3361" s="142"/>
    </row>
    <row r="3362" spans="4:4" x14ac:dyDescent="0.25">
      <c r="D3362" s="142"/>
    </row>
    <row r="3363" spans="4:4" x14ac:dyDescent="0.25">
      <c r="D3363" s="142"/>
    </row>
    <row r="3364" spans="4:4" x14ac:dyDescent="0.25">
      <c r="D3364" s="142"/>
    </row>
    <row r="3365" spans="4:4" x14ac:dyDescent="0.25">
      <c r="D3365" s="142"/>
    </row>
    <row r="3366" spans="4:4" x14ac:dyDescent="0.25">
      <c r="D3366" s="142"/>
    </row>
    <row r="3367" spans="4:4" x14ac:dyDescent="0.25">
      <c r="D3367" s="142"/>
    </row>
    <row r="3368" spans="4:4" x14ac:dyDescent="0.25">
      <c r="D3368" s="142"/>
    </row>
    <row r="3369" spans="4:4" x14ac:dyDescent="0.25">
      <c r="D3369" s="142"/>
    </row>
    <row r="3370" spans="4:4" x14ac:dyDescent="0.25">
      <c r="D3370" s="142"/>
    </row>
    <row r="3371" spans="4:4" x14ac:dyDescent="0.25">
      <c r="D3371" s="142"/>
    </row>
    <row r="3372" spans="4:4" x14ac:dyDescent="0.25">
      <c r="D3372" s="142"/>
    </row>
    <row r="3373" spans="4:4" x14ac:dyDescent="0.25">
      <c r="D3373" s="142"/>
    </row>
    <row r="3374" spans="4:4" x14ac:dyDescent="0.25">
      <c r="D3374" s="142"/>
    </row>
    <row r="3375" spans="4:4" x14ac:dyDescent="0.25">
      <c r="D3375" s="142"/>
    </row>
    <row r="3376" spans="4:4" x14ac:dyDescent="0.25">
      <c r="D3376" s="142"/>
    </row>
    <row r="3377" spans="4:4" x14ac:dyDescent="0.25">
      <c r="D3377" s="142"/>
    </row>
    <row r="3378" spans="4:4" x14ac:dyDescent="0.25">
      <c r="D3378" s="142"/>
    </row>
    <row r="3379" spans="4:4" x14ac:dyDescent="0.25">
      <c r="D3379" s="142"/>
    </row>
    <row r="3380" spans="4:4" x14ac:dyDescent="0.25">
      <c r="D3380" s="142"/>
    </row>
    <row r="3381" spans="4:4" x14ac:dyDescent="0.25">
      <c r="D3381" s="142"/>
    </row>
    <row r="3382" spans="4:4" x14ac:dyDescent="0.25">
      <c r="D3382" s="142"/>
    </row>
    <row r="3383" spans="4:4" x14ac:dyDescent="0.25">
      <c r="D3383" s="142"/>
    </row>
    <row r="3384" spans="4:4" x14ac:dyDescent="0.25">
      <c r="D3384" s="142"/>
    </row>
    <row r="3385" spans="4:4" x14ac:dyDescent="0.25">
      <c r="D3385" s="142"/>
    </row>
    <row r="3386" spans="4:4" x14ac:dyDescent="0.25">
      <c r="D3386" s="142"/>
    </row>
    <row r="3387" spans="4:4" x14ac:dyDescent="0.25">
      <c r="D3387" s="142"/>
    </row>
    <row r="3388" spans="4:4" x14ac:dyDescent="0.25">
      <c r="D3388" s="142"/>
    </row>
    <row r="3389" spans="4:4" x14ac:dyDescent="0.25">
      <c r="D3389" s="142"/>
    </row>
    <row r="3390" spans="4:4" x14ac:dyDescent="0.25">
      <c r="D3390" s="142"/>
    </row>
    <row r="3391" spans="4:4" x14ac:dyDescent="0.25">
      <c r="D3391" s="142"/>
    </row>
    <row r="3392" spans="4:4" x14ac:dyDescent="0.25">
      <c r="D3392" s="142"/>
    </row>
    <row r="3393" spans="4:4" x14ac:dyDescent="0.25">
      <c r="D3393" s="142"/>
    </row>
    <row r="3394" spans="4:4" x14ac:dyDescent="0.25">
      <c r="D3394" s="142"/>
    </row>
    <row r="3395" spans="4:4" x14ac:dyDescent="0.25">
      <c r="D3395" s="142"/>
    </row>
    <row r="3396" spans="4:4" x14ac:dyDescent="0.25">
      <c r="D3396" s="142"/>
    </row>
    <row r="3397" spans="4:4" x14ac:dyDescent="0.25">
      <c r="D3397" s="142"/>
    </row>
    <row r="3398" spans="4:4" x14ac:dyDescent="0.25">
      <c r="D3398" s="142"/>
    </row>
    <row r="3399" spans="4:4" x14ac:dyDescent="0.25">
      <c r="D3399" s="142"/>
    </row>
    <row r="3400" spans="4:4" x14ac:dyDescent="0.25">
      <c r="D3400" s="142"/>
    </row>
    <row r="3401" spans="4:4" x14ac:dyDescent="0.25">
      <c r="D3401" s="142"/>
    </row>
    <row r="3402" spans="4:4" x14ac:dyDescent="0.25">
      <c r="D3402" s="142"/>
    </row>
    <row r="3403" spans="4:4" x14ac:dyDescent="0.25">
      <c r="D3403" s="142"/>
    </row>
    <row r="3404" spans="4:4" x14ac:dyDescent="0.25">
      <c r="D3404" s="142"/>
    </row>
    <row r="3405" spans="4:4" x14ac:dyDescent="0.25">
      <c r="D3405" s="142"/>
    </row>
    <row r="3406" spans="4:4" x14ac:dyDescent="0.25">
      <c r="D3406" s="142"/>
    </row>
    <row r="3407" spans="4:4" x14ac:dyDescent="0.25">
      <c r="D3407" s="142"/>
    </row>
    <row r="3408" spans="4:4" x14ac:dyDescent="0.25">
      <c r="D3408" s="142"/>
    </row>
    <row r="3409" spans="4:4" x14ac:dyDescent="0.25">
      <c r="D3409" s="142"/>
    </row>
    <row r="3410" spans="4:4" x14ac:dyDescent="0.25">
      <c r="D3410" s="142"/>
    </row>
    <row r="3411" spans="4:4" x14ac:dyDescent="0.25">
      <c r="D3411" s="142"/>
    </row>
    <row r="3412" spans="4:4" x14ac:dyDescent="0.25">
      <c r="D3412" s="142"/>
    </row>
    <row r="3413" spans="4:4" x14ac:dyDescent="0.25">
      <c r="D3413" s="142"/>
    </row>
    <row r="3414" spans="4:4" x14ac:dyDescent="0.25">
      <c r="D3414" s="142"/>
    </row>
    <row r="3415" spans="4:4" x14ac:dyDescent="0.25">
      <c r="D3415" s="142"/>
    </row>
    <row r="3416" spans="4:4" x14ac:dyDescent="0.25">
      <c r="D3416" s="142"/>
    </row>
    <row r="3417" spans="4:4" x14ac:dyDescent="0.25">
      <c r="D3417" s="142"/>
    </row>
    <row r="3418" spans="4:4" x14ac:dyDescent="0.25">
      <c r="D3418" s="142"/>
    </row>
    <row r="3419" spans="4:4" x14ac:dyDescent="0.25">
      <c r="D3419" s="142"/>
    </row>
    <row r="3420" spans="4:4" x14ac:dyDescent="0.25">
      <c r="D3420" s="142"/>
    </row>
    <row r="3421" spans="4:4" x14ac:dyDescent="0.25">
      <c r="D3421" s="142"/>
    </row>
    <row r="3422" spans="4:4" x14ac:dyDescent="0.25">
      <c r="D3422" s="142"/>
    </row>
    <row r="3423" spans="4:4" x14ac:dyDescent="0.25">
      <c r="D3423" s="142"/>
    </row>
    <row r="3424" spans="4:4" x14ac:dyDescent="0.25">
      <c r="D3424" s="142"/>
    </row>
    <row r="3425" spans="4:4" x14ac:dyDescent="0.25">
      <c r="D3425" s="142"/>
    </row>
    <row r="3426" spans="4:4" x14ac:dyDescent="0.25">
      <c r="D3426" s="142"/>
    </row>
    <row r="3427" spans="4:4" x14ac:dyDescent="0.25">
      <c r="D3427" s="142"/>
    </row>
    <row r="3428" spans="4:4" x14ac:dyDescent="0.25">
      <c r="D3428" s="142"/>
    </row>
    <row r="3429" spans="4:4" x14ac:dyDescent="0.25">
      <c r="D3429" s="142"/>
    </row>
    <row r="3430" spans="4:4" x14ac:dyDescent="0.25">
      <c r="D3430" s="142"/>
    </row>
    <row r="3431" spans="4:4" x14ac:dyDescent="0.25">
      <c r="D3431" s="142"/>
    </row>
    <row r="3432" spans="4:4" x14ac:dyDescent="0.25">
      <c r="D3432" s="142"/>
    </row>
    <row r="3433" spans="4:4" x14ac:dyDescent="0.25">
      <c r="D3433" s="142"/>
    </row>
    <row r="3434" spans="4:4" x14ac:dyDescent="0.25">
      <c r="D3434" s="142"/>
    </row>
    <row r="3435" spans="4:4" x14ac:dyDescent="0.25">
      <c r="D3435" s="142"/>
    </row>
    <row r="3436" spans="4:4" x14ac:dyDescent="0.25">
      <c r="D3436" s="142"/>
    </row>
    <row r="3437" spans="4:4" x14ac:dyDescent="0.25">
      <c r="D3437" s="142"/>
    </row>
    <row r="3438" spans="4:4" x14ac:dyDescent="0.25">
      <c r="D3438" s="142"/>
    </row>
    <row r="3439" spans="4:4" x14ac:dyDescent="0.25">
      <c r="D3439" s="142"/>
    </row>
    <row r="3440" spans="4:4" x14ac:dyDescent="0.25">
      <c r="D3440" s="142"/>
    </row>
    <row r="3441" spans="4:4" x14ac:dyDescent="0.25">
      <c r="D3441" s="142"/>
    </row>
    <row r="3442" spans="4:4" x14ac:dyDescent="0.25">
      <c r="D3442" s="142"/>
    </row>
    <row r="3443" spans="4:4" x14ac:dyDescent="0.25">
      <c r="D3443" s="142"/>
    </row>
    <row r="3444" spans="4:4" x14ac:dyDescent="0.25">
      <c r="D3444" s="142"/>
    </row>
    <row r="3445" spans="4:4" x14ac:dyDescent="0.25">
      <c r="D3445" s="142"/>
    </row>
    <row r="3446" spans="4:4" x14ac:dyDescent="0.25">
      <c r="D3446" s="142"/>
    </row>
    <row r="3447" spans="4:4" x14ac:dyDescent="0.25">
      <c r="D3447" s="142"/>
    </row>
    <row r="3448" spans="4:4" x14ac:dyDescent="0.25">
      <c r="D3448" s="142"/>
    </row>
    <row r="3449" spans="4:4" x14ac:dyDescent="0.25">
      <c r="D3449" s="142"/>
    </row>
    <row r="3450" spans="4:4" x14ac:dyDescent="0.25">
      <c r="D3450" s="142"/>
    </row>
    <row r="3451" spans="4:4" x14ac:dyDescent="0.25">
      <c r="D3451" s="142"/>
    </row>
    <row r="3452" spans="4:4" x14ac:dyDescent="0.25">
      <c r="D3452" s="142"/>
    </row>
    <row r="3453" spans="4:4" x14ac:dyDescent="0.25">
      <c r="D3453" s="142"/>
    </row>
    <row r="3454" spans="4:4" x14ac:dyDescent="0.25">
      <c r="D3454" s="142"/>
    </row>
    <row r="3455" spans="4:4" x14ac:dyDescent="0.25">
      <c r="D3455" s="142"/>
    </row>
    <row r="3456" spans="4:4" x14ac:dyDescent="0.25">
      <c r="D3456" s="142"/>
    </row>
    <row r="3457" spans="4:4" x14ac:dyDescent="0.25">
      <c r="D3457" s="142"/>
    </row>
    <row r="3458" spans="4:4" x14ac:dyDescent="0.25">
      <c r="D3458" s="142"/>
    </row>
    <row r="3459" spans="4:4" x14ac:dyDescent="0.25">
      <c r="D3459" s="142"/>
    </row>
    <row r="3460" spans="4:4" x14ac:dyDescent="0.25">
      <c r="D3460" s="142"/>
    </row>
    <row r="3461" spans="4:4" x14ac:dyDescent="0.25">
      <c r="D3461" s="142"/>
    </row>
    <row r="3462" spans="4:4" x14ac:dyDescent="0.25">
      <c r="D3462" s="142"/>
    </row>
    <row r="3463" spans="4:4" x14ac:dyDescent="0.25">
      <c r="D3463" s="142"/>
    </row>
    <row r="3464" spans="4:4" x14ac:dyDescent="0.25">
      <c r="D3464" s="142"/>
    </row>
    <row r="3465" spans="4:4" x14ac:dyDescent="0.25">
      <c r="D3465" s="142"/>
    </row>
    <row r="3466" spans="4:4" x14ac:dyDescent="0.25">
      <c r="D3466" s="142"/>
    </row>
    <row r="3467" spans="4:4" x14ac:dyDescent="0.25">
      <c r="D3467" s="142"/>
    </row>
    <row r="3468" spans="4:4" x14ac:dyDescent="0.25">
      <c r="D3468" s="142"/>
    </row>
    <row r="3469" spans="4:4" x14ac:dyDescent="0.25">
      <c r="D3469" s="142"/>
    </row>
    <row r="3470" spans="4:4" x14ac:dyDescent="0.25">
      <c r="D3470" s="142"/>
    </row>
    <row r="3471" spans="4:4" x14ac:dyDescent="0.25">
      <c r="D3471" s="142"/>
    </row>
    <row r="3472" spans="4:4" x14ac:dyDescent="0.25">
      <c r="D3472" s="142"/>
    </row>
    <row r="3473" spans="4:4" x14ac:dyDescent="0.25">
      <c r="D3473" s="142"/>
    </row>
    <row r="3474" spans="4:4" x14ac:dyDescent="0.25">
      <c r="D3474" s="142"/>
    </row>
    <row r="3475" spans="4:4" x14ac:dyDescent="0.25">
      <c r="D3475" s="142"/>
    </row>
    <row r="3476" spans="4:4" x14ac:dyDescent="0.25">
      <c r="D3476" s="142"/>
    </row>
    <row r="3477" spans="4:4" x14ac:dyDescent="0.25">
      <c r="D3477" s="142"/>
    </row>
    <row r="3478" spans="4:4" x14ac:dyDescent="0.25">
      <c r="D3478" s="142"/>
    </row>
    <row r="3479" spans="4:4" x14ac:dyDescent="0.25">
      <c r="D3479" s="142"/>
    </row>
    <row r="3480" spans="4:4" x14ac:dyDescent="0.25">
      <c r="D3480" s="142"/>
    </row>
    <row r="3481" spans="4:4" x14ac:dyDescent="0.25">
      <c r="D3481" s="142"/>
    </row>
    <row r="3482" spans="4:4" x14ac:dyDescent="0.25">
      <c r="D3482" s="142"/>
    </row>
    <row r="3483" spans="4:4" x14ac:dyDescent="0.25">
      <c r="D3483" s="142"/>
    </row>
    <row r="3484" spans="4:4" x14ac:dyDescent="0.25">
      <c r="D3484" s="142"/>
    </row>
    <row r="3485" spans="4:4" x14ac:dyDescent="0.25">
      <c r="D3485" s="142"/>
    </row>
    <row r="3486" spans="4:4" x14ac:dyDescent="0.25">
      <c r="D3486" s="142"/>
    </row>
    <row r="3487" spans="4:4" x14ac:dyDescent="0.25">
      <c r="D3487" s="142"/>
    </row>
    <row r="3488" spans="4:4" x14ac:dyDescent="0.25">
      <c r="D3488" s="142"/>
    </row>
    <row r="3489" spans="4:4" x14ac:dyDescent="0.25">
      <c r="D3489" s="142"/>
    </row>
    <row r="3490" spans="4:4" x14ac:dyDescent="0.25">
      <c r="D3490" s="142"/>
    </row>
    <row r="3491" spans="4:4" x14ac:dyDescent="0.25">
      <c r="D3491" s="142"/>
    </row>
    <row r="3492" spans="4:4" x14ac:dyDescent="0.25">
      <c r="D3492" s="142"/>
    </row>
    <row r="3493" spans="4:4" x14ac:dyDescent="0.25">
      <c r="D3493" s="142"/>
    </row>
    <row r="3494" spans="4:4" x14ac:dyDescent="0.25">
      <c r="D3494" s="142"/>
    </row>
    <row r="3495" spans="4:4" x14ac:dyDescent="0.25">
      <c r="D3495" s="142"/>
    </row>
    <row r="3496" spans="4:4" x14ac:dyDescent="0.25">
      <c r="D3496" s="142"/>
    </row>
    <row r="3497" spans="4:4" x14ac:dyDescent="0.25">
      <c r="D3497" s="142"/>
    </row>
    <row r="3498" spans="4:4" x14ac:dyDescent="0.25">
      <c r="D3498" s="142"/>
    </row>
    <row r="3499" spans="4:4" x14ac:dyDescent="0.25">
      <c r="D3499" s="142"/>
    </row>
    <row r="3500" spans="4:4" x14ac:dyDescent="0.25">
      <c r="D3500" s="142"/>
    </row>
    <row r="3501" spans="4:4" x14ac:dyDescent="0.25">
      <c r="D3501" s="142"/>
    </row>
    <row r="3502" spans="4:4" x14ac:dyDescent="0.25">
      <c r="D3502" s="142"/>
    </row>
    <row r="3503" spans="4:4" x14ac:dyDescent="0.25">
      <c r="D3503" s="142"/>
    </row>
    <row r="3504" spans="4:4" x14ac:dyDescent="0.25">
      <c r="D3504" s="142"/>
    </row>
    <row r="3505" spans="4:4" x14ac:dyDescent="0.25">
      <c r="D3505" s="142"/>
    </row>
    <row r="3506" spans="4:4" x14ac:dyDescent="0.25">
      <c r="D3506" s="142"/>
    </row>
    <row r="3507" spans="4:4" x14ac:dyDescent="0.25">
      <c r="D3507" s="142"/>
    </row>
    <row r="3508" spans="4:4" x14ac:dyDescent="0.25">
      <c r="D3508" s="142"/>
    </row>
    <row r="3509" spans="4:4" x14ac:dyDescent="0.25">
      <c r="D3509" s="142"/>
    </row>
    <row r="3510" spans="4:4" x14ac:dyDescent="0.25">
      <c r="D3510" s="142"/>
    </row>
    <row r="3511" spans="4:4" x14ac:dyDescent="0.25">
      <c r="D3511" s="142"/>
    </row>
    <row r="3512" spans="4:4" x14ac:dyDescent="0.25">
      <c r="D3512" s="142"/>
    </row>
    <row r="3513" spans="4:4" x14ac:dyDescent="0.25">
      <c r="D3513" s="142"/>
    </row>
    <row r="3514" spans="4:4" x14ac:dyDescent="0.25">
      <c r="D3514" s="142"/>
    </row>
    <row r="3515" spans="4:4" x14ac:dyDescent="0.25">
      <c r="D3515" s="142"/>
    </row>
    <row r="3516" spans="4:4" x14ac:dyDescent="0.25">
      <c r="D3516" s="142"/>
    </row>
    <row r="3517" spans="4:4" x14ac:dyDescent="0.25">
      <c r="D3517" s="142"/>
    </row>
    <row r="3518" spans="4:4" x14ac:dyDescent="0.25">
      <c r="D3518" s="142"/>
    </row>
    <row r="3519" spans="4:4" x14ac:dyDescent="0.25">
      <c r="D3519" s="142"/>
    </row>
    <row r="3520" spans="4:4" x14ac:dyDescent="0.25">
      <c r="D3520" s="142"/>
    </row>
    <row r="3521" spans="4:4" x14ac:dyDescent="0.25">
      <c r="D3521" s="142"/>
    </row>
    <row r="3522" spans="4:4" x14ac:dyDescent="0.25">
      <c r="D3522" s="142"/>
    </row>
    <row r="3523" spans="4:4" x14ac:dyDescent="0.25">
      <c r="D3523" s="142"/>
    </row>
    <row r="3524" spans="4:4" x14ac:dyDescent="0.25">
      <c r="D3524" s="142"/>
    </row>
    <row r="3525" spans="4:4" x14ac:dyDescent="0.25">
      <c r="D3525" s="142"/>
    </row>
    <row r="3526" spans="4:4" x14ac:dyDescent="0.25">
      <c r="D3526" s="142"/>
    </row>
    <row r="3527" spans="4:4" x14ac:dyDescent="0.25">
      <c r="D3527" s="142"/>
    </row>
    <row r="3528" spans="4:4" x14ac:dyDescent="0.25">
      <c r="D3528" s="142"/>
    </row>
    <row r="3529" spans="4:4" x14ac:dyDescent="0.25">
      <c r="D3529" s="142"/>
    </row>
    <row r="3530" spans="4:4" x14ac:dyDescent="0.25">
      <c r="D3530" s="142"/>
    </row>
    <row r="3531" spans="4:4" x14ac:dyDescent="0.25">
      <c r="D3531" s="142"/>
    </row>
    <row r="3532" spans="4:4" x14ac:dyDescent="0.25">
      <c r="D3532" s="142"/>
    </row>
    <row r="3533" spans="4:4" x14ac:dyDescent="0.25">
      <c r="D3533" s="142"/>
    </row>
    <row r="3534" spans="4:4" x14ac:dyDescent="0.25">
      <c r="D3534" s="142"/>
    </row>
    <row r="3535" spans="4:4" x14ac:dyDescent="0.25">
      <c r="D3535" s="142"/>
    </row>
    <row r="3536" spans="4:4" x14ac:dyDescent="0.25">
      <c r="D3536" s="142"/>
    </row>
    <row r="3537" spans="4:4" x14ac:dyDescent="0.25">
      <c r="D3537" s="142"/>
    </row>
    <row r="3538" spans="4:4" x14ac:dyDescent="0.25">
      <c r="D3538" s="142"/>
    </row>
    <row r="3539" spans="4:4" x14ac:dyDescent="0.25">
      <c r="D3539" s="142"/>
    </row>
    <row r="3540" spans="4:4" x14ac:dyDescent="0.25">
      <c r="D3540" s="142"/>
    </row>
    <row r="3541" spans="4:4" x14ac:dyDescent="0.25">
      <c r="D3541" s="142"/>
    </row>
    <row r="3542" spans="4:4" x14ac:dyDescent="0.25">
      <c r="D3542" s="142"/>
    </row>
    <row r="3543" spans="4:4" x14ac:dyDescent="0.25">
      <c r="D3543" s="142"/>
    </row>
    <row r="3544" spans="4:4" x14ac:dyDescent="0.25">
      <c r="D3544" s="142"/>
    </row>
    <row r="3545" spans="4:4" x14ac:dyDescent="0.25">
      <c r="D3545" s="142"/>
    </row>
    <row r="3546" spans="4:4" x14ac:dyDescent="0.25">
      <c r="D3546" s="142"/>
    </row>
    <row r="3547" spans="4:4" x14ac:dyDescent="0.25">
      <c r="D3547" s="142"/>
    </row>
    <row r="3548" spans="4:4" x14ac:dyDescent="0.25">
      <c r="D3548" s="142"/>
    </row>
    <row r="3549" spans="4:4" x14ac:dyDescent="0.25">
      <c r="D3549" s="142"/>
    </row>
    <row r="3550" spans="4:4" x14ac:dyDescent="0.25">
      <c r="D3550" s="142"/>
    </row>
    <row r="3551" spans="4:4" x14ac:dyDescent="0.25">
      <c r="D3551" s="142"/>
    </row>
    <row r="3552" spans="4:4" x14ac:dyDescent="0.25">
      <c r="D3552" s="142"/>
    </row>
    <row r="3553" spans="4:4" x14ac:dyDescent="0.25">
      <c r="D3553" s="142"/>
    </row>
    <row r="3554" spans="4:4" x14ac:dyDescent="0.25">
      <c r="D3554" s="142"/>
    </row>
    <row r="3555" spans="4:4" x14ac:dyDescent="0.25">
      <c r="D3555" s="142"/>
    </row>
    <row r="3556" spans="4:4" x14ac:dyDescent="0.25">
      <c r="D3556" s="142"/>
    </row>
    <row r="3557" spans="4:4" x14ac:dyDescent="0.25">
      <c r="D3557" s="142"/>
    </row>
    <row r="3558" spans="4:4" x14ac:dyDescent="0.25">
      <c r="D3558" s="142"/>
    </row>
    <row r="3559" spans="4:4" x14ac:dyDescent="0.25">
      <c r="D3559" s="142"/>
    </row>
    <row r="3560" spans="4:4" x14ac:dyDescent="0.25">
      <c r="D3560" s="142"/>
    </row>
    <row r="3561" spans="4:4" x14ac:dyDescent="0.25">
      <c r="D3561" s="142"/>
    </row>
    <row r="3562" spans="4:4" x14ac:dyDescent="0.25">
      <c r="D3562" s="142"/>
    </row>
    <row r="3563" spans="4:4" x14ac:dyDescent="0.25">
      <c r="D3563" s="142"/>
    </row>
    <row r="3564" spans="4:4" x14ac:dyDescent="0.25">
      <c r="D3564" s="142"/>
    </row>
    <row r="3565" spans="4:4" x14ac:dyDescent="0.25">
      <c r="D3565" s="142"/>
    </row>
    <row r="3566" spans="4:4" x14ac:dyDescent="0.25">
      <c r="D3566" s="142"/>
    </row>
    <row r="3567" spans="4:4" x14ac:dyDescent="0.25">
      <c r="D3567" s="142"/>
    </row>
    <row r="3568" spans="4:4" x14ac:dyDescent="0.25">
      <c r="D3568" s="142"/>
    </row>
    <row r="3569" spans="4:4" x14ac:dyDescent="0.25">
      <c r="D3569" s="142"/>
    </row>
    <row r="3570" spans="4:4" x14ac:dyDescent="0.25">
      <c r="D3570" s="142"/>
    </row>
    <row r="3571" spans="4:4" x14ac:dyDescent="0.25">
      <c r="D3571" s="142"/>
    </row>
    <row r="3572" spans="4:4" x14ac:dyDescent="0.25">
      <c r="D3572" s="142"/>
    </row>
    <row r="3573" spans="4:4" x14ac:dyDescent="0.25">
      <c r="D3573" s="142"/>
    </row>
    <row r="3574" spans="4:4" x14ac:dyDescent="0.25">
      <c r="D3574" s="142"/>
    </row>
    <row r="3575" spans="4:4" x14ac:dyDescent="0.25">
      <c r="D3575" s="142"/>
    </row>
    <row r="3576" spans="4:4" x14ac:dyDescent="0.25">
      <c r="D3576" s="142"/>
    </row>
    <row r="3577" spans="4:4" x14ac:dyDescent="0.25">
      <c r="D3577" s="142"/>
    </row>
    <row r="3578" spans="4:4" x14ac:dyDescent="0.25">
      <c r="D3578" s="142"/>
    </row>
    <row r="3579" spans="4:4" x14ac:dyDescent="0.25">
      <c r="D3579" s="142"/>
    </row>
    <row r="3580" spans="4:4" x14ac:dyDescent="0.25">
      <c r="D3580" s="142"/>
    </row>
    <row r="3581" spans="4:4" x14ac:dyDescent="0.25">
      <c r="D3581" s="142"/>
    </row>
    <row r="3582" spans="4:4" x14ac:dyDescent="0.25">
      <c r="D3582" s="142"/>
    </row>
    <row r="3583" spans="4:4" x14ac:dyDescent="0.25">
      <c r="D3583" s="142"/>
    </row>
    <row r="3584" spans="4:4" x14ac:dyDescent="0.25">
      <c r="D3584" s="142"/>
    </row>
    <row r="3585" spans="4:4" x14ac:dyDescent="0.25">
      <c r="D3585" s="142"/>
    </row>
    <row r="3586" spans="4:4" x14ac:dyDescent="0.25">
      <c r="D3586" s="142"/>
    </row>
    <row r="3587" spans="4:4" x14ac:dyDescent="0.25">
      <c r="D3587" s="142"/>
    </row>
    <row r="3588" spans="4:4" x14ac:dyDescent="0.25">
      <c r="D3588" s="142"/>
    </row>
    <row r="3589" spans="4:4" x14ac:dyDescent="0.25">
      <c r="D3589" s="142"/>
    </row>
    <row r="3590" spans="4:4" x14ac:dyDescent="0.25">
      <c r="D3590" s="142"/>
    </row>
    <row r="3591" spans="4:4" x14ac:dyDescent="0.25">
      <c r="D3591" s="142"/>
    </row>
    <row r="3592" spans="4:4" x14ac:dyDescent="0.25">
      <c r="D3592" s="142"/>
    </row>
    <row r="3593" spans="4:4" x14ac:dyDescent="0.25">
      <c r="D3593" s="142"/>
    </row>
    <row r="3594" spans="4:4" x14ac:dyDescent="0.25">
      <c r="D3594" s="142"/>
    </row>
    <row r="3595" spans="4:4" x14ac:dyDescent="0.25">
      <c r="D3595" s="142"/>
    </row>
    <row r="3596" spans="4:4" x14ac:dyDescent="0.25">
      <c r="D3596" s="142"/>
    </row>
    <row r="3597" spans="4:4" x14ac:dyDescent="0.25">
      <c r="D3597" s="142"/>
    </row>
    <row r="3598" spans="4:4" x14ac:dyDescent="0.25">
      <c r="D3598" s="142"/>
    </row>
    <row r="3599" spans="4:4" x14ac:dyDescent="0.25">
      <c r="D3599" s="142"/>
    </row>
    <row r="3600" spans="4:4" x14ac:dyDescent="0.25">
      <c r="D3600" s="142"/>
    </row>
    <row r="3601" spans="4:4" x14ac:dyDescent="0.25">
      <c r="D3601" s="142"/>
    </row>
    <row r="3602" spans="4:4" x14ac:dyDescent="0.25">
      <c r="D3602" s="142"/>
    </row>
    <row r="3603" spans="4:4" x14ac:dyDescent="0.25">
      <c r="D3603" s="142"/>
    </row>
    <row r="3604" spans="4:4" x14ac:dyDescent="0.25">
      <c r="D3604" s="142"/>
    </row>
    <row r="3605" spans="4:4" x14ac:dyDescent="0.25">
      <c r="D3605" s="142"/>
    </row>
    <row r="3606" spans="4:4" x14ac:dyDescent="0.25">
      <c r="D3606" s="142"/>
    </row>
    <row r="3607" spans="4:4" x14ac:dyDescent="0.25">
      <c r="D3607" s="142"/>
    </row>
    <row r="3608" spans="4:4" x14ac:dyDescent="0.25">
      <c r="D3608" s="142"/>
    </row>
    <row r="3609" spans="4:4" x14ac:dyDescent="0.25">
      <c r="D3609" s="142"/>
    </row>
    <row r="3610" spans="4:4" x14ac:dyDescent="0.25">
      <c r="D3610" s="142"/>
    </row>
    <row r="3611" spans="4:4" x14ac:dyDescent="0.25">
      <c r="D3611" s="142"/>
    </row>
    <row r="3612" spans="4:4" x14ac:dyDescent="0.25">
      <c r="D3612" s="142"/>
    </row>
    <row r="3613" spans="4:4" x14ac:dyDescent="0.25">
      <c r="D3613" s="142"/>
    </row>
    <row r="3614" spans="4:4" x14ac:dyDescent="0.25">
      <c r="D3614" s="142"/>
    </row>
    <row r="3615" spans="4:4" x14ac:dyDescent="0.25">
      <c r="D3615" s="142"/>
    </row>
    <row r="3616" spans="4:4" x14ac:dyDescent="0.25">
      <c r="D3616" s="142"/>
    </row>
    <row r="3617" spans="4:4" x14ac:dyDescent="0.25">
      <c r="D3617" s="142"/>
    </row>
    <row r="3618" spans="4:4" x14ac:dyDescent="0.25">
      <c r="D3618" s="142"/>
    </row>
    <row r="3619" spans="4:4" x14ac:dyDescent="0.25">
      <c r="D3619" s="142"/>
    </row>
    <row r="3620" spans="4:4" x14ac:dyDescent="0.25">
      <c r="D3620" s="142"/>
    </row>
    <row r="3621" spans="4:4" x14ac:dyDescent="0.25">
      <c r="D3621" s="142"/>
    </row>
    <row r="3622" spans="4:4" x14ac:dyDescent="0.25">
      <c r="D3622" s="142"/>
    </row>
    <row r="3623" spans="4:4" x14ac:dyDescent="0.25">
      <c r="D3623" s="142"/>
    </row>
    <row r="3624" spans="4:4" x14ac:dyDescent="0.25">
      <c r="D3624" s="142"/>
    </row>
    <row r="3625" spans="4:4" x14ac:dyDescent="0.25">
      <c r="D3625" s="142"/>
    </row>
    <row r="3626" spans="4:4" x14ac:dyDescent="0.25">
      <c r="D3626" s="142"/>
    </row>
    <row r="3627" spans="4:4" x14ac:dyDescent="0.25">
      <c r="D3627" s="142"/>
    </row>
    <row r="3628" spans="4:4" x14ac:dyDescent="0.25">
      <c r="D3628" s="142"/>
    </row>
    <row r="3629" spans="4:4" x14ac:dyDescent="0.25">
      <c r="D3629" s="142"/>
    </row>
    <row r="3630" spans="4:4" x14ac:dyDescent="0.25">
      <c r="D3630" s="142"/>
    </row>
    <row r="3631" spans="4:4" x14ac:dyDescent="0.25">
      <c r="D3631" s="142"/>
    </row>
    <row r="3632" spans="4:4" x14ac:dyDescent="0.25">
      <c r="D3632" s="142"/>
    </row>
    <row r="3633" spans="4:4" x14ac:dyDescent="0.25">
      <c r="D3633" s="142"/>
    </row>
    <row r="3634" spans="4:4" x14ac:dyDescent="0.25">
      <c r="D3634" s="142"/>
    </row>
    <row r="3635" spans="4:4" x14ac:dyDescent="0.25">
      <c r="D3635" s="142"/>
    </row>
    <row r="3636" spans="4:4" x14ac:dyDescent="0.25">
      <c r="D3636" s="142"/>
    </row>
    <row r="3637" spans="4:4" x14ac:dyDescent="0.25">
      <c r="D3637" s="142"/>
    </row>
    <row r="3638" spans="4:4" x14ac:dyDescent="0.25">
      <c r="D3638" s="142"/>
    </row>
    <row r="3639" spans="4:4" x14ac:dyDescent="0.25">
      <c r="D3639" s="142"/>
    </row>
    <row r="3640" spans="4:4" x14ac:dyDescent="0.25">
      <c r="D3640" s="142"/>
    </row>
    <row r="3641" spans="4:4" x14ac:dyDescent="0.25">
      <c r="D3641" s="142"/>
    </row>
    <row r="3642" spans="4:4" x14ac:dyDescent="0.25">
      <c r="D3642" s="142"/>
    </row>
    <row r="3643" spans="4:4" x14ac:dyDescent="0.25">
      <c r="D3643" s="142"/>
    </row>
    <row r="3644" spans="4:4" x14ac:dyDescent="0.25">
      <c r="D3644" s="142"/>
    </row>
    <row r="3645" spans="4:4" x14ac:dyDescent="0.25">
      <c r="D3645" s="142"/>
    </row>
    <row r="3646" spans="4:4" x14ac:dyDescent="0.25">
      <c r="D3646" s="142"/>
    </row>
    <row r="3647" spans="4:4" x14ac:dyDescent="0.25">
      <c r="D3647" s="142"/>
    </row>
    <row r="3648" spans="4:4" x14ac:dyDescent="0.25">
      <c r="D3648" s="142"/>
    </row>
    <row r="3649" spans="4:4" x14ac:dyDescent="0.25">
      <c r="D3649" s="142"/>
    </row>
    <row r="3650" spans="4:4" x14ac:dyDescent="0.25">
      <c r="D3650" s="142"/>
    </row>
    <row r="3651" spans="4:4" x14ac:dyDescent="0.25">
      <c r="D3651" s="142"/>
    </row>
    <row r="3652" spans="4:4" x14ac:dyDescent="0.25">
      <c r="D3652" s="142"/>
    </row>
    <row r="3653" spans="4:4" x14ac:dyDescent="0.25">
      <c r="D3653" s="142"/>
    </row>
    <row r="3654" spans="4:4" x14ac:dyDescent="0.25">
      <c r="D3654" s="142"/>
    </row>
    <row r="3655" spans="4:4" x14ac:dyDescent="0.25">
      <c r="D3655" s="142"/>
    </row>
    <row r="3656" spans="4:4" x14ac:dyDescent="0.25">
      <c r="D3656" s="142"/>
    </row>
    <row r="3657" spans="4:4" x14ac:dyDescent="0.25">
      <c r="D3657" s="142"/>
    </row>
    <row r="3658" spans="4:4" x14ac:dyDescent="0.25">
      <c r="D3658" s="142"/>
    </row>
    <row r="3659" spans="4:4" x14ac:dyDescent="0.25">
      <c r="D3659" s="142"/>
    </row>
    <row r="3660" spans="4:4" x14ac:dyDescent="0.25">
      <c r="D3660" s="142"/>
    </row>
    <row r="3661" spans="4:4" x14ac:dyDescent="0.25">
      <c r="D3661" s="142"/>
    </row>
    <row r="3662" spans="4:4" x14ac:dyDescent="0.25">
      <c r="D3662" s="142"/>
    </row>
    <row r="3663" spans="4:4" x14ac:dyDescent="0.25">
      <c r="D3663" s="142"/>
    </row>
    <row r="3664" spans="4:4" x14ac:dyDescent="0.25">
      <c r="D3664" s="142"/>
    </row>
    <row r="3665" spans="4:4" x14ac:dyDescent="0.25">
      <c r="D3665" s="142"/>
    </row>
    <row r="3666" spans="4:4" x14ac:dyDescent="0.25">
      <c r="D3666" s="142"/>
    </row>
    <row r="3667" spans="4:4" x14ac:dyDescent="0.25">
      <c r="D3667" s="142"/>
    </row>
    <row r="3668" spans="4:4" x14ac:dyDescent="0.25">
      <c r="D3668" s="142"/>
    </row>
    <row r="3669" spans="4:4" x14ac:dyDescent="0.25">
      <c r="D3669" s="142"/>
    </row>
    <row r="3670" spans="4:4" x14ac:dyDescent="0.25">
      <c r="D3670" s="142"/>
    </row>
    <row r="3671" spans="4:4" x14ac:dyDescent="0.25">
      <c r="D3671" s="142"/>
    </row>
    <row r="3672" spans="4:4" x14ac:dyDescent="0.25">
      <c r="D3672" s="142"/>
    </row>
    <row r="3673" spans="4:4" x14ac:dyDescent="0.25">
      <c r="D3673" s="142"/>
    </row>
    <row r="3674" spans="4:4" x14ac:dyDescent="0.25">
      <c r="D3674" s="142"/>
    </row>
    <row r="3675" spans="4:4" x14ac:dyDescent="0.25">
      <c r="D3675" s="142"/>
    </row>
    <row r="3676" spans="4:4" x14ac:dyDescent="0.25">
      <c r="D3676" s="142"/>
    </row>
    <row r="3677" spans="4:4" x14ac:dyDescent="0.25">
      <c r="D3677" s="142"/>
    </row>
    <row r="3678" spans="4:4" x14ac:dyDescent="0.25">
      <c r="D3678" s="142"/>
    </row>
    <row r="3679" spans="4:4" x14ac:dyDescent="0.25">
      <c r="D3679" s="142"/>
    </row>
    <row r="3680" spans="4:4" x14ac:dyDescent="0.25">
      <c r="D3680" s="142"/>
    </row>
    <row r="3681" spans="4:4" x14ac:dyDescent="0.25">
      <c r="D3681" s="142"/>
    </row>
    <row r="3682" spans="4:4" x14ac:dyDescent="0.25">
      <c r="D3682" s="142"/>
    </row>
    <row r="3683" spans="4:4" x14ac:dyDescent="0.25">
      <c r="D3683" s="142"/>
    </row>
    <row r="3684" spans="4:4" x14ac:dyDescent="0.25">
      <c r="D3684" s="142"/>
    </row>
    <row r="3685" spans="4:4" x14ac:dyDescent="0.25">
      <c r="D3685" s="142"/>
    </row>
    <row r="3686" spans="4:4" x14ac:dyDescent="0.25">
      <c r="D3686" s="142"/>
    </row>
    <row r="3687" spans="4:4" x14ac:dyDescent="0.25">
      <c r="D3687" s="142"/>
    </row>
    <row r="3688" spans="4:4" x14ac:dyDescent="0.25">
      <c r="D3688" s="142"/>
    </row>
    <row r="3689" spans="4:4" x14ac:dyDescent="0.25">
      <c r="D3689" s="142"/>
    </row>
    <row r="3690" spans="4:4" x14ac:dyDescent="0.25">
      <c r="D3690" s="142"/>
    </row>
    <row r="3691" spans="4:4" x14ac:dyDescent="0.25">
      <c r="D3691" s="142"/>
    </row>
    <row r="3692" spans="4:4" x14ac:dyDescent="0.25">
      <c r="D3692" s="142"/>
    </row>
    <row r="3693" spans="4:4" x14ac:dyDescent="0.25">
      <c r="D3693" s="142"/>
    </row>
    <row r="3694" spans="4:4" x14ac:dyDescent="0.25">
      <c r="D3694" s="142"/>
    </row>
    <row r="3695" spans="4:4" x14ac:dyDescent="0.25">
      <c r="D3695" s="142"/>
    </row>
    <row r="3696" spans="4:4" x14ac:dyDescent="0.25">
      <c r="D3696" s="142"/>
    </row>
    <row r="3697" spans="4:4" x14ac:dyDescent="0.25">
      <c r="D3697" s="142"/>
    </row>
    <row r="3698" spans="4:4" x14ac:dyDescent="0.25">
      <c r="D3698" s="142"/>
    </row>
    <row r="3699" spans="4:4" x14ac:dyDescent="0.25">
      <c r="D3699" s="142"/>
    </row>
    <row r="3700" spans="4:4" x14ac:dyDescent="0.25">
      <c r="D3700" s="142"/>
    </row>
    <row r="3701" spans="4:4" x14ac:dyDescent="0.25">
      <c r="D3701" s="142"/>
    </row>
    <row r="3702" spans="4:4" x14ac:dyDescent="0.25">
      <c r="D3702" s="142"/>
    </row>
    <row r="3703" spans="4:4" x14ac:dyDescent="0.25">
      <c r="D3703" s="142"/>
    </row>
    <row r="3704" spans="4:4" x14ac:dyDescent="0.25">
      <c r="D3704" s="142"/>
    </row>
    <row r="3705" spans="4:4" x14ac:dyDescent="0.25">
      <c r="D3705" s="142"/>
    </row>
    <row r="3706" spans="4:4" x14ac:dyDescent="0.25">
      <c r="D3706" s="142"/>
    </row>
    <row r="3707" spans="4:4" x14ac:dyDescent="0.25">
      <c r="D3707" s="142"/>
    </row>
    <row r="3708" spans="4:4" x14ac:dyDescent="0.25">
      <c r="D3708" s="142"/>
    </row>
    <row r="3709" spans="4:4" x14ac:dyDescent="0.25">
      <c r="D3709" s="142"/>
    </row>
    <row r="3710" spans="4:4" x14ac:dyDescent="0.25">
      <c r="D3710" s="142"/>
    </row>
    <row r="3711" spans="4:4" x14ac:dyDescent="0.25">
      <c r="D3711" s="142"/>
    </row>
    <row r="3712" spans="4:4" x14ac:dyDescent="0.25">
      <c r="D3712" s="142"/>
    </row>
    <row r="3713" spans="4:4" x14ac:dyDescent="0.25">
      <c r="D3713" s="142"/>
    </row>
    <row r="3714" spans="4:4" x14ac:dyDescent="0.25">
      <c r="D3714" s="142"/>
    </row>
    <row r="3715" spans="4:4" x14ac:dyDescent="0.25">
      <c r="D3715" s="142"/>
    </row>
    <row r="3716" spans="4:4" x14ac:dyDescent="0.25">
      <c r="D3716" s="142"/>
    </row>
    <row r="3717" spans="4:4" x14ac:dyDescent="0.25">
      <c r="D3717" s="142"/>
    </row>
    <row r="3718" spans="4:4" x14ac:dyDescent="0.25">
      <c r="D3718" s="142"/>
    </row>
    <row r="3719" spans="4:4" x14ac:dyDescent="0.25">
      <c r="D3719" s="142"/>
    </row>
    <row r="3720" spans="4:4" x14ac:dyDescent="0.25">
      <c r="D3720" s="142"/>
    </row>
    <row r="3721" spans="4:4" x14ac:dyDescent="0.25">
      <c r="D3721" s="142"/>
    </row>
    <row r="3722" spans="4:4" x14ac:dyDescent="0.25">
      <c r="D3722" s="142"/>
    </row>
    <row r="3723" spans="4:4" x14ac:dyDescent="0.25">
      <c r="D3723" s="142"/>
    </row>
    <row r="3724" spans="4:4" x14ac:dyDescent="0.25">
      <c r="D3724" s="142"/>
    </row>
    <row r="3725" spans="4:4" x14ac:dyDescent="0.25">
      <c r="D3725" s="142"/>
    </row>
    <row r="3726" spans="4:4" x14ac:dyDescent="0.25">
      <c r="D3726" s="142"/>
    </row>
    <row r="3727" spans="4:4" x14ac:dyDescent="0.25">
      <c r="D3727" s="142"/>
    </row>
    <row r="3728" spans="4:4" x14ac:dyDescent="0.25">
      <c r="D3728" s="142"/>
    </row>
    <row r="3729" spans="4:4" x14ac:dyDescent="0.25">
      <c r="D3729" s="142"/>
    </row>
    <row r="3730" spans="4:4" x14ac:dyDescent="0.25">
      <c r="D3730" s="142"/>
    </row>
    <row r="3731" spans="4:4" x14ac:dyDescent="0.25">
      <c r="D3731" s="142"/>
    </row>
    <row r="3732" spans="4:4" x14ac:dyDescent="0.25">
      <c r="D3732" s="142"/>
    </row>
    <row r="3733" spans="4:4" x14ac:dyDescent="0.25">
      <c r="D3733" s="142"/>
    </row>
    <row r="3734" spans="4:4" x14ac:dyDescent="0.25">
      <c r="D3734" s="142"/>
    </row>
    <row r="3735" spans="4:4" x14ac:dyDescent="0.25">
      <c r="D3735" s="142"/>
    </row>
    <row r="3736" spans="4:4" x14ac:dyDescent="0.25">
      <c r="D3736" s="142"/>
    </row>
    <row r="3737" spans="4:4" x14ac:dyDescent="0.25">
      <c r="D3737" s="142"/>
    </row>
    <row r="3738" spans="4:4" x14ac:dyDescent="0.25">
      <c r="D3738" s="142"/>
    </row>
    <row r="3739" spans="4:4" x14ac:dyDescent="0.25">
      <c r="D3739" s="142"/>
    </row>
    <row r="3740" spans="4:4" x14ac:dyDescent="0.25">
      <c r="D3740" s="142"/>
    </row>
    <row r="3741" spans="4:4" x14ac:dyDescent="0.25">
      <c r="D3741" s="142"/>
    </row>
    <row r="3742" spans="4:4" x14ac:dyDescent="0.25">
      <c r="D3742" s="142"/>
    </row>
    <row r="3743" spans="4:4" x14ac:dyDescent="0.25">
      <c r="D3743" s="142"/>
    </row>
    <row r="3744" spans="4:4" x14ac:dyDescent="0.25">
      <c r="D3744" s="142"/>
    </row>
    <row r="3745" spans="4:4" x14ac:dyDescent="0.25">
      <c r="D3745" s="142"/>
    </row>
    <row r="3746" spans="4:4" x14ac:dyDescent="0.25">
      <c r="D3746" s="142"/>
    </row>
    <row r="3747" spans="4:4" x14ac:dyDescent="0.25">
      <c r="D3747" s="142"/>
    </row>
    <row r="3748" spans="4:4" x14ac:dyDescent="0.25">
      <c r="D3748" s="142"/>
    </row>
    <row r="3749" spans="4:4" x14ac:dyDescent="0.25">
      <c r="D3749" s="142"/>
    </row>
    <row r="3750" spans="4:4" x14ac:dyDescent="0.25">
      <c r="D3750" s="142"/>
    </row>
    <row r="3751" spans="4:4" x14ac:dyDescent="0.25">
      <c r="D3751" s="142"/>
    </row>
    <row r="3752" spans="4:4" x14ac:dyDescent="0.25">
      <c r="D3752" s="142"/>
    </row>
    <row r="3753" spans="4:4" x14ac:dyDescent="0.25">
      <c r="D3753" s="142"/>
    </row>
    <row r="3754" spans="4:4" x14ac:dyDescent="0.25">
      <c r="D3754" s="142"/>
    </row>
    <row r="3755" spans="4:4" x14ac:dyDescent="0.25">
      <c r="D3755" s="142"/>
    </row>
    <row r="3756" spans="4:4" x14ac:dyDescent="0.25">
      <c r="D3756" s="142"/>
    </row>
    <row r="3757" spans="4:4" x14ac:dyDescent="0.25">
      <c r="D3757" s="142"/>
    </row>
    <row r="3758" spans="4:4" x14ac:dyDescent="0.25">
      <c r="D3758" s="142"/>
    </row>
    <row r="3759" spans="4:4" x14ac:dyDescent="0.25">
      <c r="D3759" s="142"/>
    </row>
    <row r="3760" spans="4:4" x14ac:dyDescent="0.25">
      <c r="D3760" s="142"/>
    </row>
    <row r="3761" spans="4:4" x14ac:dyDescent="0.25">
      <c r="D3761" s="142"/>
    </row>
    <row r="3762" spans="4:4" x14ac:dyDescent="0.25">
      <c r="D3762" s="142"/>
    </row>
    <row r="3763" spans="4:4" x14ac:dyDescent="0.25">
      <c r="D3763" s="142"/>
    </row>
    <row r="3764" spans="4:4" x14ac:dyDescent="0.25">
      <c r="D3764" s="142"/>
    </row>
    <row r="3765" spans="4:4" x14ac:dyDescent="0.25">
      <c r="D3765" s="142"/>
    </row>
    <row r="3766" spans="4:4" x14ac:dyDescent="0.25">
      <c r="D3766" s="142"/>
    </row>
    <row r="3767" spans="4:4" x14ac:dyDescent="0.25">
      <c r="D3767" s="142"/>
    </row>
    <row r="3768" spans="4:4" x14ac:dyDescent="0.25">
      <c r="D3768" s="142"/>
    </row>
    <row r="3769" spans="4:4" x14ac:dyDescent="0.25">
      <c r="D3769" s="142"/>
    </row>
    <row r="3770" spans="4:4" x14ac:dyDescent="0.25">
      <c r="D3770" s="142"/>
    </row>
    <row r="3771" spans="4:4" x14ac:dyDescent="0.25">
      <c r="D3771" s="142"/>
    </row>
    <row r="3772" spans="4:4" x14ac:dyDescent="0.25">
      <c r="D3772" s="142"/>
    </row>
    <row r="3773" spans="4:4" x14ac:dyDescent="0.25">
      <c r="D3773" s="142"/>
    </row>
    <row r="3774" spans="4:4" x14ac:dyDescent="0.25">
      <c r="D3774" s="142"/>
    </row>
    <row r="3775" spans="4:4" x14ac:dyDescent="0.25">
      <c r="D3775" s="142"/>
    </row>
    <row r="3776" spans="4:4" x14ac:dyDescent="0.25">
      <c r="D3776" s="142"/>
    </row>
    <row r="3777" spans="4:4" x14ac:dyDescent="0.25">
      <c r="D3777" s="142"/>
    </row>
    <row r="3778" spans="4:4" x14ac:dyDescent="0.25">
      <c r="D3778" s="142"/>
    </row>
    <row r="3779" spans="4:4" x14ac:dyDescent="0.25">
      <c r="D3779" s="142"/>
    </row>
    <row r="3780" spans="4:4" x14ac:dyDescent="0.25">
      <c r="D3780" s="142"/>
    </row>
    <row r="3781" spans="4:4" x14ac:dyDescent="0.25">
      <c r="D3781" s="142"/>
    </row>
    <row r="3782" spans="4:4" x14ac:dyDescent="0.25">
      <c r="D3782" s="142"/>
    </row>
    <row r="3783" spans="4:4" x14ac:dyDescent="0.25">
      <c r="D3783" s="142"/>
    </row>
    <row r="3784" spans="4:4" x14ac:dyDescent="0.25">
      <c r="D3784" s="142"/>
    </row>
    <row r="3785" spans="4:4" x14ac:dyDescent="0.25">
      <c r="D3785" s="142"/>
    </row>
    <row r="3786" spans="4:4" x14ac:dyDescent="0.25">
      <c r="D3786" s="142"/>
    </row>
    <row r="3787" spans="4:4" x14ac:dyDescent="0.25">
      <c r="D3787" s="142"/>
    </row>
    <row r="3788" spans="4:4" x14ac:dyDescent="0.25">
      <c r="D3788" s="142"/>
    </row>
    <row r="3789" spans="4:4" x14ac:dyDescent="0.25">
      <c r="D3789" s="142"/>
    </row>
    <row r="3790" spans="4:4" x14ac:dyDescent="0.25">
      <c r="D3790" s="142"/>
    </row>
    <row r="3791" spans="4:4" x14ac:dyDescent="0.25">
      <c r="D3791" s="142"/>
    </row>
    <row r="3792" spans="4:4" x14ac:dyDescent="0.25">
      <c r="D3792" s="142"/>
    </row>
    <row r="3793" spans="4:4" x14ac:dyDescent="0.25">
      <c r="D3793" s="142"/>
    </row>
    <row r="3794" spans="4:4" x14ac:dyDescent="0.25">
      <c r="D3794" s="142"/>
    </row>
    <row r="3795" spans="4:4" x14ac:dyDescent="0.25">
      <c r="D3795" s="142"/>
    </row>
    <row r="3796" spans="4:4" x14ac:dyDescent="0.25">
      <c r="D3796" s="142"/>
    </row>
    <row r="3797" spans="4:4" x14ac:dyDescent="0.25">
      <c r="D3797" s="142"/>
    </row>
    <row r="3798" spans="4:4" x14ac:dyDescent="0.25">
      <c r="D3798" s="142"/>
    </row>
    <row r="3799" spans="4:4" x14ac:dyDescent="0.25">
      <c r="D3799" s="142"/>
    </row>
    <row r="3800" spans="4:4" x14ac:dyDescent="0.25">
      <c r="D3800" s="142"/>
    </row>
    <row r="3801" spans="4:4" x14ac:dyDescent="0.25">
      <c r="D3801" s="142"/>
    </row>
    <row r="3802" spans="4:4" x14ac:dyDescent="0.25">
      <c r="D3802" s="142"/>
    </row>
    <row r="3803" spans="4:4" x14ac:dyDescent="0.25">
      <c r="D3803" s="142"/>
    </row>
    <row r="3804" spans="4:4" x14ac:dyDescent="0.25">
      <c r="D3804" s="142"/>
    </row>
    <row r="3805" spans="4:4" x14ac:dyDescent="0.25">
      <c r="D3805" s="142"/>
    </row>
    <row r="3806" spans="4:4" x14ac:dyDescent="0.25">
      <c r="D3806" s="142"/>
    </row>
    <row r="3807" spans="4:4" x14ac:dyDescent="0.25">
      <c r="D3807" s="142"/>
    </row>
    <row r="3808" spans="4:4" x14ac:dyDescent="0.25">
      <c r="D3808" s="142"/>
    </row>
    <row r="3809" spans="4:4" x14ac:dyDescent="0.25">
      <c r="D3809" s="142"/>
    </row>
    <row r="3810" spans="4:4" x14ac:dyDescent="0.25">
      <c r="D3810" s="142"/>
    </row>
    <row r="3811" spans="4:4" x14ac:dyDescent="0.25">
      <c r="D3811" s="142"/>
    </row>
    <row r="3812" spans="4:4" x14ac:dyDescent="0.25">
      <c r="D3812" s="142"/>
    </row>
    <row r="3813" spans="4:4" x14ac:dyDescent="0.25">
      <c r="D3813" s="142"/>
    </row>
    <row r="3814" spans="4:4" x14ac:dyDescent="0.25">
      <c r="D3814" s="142"/>
    </row>
    <row r="3815" spans="4:4" x14ac:dyDescent="0.25">
      <c r="D3815" s="142"/>
    </row>
    <row r="3816" spans="4:4" x14ac:dyDescent="0.25">
      <c r="D3816" s="142"/>
    </row>
    <row r="3817" spans="4:4" x14ac:dyDescent="0.25">
      <c r="D3817" s="142"/>
    </row>
    <row r="3818" spans="4:4" x14ac:dyDescent="0.25">
      <c r="D3818" s="142"/>
    </row>
    <row r="3819" spans="4:4" x14ac:dyDescent="0.25">
      <c r="D3819" s="142"/>
    </row>
    <row r="3820" spans="4:4" x14ac:dyDescent="0.25">
      <c r="D3820" s="142"/>
    </row>
    <row r="3821" spans="4:4" x14ac:dyDescent="0.25">
      <c r="D3821" s="142"/>
    </row>
    <row r="3822" spans="4:4" x14ac:dyDescent="0.25">
      <c r="D3822" s="142"/>
    </row>
    <row r="3823" spans="4:4" x14ac:dyDescent="0.25">
      <c r="D3823" s="142"/>
    </row>
    <row r="3824" spans="4:4" x14ac:dyDescent="0.25">
      <c r="D3824" s="142"/>
    </row>
    <row r="3825" spans="4:4" x14ac:dyDescent="0.25">
      <c r="D3825" s="142"/>
    </row>
    <row r="3826" spans="4:4" x14ac:dyDescent="0.25">
      <c r="D3826" s="142"/>
    </row>
    <row r="3827" spans="4:4" x14ac:dyDescent="0.25">
      <c r="D3827" s="142"/>
    </row>
    <row r="3828" spans="4:4" x14ac:dyDescent="0.25">
      <c r="D3828" s="142"/>
    </row>
    <row r="3829" spans="4:4" x14ac:dyDescent="0.25">
      <c r="D3829" s="142"/>
    </row>
    <row r="3830" spans="4:4" x14ac:dyDescent="0.25">
      <c r="D3830" s="142"/>
    </row>
    <row r="3831" spans="4:4" x14ac:dyDescent="0.25">
      <c r="D3831" s="142"/>
    </row>
    <row r="3832" spans="4:4" x14ac:dyDescent="0.25">
      <c r="D3832" s="142"/>
    </row>
    <row r="3833" spans="4:4" x14ac:dyDescent="0.25">
      <c r="D3833" s="142"/>
    </row>
    <row r="3834" spans="4:4" x14ac:dyDescent="0.25">
      <c r="D3834" s="142"/>
    </row>
    <row r="3835" spans="4:4" x14ac:dyDescent="0.25">
      <c r="D3835" s="142"/>
    </row>
    <row r="3836" spans="4:4" x14ac:dyDescent="0.25">
      <c r="D3836" s="142"/>
    </row>
    <row r="3837" spans="4:4" x14ac:dyDescent="0.25">
      <c r="D3837" s="142"/>
    </row>
    <row r="3838" spans="4:4" x14ac:dyDescent="0.25">
      <c r="D3838" s="142"/>
    </row>
    <row r="3839" spans="4:4" x14ac:dyDescent="0.25">
      <c r="D3839" s="142"/>
    </row>
    <row r="3840" spans="4:4" x14ac:dyDescent="0.25">
      <c r="D3840" s="142"/>
    </row>
    <row r="3841" spans="4:4" x14ac:dyDescent="0.25">
      <c r="D3841" s="142"/>
    </row>
    <row r="3842" spans="4:4" x14ac:dyDescent="0.25">
      <c r="D3842" s="142"/>
    </row>
    <row r="3843" spans="4:4" x14ac:dyDescent="0.25">
      <c r="D3843" s="142"/>
    </row>
    <row r="3844" spans="4:4" x14ac:dyDescent="0.25">
      <c r="D3844" s="142"/>
    </row>
    <row r="3845" spans="4:4" x14ac:dyDescent="0.25">
      <c r="D3845" s="142"/>
    </row>
    <row r="3846" spans="4:4" x14ac:dyDescent="0.25">
      <c r="D3846" s="142"/>
    </row>
    <row r="3847" spans="4:4" x14ac:dyDescent="0.25">
      <c r="D3847" s="142"/>
    </row>
    <row r="3848" spans="4:4" x14ac:dyDescent="0.25">
      <c r="D3848" s="142"/>
    </row>
    <row r="3849" spans="4:4" x14ac:dyDescent="0.25">
      <c r="D3849" s="142"/>
    </row>
    <row r="3850" spans="4:4" x14ac:dyDescent="0.25">
      <c r="D3850" s="142"/>
    </row>
    <row r="3851" spans="4:4" x14ac:dyDescent="0.25">
      <c r="D3851" s="142"/>
    </row>
    <row r="3852" spans="4:4" x14ac:dyDescent="0.25">
      <c r="D3852" s="142"/>
    </row>
    <row r="3853" spans="4:4" x14ac:dyDescent="0.25">
      <c r="D3853" s="142"/>
    </row>
    <row r="3854" spans="4:4" x14ac:dyDescent="0.25">
      <c r="D3854" s="142"/>
    </row>
    <row r="3855" spans="4:4" x14ac:dyDescent="0.25">
      <c r="D3855" s="142"/>
    </row>
    <row r="3856" spans="4:4" x14ac:dyDescent="0.25">
      <c r="D3856" s="142"/>
    </row>
    <row r="3857" spans="4:4" x14ac:dyDescent="0.25">
      <c r="D3857" s="142"/>
    </row>
    <row r="3858" spans="4:4" x14ac:dyDescent="0.25">
      <c r="D3858" s="142"/>
    </row>
    <row r="3859" spans="4:4" x14ac:dyDescent="0.25">
      <c r="D3859" s="142"/>
    </row>
    <row r="3860" spans="4:4" x14ac:dyDescent="0.25">
      <c r="D3860" s="142"/>
    </row>
    <row r="3861" spans="4:4" x14ac:dyDescent="0.25">
      <c r="D3861" s="142"/>
    </row>
    <row r="3862" spans="4:4" x14ac:dyDescent="0.25">
      <c r="D3862" s="142"/>
    </row>
    <row r="3863" spans="4:4" x14ac:dyDescent="0.25">
      <c r="D3863" s="142"/>
    </row>
    <row r="3864" spans="4:4" x14ac:dyDescent="0.25">
      <c r="D3864" s="142"/>
    </row>
    <row r="3865" spans="4:4" x14ac:dyDescent="0.25">
      <c r="D3865" s="142"/>
    </row>
    <row r="3866" spans="4:4" x14ac:dyDescent="0.25">
      <c r="D3866" s="142"/>
    </row>
    <row r="3867" spans="4:4" x14ac:dyDescent="0.25">
      <c r="D3867" s="142"/>
    </row>
    <row r="3868" spans="4:4" x14ac:dyDescent="0.25">
      <c r="D3868" s="142"/>
    </row>
    <row r="3869" spans="4:4" x14ac:dyDescent="0.25">
      <c r="D3869" s="142"/>
    </row>
    <row r="3870" spans="4:4" x14ac:dyDescent="0.25">
      <c r="D3870" s="142"/>
    </row>
    <row r="3871" spans="4:4" x14ac:dyDescent="0.25">
      <c r="D3871" s="142"/>
    </row>
    <row r="3872" spans="4:4" x14ac:dyDescent="0.25">
      <c r="D3872" s="142"/>
    </row>
    <row r="3873" spans="4:4" x14ac:dyDescent="0.25">
      <c r="D3873" s="142"/>
    </row>
    <row r="3874" spans="4:4" x14ac:dyDescent="0.25">
      <c r="D3874" s="142"/>
    </row>
    <row r="3875" spans="4:4" x14ac:dyDescent="0.25">
      <c r="D3875" s="142"/>
    </row>
    <row r="3876" spans="4:4" x14ac:dyDescent="0.25">
      <c r="D3876" s="142"/>
    </row>
    <row r="3877" spans="4:4" x14ac:dyDescent="0.25">
      <c r="D3877" s="142"/>
    </row>
    <row r="3878" spans="4:4" x14ac:dyDescent="0.25">
      <c r="D3878" s="142"/>
    </row>
    <row r="3879" spans="4:4" x14ac:dyDescent="0.25">
      <c r="D3879" s="142"/>
    </row>
    <row r="3880" spans="4:4" x14ac:dyDescent="0.25">
      <c r="D3880" s="142"/>
    </row>
    <row r="3881" spans="4:4" x14ac:dyDescent="0.25">
      <c r="D3881" s="142"/>
    </row>
    <row r="3882" spans="4:4" x14ac:dyDescent="0.25">
      <c r="D3882" s="142"/>
    </row>
    <row r="3883" spans="4:4" x14ac:dyDescent="0.25">
      <c r="D3883" s="142"/>
    </row>
    <row r="3884" spans="4:4" x14ac:dyDescent="0.25">
      <c r="D3884" s="142"/>
    </row>
    <row r="3885" spans="4:4" x14ac:dyDescent="0.25">
      <c r="D3885" s="142"/>
    </row>
    <row r="3886" spans="4:4" x14ac:dyDescent="0.25">
      <c r="D3886" s="142"/>
    </row>
    <row r="3887" spans="4:4" x14ac:dyDescent="0.25">
      <c r="D3887" s="142"/>
    </row>
    <row r="3888" spans="4:4" x14ac:dyDescent="0.25">
      <c r="D3888" s="142"/>
    </row>
    <row r="3889" spans="4:4" x14ac:dyDescent="0.25">
      <c r="D3889" s="142"/>
    </row>
    <row r="3890" spans="4:4" x14ac:dyDescent="0.25">
      <c r="D3890" s="142"/>
    </row>
    <row r="3891" spans="4:4" x14ac:dyDescent="0.25">
      <c r="D3891" s="142"/>
    </row>
    <row r="3892" spans="4:4" x14ac:dyDescent="0.25">
      <c r="D3892" s="142"/>
    </row>
    <row r="3893" spans="4:4" x14ac:dyDescent="0.25">
      <c r="D3893" s="142"/>
    </row>
    <row r="3894" spans="4:4" x14ac:dyDescent="0.25">
      <c r="D3894" s="142"/>
    </row>
    <row r="3895" spans="4:4" x14ac:dyDescent="0.25">
      <c r="D3895" s="142"/>
    </row>
    <row r="3896" spans="4:4" x14ac:dyDescent="0.25">
      <c r="D3896" s="142"/>
    </row>
    <row r="3897" spans="4:4" x14ac:dyDescent="0.25">
      <c r="D3897" s="142"/>
    </row>
    <row r="3898" spans="4:4" x14ac:dyDescent="0.25">
      <c r="D3898" s="142"/>
    </row>
    <row r="3899" spans="4:4" x14ac:dyDescent="0.25">
      <c r="D3899" s="142"/>
    </row>
    <row r="3900" spans="4:4" x14ac:dyDescent="0.25">
      <c r="D3900" s="142"/>
    </row>
    <row r="3901" spans="4:4" x14ac:dyDescent="0.25">
      <c r="D3901" s="142"/>
    </row>
    <row r="3902" spans="4:4" x14ac:dyDescent="0.25">
      <c r="D3902" s="142"/>
    </row>
    <row r="3903" spans="4:4" x14ac:dyDescent="0.25">
      <c r="D3903" s="142"/>
    </row>
    <row r="3904" spans="4:4" x14ac:dyDescent="0.25">
      <c r="D3904" s="142"/>
    </row>
    <row r="3905" spans="4:4" x14ac:dyDescent="0.25">
      <c r="D3905" s="142"/>
    </row>
    <row r="3906" spans="4:4" x14ac:dyDescent="0.25">
      <c r="D3906" s="142"/>
    </row>
    <row r="3907" spans="4:4" x14ac:dyDescent="0.25">
      <c r="D3907" s="142"/>
    </row>
    <row r="3908" spans="4:4" x14ac:dyDescent="0.25">
      <c r="D3908" s="142"/>
    </row>
    <row r="3909" spans="4:4" x14ac:dyDescent="0.25">
      <c r="D3909" s="142"/>
    </row>
    <row r="3910" spans="4:4" x14ac:dyDescent="0.25">
      <c r="D3910" s="142"/>
    </row>
    <row r="3911" spans="4:4" x14ac:dyDescent="0.25">
      <c r="D3911" s="142"/>
    </row>
    <row r="3912" spans="4:4" x14ac:dyDescent="0.25">
      <c r="D3912" s="142"/>
    </row>
    <row r="3913" spans="4:4" x14ac:dyDescent="0.25">
      <c r="D3913" s="142"/>
    </row>
    <row r="3914" spans="4:4" x14ac:dyDescent="0.25">
      <c r="D3914" s="142"/>
    </row>
    <row r="3915" spans="4:4" x14ac:dyDescent="0.25">
      <c r="D3915" s="142"/>
    </row>
    <row r="3916" spans="4:4" x14ac:dyDescent="0.25">
      <c r="D3916" s="142"/>
    </row>
    <row r="3917" spans="4:4" x14ac:dyDescent="0.25">
      <c r="D3917" s="142"/>
    </row>
    <row r="3918" spans="4:4" x14ac:dyDescent="0.25">
      <c r="D3918" s="142"/>
    </row>
    <row r="3919" spans="4:4" x14ac:dyDescent="0.25">
      <c r="D3919" s="142"/>
    </row>
    <row r="3920" spans="4:4" x14ac:dyDescent="0.25">
      <c r="D3920" s="142"/>
    </row>
    <row r="3921" spans="4:4" x14ac:dyDescent="0.25">
      <c r="D3921" s="142"/>
    </row>
    <row r="3922" spans="4:4" x14ac:dyDescent="0.25">
      <c r="D3922" s="142"/>
    </row>
    <row r="3923" spans="4:4" x14ac:dyDescent="0.25">
      <c r="D3923" s="142"/>
    </row>
    <row r="3924" spans="4:4" x14ac:dyDescent="0.25">
      <c r="D3924" s="142"/>
    </row>
    <row r="3925" spans="4:4" x14ac:dyDescent="0.25">
      <c r="D3925" s="142"/>
    </row>
    <row r="3926" spans="4:4" x14ac:dyDescent="0.25">
      <c r="D3926" s="142"/>
    </row>
    <row r="3927" spans="4:4" x14ac:dyDescent="0.25">
      <c r="D3927" s="142"/>
    </row>
    <row r="3928" spans="4:4" x14ac:dyDescent="0.25">
      <c r="D3928" s="142"/>
    </row>
    <row r="3929" spans="4:4" x14ac:dyDescent="0.25">
      <c r="D3929" s="142"/>
    </row>
    <row r="3930" spans="4:4" x14ac:dyDescent="0.25">
      <c r="D3930" s="142"/>
    </row>
    <row r="3931" spans="4:4" x14ac:dyDescent="0.25">
      <c r="D3931" s="142"/>
    </row>
    <row r="3932" spans="4:4" x14ac:dyDescent="0.25">
      <c r="D3932" s="142"/>
    </row>
    <row r="3933" spans="4:4" x14ac:dyDescent="0.25">
      <c r="D3933" s="142"/>
    </row>
    <row r="3934" spans="4:4" x14ac:dyDescent="0.25">
      <c r="D3934" s="142"/>
    </row>
    <row r="3935" spans="4:4" x14ac:dyDescent="0.25">
      <c r="D3935" s="142"/>
    </row>
    <row r="3936" spans="4:4" x14ac:dyDescent="0.25">
      <c r="D3936" s="142"/>
    </row>
    <row r="3937" spans="4:4" x14ac:dyDescent="0.25">
      <c r="D3937" s="142"/>
    </row>
    <row r="3938" spans="4:4" x14ac:dyDescent="0.25">
      <c r="D3938" s="142"/>
    </row>
    <row r="3939" spans="4:4" x14ac:dyDescent="0.25">
      <c r="D3939" s="142"/>
    </row>
    <row r="3940" spans="4:4" x14ac:dyDescent="0.25">
      <c r="D3940" s="142"/>
    </row>
    <row r="3941" spans="4:4" x14ac:dyDescent="0.25">
      <c r="D3941" s="142"/>
    </row>
    <row r="3942" spans="4:4" x14ac:dyDescent="0.25">
      <c r="D3942" s="142"/>
    </row>
    <row r="3943" spans="4:4" x14ac:dyDescent="0.25">
      <c r="D3943" s="142"/>
    </row>
    <row r="3944" spans="4:4" x14ac:dyDescent="0.25">
      <c r="D3944" s="142"/>
    </row>
    <row r="3945" spans="4:4" x14ac:dyDescent="0.25">
      <c r="D3945" s="142"/>
    </row>
    <row r="3946" spans="4:4" x14ac:dyDescent="0.25">
      <c r="D3946" s="142"/>
    </row>
    <row r="3947" spans="4:4" x14ac:dyDescent="0.25">
      <c r="D3947" s="142"/>
    </row>
    <row r="3948" spans="4:4" x14ac:dyDescent="0.25">
      <c r="D3948" s="142"/>
    </row>
    <row r="3949" spans="4:4" x14ac:dyDescent="0.25">
      <c r="D3949" s="142"/>
    </row>
    <row r="3950" spans="4:4" x14ac:dyDescent="0.25">
      <c r="D3950" s="142"/>
    </row>
    <row r="3951" spans="4:4" x14ac:dyDescent="0.25">
      <c r="D3951" s="142"/>
    </row>
    <row r="3952" spans="4:4" x14ac:dyDescent="0.25">
      <c r="D3952" s="142"/>
    </row>
    <row r="3953" spans="4:4" x14ac:dyDescent="0.25">
      <c r="D3953" s="142"/>
    </row>
    <row r="3954" spans="4:4" x14ac:dyDescent="0.25">
      <c r="D3954" s="142"/>
    </row>
    <row r="3955" spans="4:4" x14ac:dyDescent="0.25">
      <c r="D3955" s="142"/>
    </row>
    <row r="3956" spans="4:4" x14ac:dyDescent="0.25">
      <c r="D3956" s="142"/>
    </row>
    <row r="3957" spans="4:4" x14ac:dyDescent="0.25">
      <c r="D3957" s="142"/>
    </row>
    <row r="3958" spans="4:4" x14ac:dyDescent="0.25">
      <c r="D3958" s="142"/>
    </row>
    <row r="3959" spans="4:4" x14ac:dyDescent="0.25">
      <c r="D3959" s="142"/>
    </row>
    <row r="3960" spans="4:4" x14ac:dyDescent="0.25">
      <c r="D3960" s="142"/>
    </row>
    <row r="3961" spans="4:4" x14ac:dyDescent="0.25">
      <c r="D3961" s="142"/>
    </row>
    <row r="3962" spans="4:4" x14ac:dyDescent="0.25">
      <c r="D3962" s="142"/>
    </row>
    <row r="3963" spans="4:4" x14ac:dyDescent="0.25">
      <c r="D3963" s="142"/>
    </row>
    <row r="3964" spans="4:4" x14ac:dyDescent="0.25">
      <c r="D3964" s="142"/>
    </row>
    <row r="3965" spans="4:4" x14ac:dyDescent="0.25">
      <c r="D3965" s="142"/>
    </row>
    <row r="3966" spans="4:4" x14ac:dyDescent="0.25">
      <c r="D3966" s="142"/>
    </row>
    <row r="3967" spans="4:4" x14ac:dyDescent="0.25">
      <c r="D3967" s="142"/>
    </row>
    <row r="3968" spans="4:4" x14ac:dyDescent="0.25">
      <c r="D3968" s="142"/>
    </row>
    <row r="3969" spans="4:4" x14ac:dyDescent="0.25">
      <c r="D3969" s="142"/>
    </row>
    <row r="3970" spans="4:4" x14ac:dyDescent="0.25">
      <c r="D3970" s="142"/>
    </row>
    <row r="3971" spans="4:4" x14ac:dyDescent="0.25">
      <c r="D3971" s="142"/>
    </row>
    <row r="3972" spans="4:4" x14ac:dyDescent="0.25">
      <c r="D3972" s="142"/>
    </row>
    <row r="3973" spans="4:4" x14ac:dyDescent="0.25">
      <c r="D3973" s="142"/>
    </row>
    <row r="3974" spans="4:4" x14ac:dyDescent="0.25">
      <c r="D3974" s="142"/>
    </row>
    <row r="3975" spans="4:4" x14ac:dyDescent="0.25">
      <c r="D3975" s="142"/>
    </row>
    <row r="3976" spans="4:4" x14ac:dyDescent="0.25">
      <c r="D3976" s="142"/>
    </row>
    <row r="3977" spans="4:4" x14ac:dyDescent="0.25">
      <c r="D3977" s="142"/>
    </row>
    <row r="3978" spans="4:4" x14ac:dyDescent="0.25">
      <c r="D3978" s="142"/>
    </row>
    <row r="3979" spans="4:4" x14ac:dyDescent="0.25">
      <c r="D3979" s="142"/>
    </row>
    <row r="3980" spans="4:4" x14ac:dyDescent="0.25">
      <c r="D3980" s="142"/>
    </row>
    <row r="3981" spans="4:4" x14ac:dyDescent="0.25">
      <c r="D3981" s="142"/>
    </row>
    <row r="3982" spans="4:4" x14ac:dyDescent="0.25">
      <c r="D3982" s="142"/>
    </row>
    <row r="3983" spans="4:4" x14ac:dyDescent="0.25">
      <c r="D3983" s="142"/>
    </row>
    <row r="3984" spans="4:4" x14ac:dyDescent="0.25">
      <c r="D3984" s="142"/>
    </row>
    <row r="3985" spans="4:4" x14ac:dyDescent="0.25">
      <c r="D3985" s="142"/>
    </row>
    <row r="3986" spans="4:4" x14ac:dyDescent="0.25">
      <c r="D3986" s="142"/>
    </row>
    <row r="3987" spans="4:4" x14ac:dyDescent="0.25">
      <c r="D3987" s="142"/>
    </row>
    <row r="3988" spans="4:4" x14ac:dyDescent="0.25">
      <c r="D3988" s="142"/>
    </row>
    <row r="3989" spans="4:4" x14ac:dyDescent="0.25">
      <c r="D3989" s="142"/>
    </row>
    <row r="3990" spans="4:4" x14ac:dyDescent="0.25">
      <c r="D3990" s="142"/>
    </row>
    <row r="3991" spans="4:4" x14ac:dyDescent="0.25">
      <c r="D3991" s="142"/>
    </row>
    <row r="3992" spans="4:4" x14ac:dyDescent="0.25">
      <c r="D3992" s="142"/>
    </row>
    <row r="3993" spans="4:4" x14ac:dyDescent="0.25">
      <c r="D3993" s="142"/>
    </row>
    <row r="3994" spans="4:4" x14ac:dyDescent="0.25">
      <c r="D3994" s="142"/>
    </row>
    <row r="3995" spans="4:4" x14ac:dyDescent="0.25">
      <c r="D3995" s="142"/>
    </row>
    <row r="3996" spans="4:4" x14ac:dyDescent="0.25">
      <c r="D3996" s="142"/>
    </row>
    <row r="3997" spans="4:4" x14ac:dyDescent="0.25">
      <c r="D3997" s="142"/>
    </row>
    <row r="3998" spans="4:4" x14ac:dyDescent="0.25">
      <c r="D3998" s="142"/>
    </row>
    <row r="3999" spans="4:4" x14ac:dyDescent="0.25">
      <c r="D3999" s="142"/>
    </row>
    <row r="4000" spans="4:4" x14ac:dyDescent="0.25">
      <c r="D4000" s="142"/>
    </row>
    <row r="4001" spans="4:4" x14ac:dyDescent="0.25">
      <c r="D4001" s="142"/>
    </row>
    <row r="4002" spans="4:4" x14ac:dyDescent="0.25">
      <c r="D4002" s="142"/>
    </row>
    <row r="4003" spans="4:4" x14ac:dyDescent="0.25">
      <c r="D4003" s="142"/>
    </row>
    <row r="4004" spans="4:4" x14ac:dyDescent="0.25">
      <c r="D4004" s="142"/>
    </row>
    <row r="4005" spans="4:4" x14ac:dyDescent="0.25">
      <c r="D4005" s="142"/>
    </row>
    <row r="4006" spans="4:4" x14ac:dyDescent="0.25">
      <c r="D4006" s="142"/>
    </row>
    <row r="4007" spans="4:4" x14ac:dyDescent="0.25">
      <c r="D4007" s="142"/>
    </row>
    <row r="4008" spans="4:4" x14ac:dyDescent="0.25">
      <c r="D4008" s="142"/>
    </row>
    <row r="4009" spans="4:4" x14ac:dyDescent="0.25">
      <c r="D4009" s="142"/>
    </row>
    <row r="4010" spans="4:4" x14ac:dyDescent="0.25">
      <c r="D4010" s="142"/>
    </row>
    <row r="4011" spans="4:4" x14ac:dyDescent="0.25">
      <c r="D4011" s="142"/>
    </row>
    <row r="4012" spans="4:4" x14ac:dyDescent="0.25">
      <c r="D4012" s="142"/>
    </row>
    <row r="4013" spans="4:4" x14ac:dyDescent="0.25">
      <c r="D4013" s="142"/>
    </row>
    <row r="4014" spans="4:4" x14ac:dyDescent="0.25">
      <c r="D4014" s="142"/>
    </row>
    <row r="4015" spans="4:4" x14ac:dyDescent="0.25">
      <c r="D4015" s="142"/>
    </row>
    <row r="4016" spans="4:4" x14ac:dyDescent="0.25">
      <c r="D4016" s="142"/>
    </row>
    <row r="4017" spans="4:4" x14ac:dyDescent="0.25">
      <c r="D4017" s="142"/>
    </row>
    <row r="4018" spans="4:4" x14ac:dyDescent="0.25">
      <c r="D4018" s="142"/>
    </row>
    <row r="4019" spans="4:4" x14ac:dyDescent="0.25">
      <c r="D4019" s="142"/>
    </row>
    <row r="4020" spans="4:4" x14ac:dyDescent="0.25">
      <c r="D4020" s="142"/>
    </row>
    <row r="4021" spans="4:4" x14ac:dyDescent="0.25">
      <c r="D4021" s="142"/>
    </row>
    <row r="4022" spans="4:4" x14ac:dyDescent="0.25">
      <c r="D4022" s="142"/>
    </row>
    <row r="4023" spans="4:4" x14ac:dyDescent="0.25">
      <c r="D4023" s="142"/>
    </row>
    <row r="4024" spans="4:4" x14ac:dyDescent="0.25">
      <c r="D4024" s="142"/>
    </row>
    <row r="4025" spans="4:4" x14ac:dyDescent="0.25">
      <c r="D4025" s="142"/>
    </row>
    <row r="4026" spans="4:4" x14ac:dyDescent="0.25">
      <c r="D4026" s="142"/>
    </row>
    <row r="4027" spans="4:4" x14ac:dyDescent="0.25">
      <c r="D4027" s="142"/>
    </row>
    <row r="4028" spans="4:4" x14ac:dyDescent="0.25">
      <c r="D4028" s="142"/>
    </row>
    <row r="4029" spans="4:4" x14ac:dyDescent="0.25">
      <c r="D4029" s="142"/>
    </row>
    <row r="4030" spans="4:4" x14ac:dyDescent="0.25">
      <c r="D4030" s="142"/>
    </row>
    <row r="4031" spans="4:4" x14ac:dyDescent="0.25">
      <c r="D4031" s="142"/>
    </row>
    <row r="4032" spans="4:4" x14ac:dyDescent="0.25">
      <c r="D4032" s="142"/>
    </row>
    <row r="4033" spans="4:4" x14ac:dyDescent="0.25">
      <c r="D4033" s="142"/>
    </row>
    <row r="4034" spans="4:4" x14ac:dyDescent="0.25">
      <c r="D4034" s="142"/>
    </row>
    <row r="4035" spans="4:4" x14ac:dyDescent="0.25">
      <c r="D4035" s="142"/>
    </row>
    <row r="4036" spans="4:4" x14ac:dyDescent="0.25">
      <c r="D4036" s="142"/>
    </row>
    <row r="4037" spans="4:4" x14ac:dyDescent="0.25">
      <c r="D4037" s="142"/>
    </row>
    <row r="4038" spans="4:4" x14ac:dyDescent="0.25">
      <c r="D4038" s="142"/>
    </row>
    <row r="4039" spans="4:4" x14ac:dyDescent="0.25">
      <c r="D4039" s="142"/>
    </row>
    <row r="4040" spans="4:4" x14ac:dyDescent="0.25">
      <c r="D4040" s="142"/>
    </row>
    <row r="4041" spans="4:4" x14ac:dyDescent="0.25">
      <c r="D4041" s="142"/>
    </row>
    <row r="4042" spans="4:4" x14ac:dyDescent="0.25">
      <c r="D4042" s="142"/>
    </row>
    <row r="4043" spans="4:4" x14ac:dyDescent="0.25">
      <c r="D4043" s="142"/>
    </row>
    <row r="4044" spans="4:4" x14ac:dyDescent="0.25">
      <c r="D4044" s="142"/>
    </row>
    <row r="4045" spans="4:4" x14ac:dyDescent="0.25">
      <c r="D4045" s="142"/>
    </row>
    <row r="4046" spans="4:4" x14ac:dyDescent="0.25">
      <c r="D4046" s="142"/>
    </row>
    <row r="4047" spans="4:4" x14ac:dyDescent="0.25">
      <c r="D4047" s="142"/>
    </row>
    <row r="4048" spans="4:4" x14ac:dyDescent="0.25">
      <c r="D4048" s="142"/>
    </row>
    <row r="4049" spans="4:4" x14ac:dyDescent="0.25">
      <c r="D4049" s="142"/>
    </row>
    <row r="4050" spans="4:4" x14ac:dyDescent="0.25">
      <c r="D4050" s="142"/>
    </row>
    <row r="4051" spans="4:4" x14ac:dyDescent="0.25">
      <c r="D4051" s="142"/>
    </row>
    <row r="4052" spans="4:4" x14ac:dyDescent="0.25">
      <c r="D4052" s="142"/>
    </row>
    <row r="4053" spans="4:4" x14ac:dyDescent="0.25">
      <c r="D4053" s="142"/>
    </row>
    <row r="4054" spans="4:4" x14ac:dyDescent="0.25">
      <c r="D4054" s="142"/>
    </row>
    <row r="4055" spans="4:4" x14ac:dyDescent="0.25">
      <c r="D4055" s="142"/>
    </row>
    <row r="4056" spans="4:4" x14ac:dyDescent="0.25">
      <c r="D4056" s="142"/>
    </row>
    <row r="4057" spans="4:4" x14ac:dyDescent="0.25">
      <c r="D4057" s="142"/>
    </row>
    <row r="4058" spans="4:4" x14ac:dyDescent="0.25">
      <c r="D4058" s="142"/>
    </row>
    <row r="4059" spans="4:4" x14ac:dyDescent="0.25">
      <c r="D4059" s="142"/>
    </row>
    <row r="4060" spans="4:4" x14ac:dyDescent="0.25">
      <c r="D4060" s="142"/>
    </row>
    <row r="4061" spans="4:4" x14ac:dyDescent="0.25">
      <c r="D4061" s="142"/>
    </row>
    <row r="4062" spans="4:4" x14ac:dyDescent="0.25">
      <c r="D4062" s="142"/>
    </row>
    <row r="4063" spans="4:4" x14ac:dyDescent="0.25">
      <c r="D4063" s="142"/>
    </row>
    <row r="4064" spans="4:4" x14ac:dyDescent="0.25">
      <c r="D4064" s="142"/>
    </row>
    <row r="4065" spans="4:4" x14ac:dyDescent="0.25">
      <c r="D4065" s="142"/>
    </row>
    <row r="4066" spans="4:4" x14ac:dyDescent="0.25">
      <c r="D4066" s="142"/>
    </row>
    <row r="4067" spans="4:4" x14ac:dyDescent="0.25">
      <c r="D4067" s="142"/>
    </row>
    <row r="4068" spans="4:4" x14ac:dyDescent="0.25">
      <c r="D4068" s="142"/>
    </row>
    <row r="4069" spans="4:4" x14ac:dyDescent="0.25">
      <c r="D4069" s="142"/>
    </row>
    <row r="4070" spans="4:4" x14ac:dyDescent="0.25">
      <c r="D4070" s="142"/>
    </row>
    <row r="4071" spans="4:4" x14ac:dyDescent="0.25">
      <c r="D4071" s="142"/>
    </row>
    <row r="4072" spans="4:4" x14ac:dyDescent="0.25">
      <c r="D4072" s="142"/>
    </row>
    <row r="4073" spans="4:4" x14ac:dyDescent="0.25">
      <c r="D4073" s="142"/>
    </row>
    <row r="4074" spans="4:4" x14ac:dyDescent="0.25">
      <c r="D4074" s="142"/>
    </row>
    <row r="4075" spans="4:4" x14ac:dyDescent="0.25">
      <c r="D4075" s="142"/>
    </row>
    <row r="4076" spans="4:4" x14ac:dyDescent="0.25">
      <c r="D4076" s="142"/>
    </row>
    <row r="4077" spans="4:4" x14ac:dyDescent="0.25">
      <c r="D4077" s="142"/>
    </row>
    <row r="4078" spans="4:4" x14ac:dyDescent="0.25">
      <c r="D4078" s="142"/>
    </row>
    <row r="4079" spans="4:4" x14ac:dyDescent="0.25">
      <c r="D4079" s="142"/>
    </row>
    <row r="4080" spans="4:4" x14ac:dyDescent="0.25">
      <c r="D4080" s="142"/>
    </row>
    <row r="4081" spans="4:4" x14ac:dyDescent="0.25">
      <c r="D4081" s="142"/>
    </row>
    <row r="4082" spans="4:4" x14ac:dyDescent="0.25">
      <c r="D4082" s="142"/>
    </row>
    <row r="4083" spans="4:4" x14ac:dyDescent="0.25">
      <c r="D4083" s="142"/>
    </row>
    <row r="4084" spans="4:4" x14ac:dyDescent="0.25">
      <c r="D4084" s="142"/>
    </row>
    <row r="4085" spans="4:4" x14ac:dyDescent="0.25">
      <c r="D4085" s="142"/>
    </row>
    <row r="4086" spans="4:4" x14ac:dyDescent="0.25">
      <c r="D4086" s="142"/>
    </row>
    <row r="4087" spans="4:4" x14ac:dyDescent="0.25">
      <c r="D4087" s="142"/>
    </row>
    <row r="4088" spans="4:4" x14ac:dyDescent="0.25">
      <c r="D4088" s="142"/>
    </row>
    <row r="4089" spans="4:4" x14ac:dyDescent="0.25">
      <c r="D4089" s="142"/>
    </row>
    <row r="4090" spans="4:4" x14ac:dyDescent="0.25">
      <c r="D4090" s="142"/>
    </row>
    <row r="4091" spans="4:4" x14ac:dyDescent="0.25">
      <c r="D4091" s="142"/>
    </row>
    <row r="4092" spans="4:4" x14ac:dyDescent="0.25">
      <c r="D4092" s="142"/>
    </row>
    <row r="4093" spans="4:4" x14ac:dyDescent="0.25">
      <c r="D4093" s="142"/>
    </row>
    <row r="4094" spans="4:4" x14ac:dyDescent="0.25">
      <c r="D4094" s="142"/>
    </row>
    <row r="4095" spans="4:4" x14ac:dyDescent="0.25">
      <c r="D4095" s="142"/>
    </row>
    <row r="4096" spans="4:4" x14ac:dyDescent="0.25">
      <c r="D4096" s="142"/>
    </row>
    <row r="4097" spans="4:4" x14ac:dyDescent="0.25">
      <c r="D4097" s="142"/>
    </row>
    <row r="4098" spans="4:4" x14ac:dyDescent="0.25">
      <c r="D4098" s="142"/>
    </row>
    <row r="4099" spans="4:4" x14ac:dyDescent="0.25">
      <c r="D4099" s="142"/>
    </row>
    <row r="4100" spans="4:4" x14ac:dyDescent="0.25">
      <c r="D4100" s="142"/>
    </row>
    <row r="4101" spans="4:4" x14ac:dyDescent="0.25">
      <c r="D4101" s="142"/>
    </row>
    <row r="4102" spans="4:4" x14ac:dyDescent="0.25">
      <c r="D4102" s="142"/>
    </row>
    <row r="4103" spans="4:4" x14ac:dyDescent="0.25">
      <c r="D4103" s="142"/>
    </row>
    <row r="4104" spans="4:4" x14ac:dyDescent="0.25">
      <c r="D4104" s="142"/>
    </row>
    <row r="4105" spans="4:4" x14ac:dyDescent="0.25">
      <c r="D4105" s="142"/>
    </row>
    <row r="4106" spans="4:4" x14ac:dyDescent="0.25">
      <c r="D4106" s="142"/>
    </row>
    <row r="4107" spans="4:4" x14ac:dyDescent="0.25">
      <c r="D4107" s="142"/>
    </row>
    <row r="4108" spans="4:4" x14ac:dyDescent="0.25">
      <c r="D4108" s="142"/>
    </row>
    <row r="4109" spans="4:4" x14ac:dyDescent="0.25">
      <c r="D4109" s="142"/>
    </row>
    <row r="4110" spans="4:4" x14ac:dyDescent="0.25">
      <c r="D4110" s="142"/>
    </row>
    <row r="4111" spans="4:4" x14ac:dyDescent="0.25">
      <c r="D4111" s="142"/>
    </row>
    <row r="4112" spans="4:4" x14ac:dyDescent="0.25">
      <c r="D4112" s="142"/>
    </row>
    <row r="4113" spans="4:4" x14ac:dyDescent="0.25">
      <c r="D4113" s="142"/>
    </row>
    <row r="4114" spans="4:4" x14ac:dyDescent="0.25">
      <c r="D4114" s="142"/>
    </row>
    <row r="4115" spans="4:4" x14ac:dyDescent="0.25">
      <c r="D4115" s="142"/>
    </row>
    <row r="4116" spans="4:4" x14ac:dyDescent="0.25">
      <c r="D4116" s="142"/>
    </row>
    <row r="4117" spans="4:4" x14ac:dyDescent="0.25">
      <c r="D4117" s="142"/>
    </row>
    <row r="4118" spans="4:4" x14ac:dyDescent="0.25">
      <c r="D4118" s="142"/>
    </row>
    <row r="4119" spans="4:4" x14ac:dyDescent="0.25">
      <c r="D4119" s="142"/>
    </row>
    <row r="4120" spans="4:4" x14ac:dyDescent="0.25">
      <c r="D4120" s="142"/>
    </row>
    <row r="4121" spans="4:4" x14ac:dyDescent="0.25">
      <c r="D4121" s="142"/>
    </row>
    <row r="4122" spans="4:4" x14ac:dyDescent="0.25">
      <c r="D4122" s="142"/>
    </row>
    <row r="4123" spans="4:4" x14ac:dyDescent="0.25">
      <c r="D4123" s="142"/>
    </row>
    <row r="4124" spans="4:4" x14ac:dyDescent="0.25">
      <c r="D4124" s="142"/>
    </row>
    <row r="4125" spans="4:4" x14ac:dyDescent="0.25">
      <c r="D4125" s="142"/>
    </row>
    <row r="4126" spans="4:4" x14ac:dyDescent="0.25">
      <c r="D4126" s="142"/>
    </row>
    <row r="4127" spans="4:4" x14ac:dyDescent="0.25">
      <c r="D4127" s="142"/>
    </row>
    <row r="4128" spans="4:4" x14ac:dyDescent="0.25">
      <c r="D4128" s="142"/>
    </row>
    <row r="4129" spans="4:4" x14ac:dyDescent="0.25">
      <c r="D4129" s="142"/>
    </row>
    <row r="4130" spans="4:4" x14ac:dyDescent="0.25">
      <c r="D4130" s="142"/>
    </row>
    <row r="4131" spans="4:4" x14ac:dyDescent="0.25">
      <c r="D4131" s="142"/>
    </row>
    <row r="4132" spans="4:4" x14ac:dyDescent="0.25">
      <c r="D4132" s="142"/>
    </row>
    <row r="4133" spans="4:4" x14ac:dyDescent="0.25">
      <c r="D4133" s="142"/>
    </row>
    <row r="4134" spans="4:4" x14ac:dyDescent="0.25">
      <c r="D4134" s="142"/>
    </row>
    <row r="4135" spans="4:4" x14ac:dyDescent="0.25">
      <c r="D4135" s="142"/>
    </row>
    <row r="4136" spans="4:4" x14ac:dyDescent="0.25">
      <c r="D4136" s="142"/>
    </row>
    <row r="4137" spans="4:4" x14ac:dyDescent="0.25">
      <c r="D4137" s="142"/>
    </row>
    <row r="4138" spans="4:4" x14ac:dyDescent="0.25">
      <c r="D4138" s="142"/>
    </row>
    <row r="4139" spans="4:4" x14ac:dyDescent="0.25">
      <c r="D4139" s="142"/>
    </row>
    <row r="4140" spans="4:4" x14ac:dyDescent="0.25">
      <c r="D4140" s="142"/>
    </row>
    <row r="4141" spans="4:4" x14ac:dyDescent="0.25">
      <c r="D4141" s="142"/>
    </row>
    <row r="4142" spans="4:4" x14ac:dyDescent="0.25">
      <c r="D4142" s="142"/>
    </row>
    <row r="4143" spans="4:4" x14ac:dyDescent="0.25">
      <c r="D4143" s="142"/>
    </row>
    <row r="4144" spans="4:4" x14ac:dyDescent="0.25">
      <c r="D4144" s="142"/>
    </row>
    <row r="4145" spans="4:4" x14ac:dyDescent="0.25">
      <c r="D4145" s="142"/>
    </row>
    <row r="4146" spans="4:4" x14ac:dyDescent="0.25">
      <c r="D4146" s="142"/>
    </row>
    <row r="4147" spans="4:4" x14ac:dyDescent="0.25">
      <c r="D4147" s="142"/>
    </row>
    <row r="4148" spans="4:4" x14ac:dyDescent="0.25">
      <c r="D4148" s="142"/>
    </row>
    <row r="4149" spans="4:4" x14ac:dyDescent="0.25">
      <c r="D4149" s="142"/>
    </row>
    <row r="4150" spans="4:4" x14ac:dyDescent="0.25">
      <c r="D4150" s="142"/>
    </row>
    <row r="4151" spans="4:4" x14ac:dyDescent="0.25">
      <c r="D4151" s="142"/>
    </row>
    <row r="4152" spans="4:4" x14ac:dyDescent="0.25">
      <c r="D4152" s="142"/>
    </row>
    <row r="4153" spans="4:4" x14ac:dyDescent="0.25">
      <c r="D4153" s="142"/>
    </row>
    <row r="4154" spans="4:4" x14ac:dyDescent="0.25">
      <c r="D4154" s="142"/>
    </row>
    <row r="4155" spans="4:4" x14ac:dyDescent="0.25">
      <c r="D4155" s="142"/>
    </row>
    <row r="4156" spans="4:4" x14ac:dyDescent="0.25">
      <c r="D4156" s="142"/>
    </row>
    <row r="4157" spans="4:4" x14ac:dyDescent="0.25">
      <c r="D4157" s="142"/>
    </row>
    <row r="4158" spans="4:4" x14ac:dyDescent="0.25">
      <c r="D4158" s="142"/>
    </row>
    <row r="4159" spans="4:4" x14ac:dyDescent="0.25">
      <c r="D4159" s="142"/>
    </row>
    <row r="4160" spans="4:4" x14ac:dyDescent="0.25">
      <c r="D4160" s="142"/>
    </row>
    <row r="4161" spans="4:4" x14ac:dyDescent="0.25">
      <c r="D4161" s="142"/>
    </row>
    <row r="4162" spans="4:4" x14ac:dyDescent="0.25">
      <c r="D4162" s="142"/>
    </row>
    <row r="4163" spans="4:4" x14ac:dyDescent="0.25">
      <c r="D4163" s="142"/>
    </row>
    <row r="4164" spans="4:4" x14ac:dyDescent="0.25">
      <c r="D4164" s="142"/>
    </row>
    <row r="4165" spans="4:4" x14ac:dyDescent="0.25">
      <c r="D4165" s="142"/>
    </row>
    <row r="4166" spans="4:4" x14ac:dyDescent="0.25">
      <c r="D4166" s="142"/>
    </row>
    <row r="4167" spans="4:4" x14ac:dyDescent="0.25">
      <c r="D4167" s="142"/>
    </row>
    <row r="4168" spans="4:4" x14ac:dyDescent="0.25">
      <c r="D4168" s="142"/>
    </row>
    <row r="4169" spans="4:4" x14ac:dyDescent="0.25">
      <c r="D4169" s="142"/>
    </row>
    <row r="4170" spans="4:4" x14ac:dyDescent="0.25">
      <c r="D4170" s="142"/>
    </row>
    <row r="4171" spans="4:4" x14ac:dyDescent="0.25">
      <c r="D4171" s="142"/>
    </row>
    <row r="4172" spans="4:4" x14ac:dyDescent="0.25">
      <c r="D4172" s="142"/>
    </row>
    <row r="4173" spans="4:4" x14ac:dyDescent="0.25">
      <c r="D4173" s="142"/>
    </row>
    <row r="4174" spans="4:4" x14ac:dyDescent="0.25">
      <c r="D4174" s="142"/>
    </row>
    <row r="4175" spans="4:4" x14ac:dyDescent="0.25">
      <c r="D4175" s="142"/>
    </row>
    <row r="4176" spans="4:4" x14ac:dyDescent="0.25">
      <c r="D4176" s="142"/>
    </row>
    <row r="4177" spans="4:4" x14ac:dyDescent="0.25">
      <c r="D4177" s="142"/>
    </row>
    <row r="4178" spans="4:4" x14ac:dyDescent="0.25">
      <c r="D4178" s="142"/>
    </row>
    <row r="4179" spans="4:4" x14ac:dyDescent="0.25">
      <c r="D4179" s="142"/>
    </row>
    <row r="4180" spans="4:4" x14ac:dyDescent="0.25">
      <c r="D4180" s="142"/>
    </row>
    <row r="4181" spans="4:4" x14ac:dyDescent="0.25">
      <c r="D4181" s="142"/>
    </row>
    <row r="4182" spans="4:4" x14ac:dyDescent="0.25">
      <c r="D4182" s="142"/>
    </row>
    <row r="4183" spans="4:4" x14ac:dyDescent="0.25">
      <c r="D4183" s="142"/>
    </row>
    <row r="4184" spans="4:4" x14ac:dyDescent="0.25">
      <c r="D4184" s="142"/>
    </row>
    <row r="4185" spans="4:4" x14ac:dyDescent="0.25">
      <c r="D4185" s="142"/>
    </row>
    <row r="4186" spans="4:4" x14ac:dyDescent="0.25">
      <c r="D4186" s="142"/>
    </row>
    <row r="4187" spans="4:4" x14ac:dyDescent="0.25">
      <c r="D4187" s="142"/>
    </row>
    <row r="4188" spans="4:4" x14ac:dyDescent="0.25">
      <c r="D4188" s="142"/>
    </row>
    <row r="4189" spans="4:4" x14ac:dyDescent="0.25">
      <c r="D4189" s="142"/>
    </row>
    <row r="4190" spans="4:4" x14ac:dyDescent="0.25">
      <c r="D4190" s="142"/>
    </row>
    <row r="4191" spans="4:4" x14ac:dyDescent="0.25">
      <c r="D4191" s="142"/>
    </row>
    <row r="4192" spans="4:4" x14ac:dyDescent="0.25">
      <c r="D4192" s="142"/>
    </row>
    <row r="4193" spans="4:4" x14ac:dyDescent="0.25">
      <c r="D4193" s="142"/>
    </row>
    <row r="4194" spans="4:4" x14ac:dyDescent="0.25">
      <c r="D4194" s="142"/>
    </row>
    <row r="4195" spans="4:4" x14ac:dyDescent="0.25">
      <c r="D4195" s="142"/>
    </row>
    <row r="4196" spans="4:4" x14ac:dyDescent="0.25">
      <c r="D4196" s="142"/>
    </row>
    <row r="4197" spans="4:4" x14ac:dyDescent="0.25">
      <c r="D4197" s="142"/>
    </row>
    <row r="4198" spans="4:4" x14ac:dyDescent="0.25">
      <c r="D4198" s="142"/>
    </row>
    <row r="4199" spans="4:4" x14ac:dyDescent="0.25">
      <c r="D4199" s="142"/>
    </row>
    <row r="4200" spans="4:4" x14ac:dyDescent="0.25">
      <c r="D4200" s="142"/>
    </row>
    <row r="4201" spans="4:4" x14ac:dyDescent="0.25">
      <c r="D4201" s="142"/>
    </row>
    <row r="4202" spans="4:4" x14ac:dyDescent="0.25">
      <c r="D4202" s="142"/>
    </row>
    <row r="4203" spans="4:4" x14ac:dyDescent="0.25">
      <c r="D4203" s="142"/>
    </row>
    <row r="4204" spans="4:4" x14ac:dyDescent="0.25">
      <c r="D4204" s="142"/>
    </row>
    <row r="4205" spans="4:4" x14ac:dyDescent="0.25">
      <c r="D4205" s="142"/>
    </row>
    <row r="4206" spans="4:4" x14ac:dyDescent="0.25">
      <c r="D4206" s="142"/>
    </row>
    <row r="4207" spans="4:4" x14ac:dyDescent="0.25">
      <c r="D4207" s="142"/>
    </row>
    <row r="4208" spans="4:4" x14ac:dyDescent="0.25">
      <c r="D4208" s="142"/>
    </row>
    <row r="4209" spans="4:4" x14ac:dyDescent="0.25">
      <c r="D4209" s="142"/>
    </row>
    <row r="4210" spans="4:4" x14ac:dyDescent="0.25">
      <c r="D4210" s="142"/>
    </row>
    <row r="4211" spans="4:4" x14ac:dyDescent="0.25">
      <c r="D4211" s="142"/>
    </row>
    <row r="4212" spans="4:4" x14ac:dyDescent="0.25">
      <c r="D4212" s="142"/>
    </row>
    <row r="4213" spans="4:4" x14ac:dyDescent="0.25">
      <c r="D4213" s="142"/>
    </row>
    <row r="4214" spans="4:4" x14ac:dyDescent="0.25">
      <c r="D4214" s="142"/>
    </row>
    <row r="4215" spans="4:4" x14ac:dyDescent="0.25">
      <c r="D4215" s="142"/>
    </row>
    <row r="4216" spans="4:4" x14ac:dyDescent="0.25">
      <c r="D4216" s="142"/>
    </row>
    <row r="4217" spans="4:4" x14ac:dyDescent="0.25">
      <c r="D4217" s="142"/>
    </row>
    <row r="4218" spans="4:4" x14ac:dyDescent="0.25">
      <c r="D4218" s="142"/>
    </row>
    <row r="4219" spans="4:4" x14ac:dyDescent="0.25">
      <c r="D4219" s="142"/>
    </row>
    <row r="4220" spans="4:4" x14ac:dyDescent="0.25">
      <c r="D4220" s="142"/>
    </row>
    <row r="4221" spans="4:4" x14ac:dyDescent="0.25">
      <c r="D4221" s="142"/>
    </row>
    <row r="4222" spans="4:4" x14ac:dyDescent="0.25">
      <c r="D4222" s="142"/>
    </row>
    <row r="4223" spans="4:4" x14ac:dyDescent="0.25">
      <c r="D4223" s="142"/>
    </row>
    <row r="4224" spans="4:4" x14ac:dyDescent="0.25">
      <c r="D4224" s="142"/>
    </row>
    <row r="4225" spans="4:4" x14ac:dyDescent="0.25">
      <c r="D4225" s="142"/>
    </row>
    <row r="4226" spans="4:4" x14ac:dyDescent="0.25">
      <c r="D4226" s="142"/>
    </row>
    <row r="4227" spans="4:4" x14ac:dyDescent="0.25">
      <c r="D4227" s="142"/>
    </row>
    <row r="4228" spans="4:4" x14ac:dyDescent="0.25">
      <c r="D4228" s="142"/>
    </row>
    <row r="4229" spans="4:4" x14ac:dyDescent="0.25">
      <c r="D4229" s="142"/>
    </row>
    <row r="4230" spans="4:4" x14ac:dyDescent="0.25">
      <c r="D4230" s="142"/>
    </row>
    <row r="4231" spans="4:4" x14ac:dyDescent="0.25">
      <c r="D4231" s="142"/>
    </row>
    <row r="4232" spans="4:4" x14ac:dyDescent="0.25">
      <c r="D4232" s="142"/>
    </row>
    <row r="4233" spans="4:4" x14ac:dyDescent="0.25">
      <c r="D4233" s="142"/>
    </row>
    <row r="4234" spans="4:4" x14ac:dyDescent="0.25">
      <c r="D4234" s="142"/>
    </row>
    <row r="4235" spans="4:4" x14ac:dyDescent="0.25">
      <c r="D4235" s="142"/>
    </row>
    <row r="4236" spans="4:4" x14ac:dyDescent="0.25">
      <c r="D4236" s="142"/>
    </row>
    <row r="4237" spans="4:4" x14ac:dyDescent="0.25">
      <c r="D4237" s="142"/>
    </row>
    <row r="4238" spans="4:4" x14ac:dyDescent="0.25">
      <c r="D4238" s="142"/>
    </row>
    <row r="4239" spans="4:4" x14ac:dyDescent="0.25">
      <c r="D4239" s="142"/>
    </row>
    <row r="4240" spans="4:4" x14ac:dyDescent="0.25">
      <c r="D4240" s="142"/>
    </row>
    <row r="4241" spans="4:4" x14ac:dyDescent="0.25">
      <c r="D4241" s="142"/>
    </row>
    <row r="4242" spans="4:4" x14ac:dyDescent="0.25">
      <c r="D4242" s="142"/>
    </row>
    <row r="4243" spans="4:4" x14ac:dyDescent="0.25">
      <c r="D4243" s="142"/>
    </row>
    <row r="4244" spans="4:4" x14ac:dyDescent="0.25">
      <c r="D4244" s="142"/>
    </row>
    <row r="4245" spans="4:4" x14ac:dyDescent="0.25">
      <c r="D4245" s="142"/>
    </row>
    <row r="4246" spans="4:4" x14ac:dyDescent="0.25">
      <c r="D4246" s="142"/>
    </row>
    <row r="4247" spans="4:4" x14ac:dyDescent="0.25">
      <c r="D4247" s="142"/>
    </row>
    <row r="4248" spans="4:4" x14ac:dyDescent="0.25">
      <c r="D4248" s="142"/>
    </row>
    <row r="4249" spans="4:4" x14ac:dyDescent="0.25">
      <c r="D4249" s="142"/>
    </row>
    <row r="4250" spans="4:4" x14ac:dyDescent="0.25">
      <c r="D4250" s="142"/>
    </row>
    <row r="4251" spans="4:4" x14ac:dyDescent="0.25">
      <c r="D4251" s="142"/>
    </row>
    <row r="4252" spans="4:4" x14ac:dyDescent="0.25">
      <c r="D4252" s="142"/>
    </row>
    <row r="4253" spans="4:4" x14ac:dyDescent="0.25">
      <c r="D4253" s="142"/>
    </row>
    <row r="4254" spans="4:4" x14ac:dyDescent="0.25">
      <c r="D4254" s="142"/>
    </row>
    <row r="4255" spans="4:4" x14ac:dyDescent="0.25">
      <c r="D4255" s="142"/>
    </row>
    <row r="4256" spans="4:4" x14ac:dyDescent="0.25">
      <c r="D4256" s="142"/>
    </row>
    <row r="4257" spans="4:4" x14ac:dyDescent="0.25">
      <c r="D4257" s="142"/>
    </row>
    <row r="4258" spans="4:4" x14ac:dyDescent="0.25">
      <c r="D4258" s="142"/>
    </row>
    <row r="4259" spans="4:4" x14ac:dyDescent="0.25">
      <c r="D4259" s="142"/>
    </row>
    <row r="4260" spans="4:4" x14ac:dyDescent="0.25">
      <c r="D4260" s="142"/>
    </row>
    <row r="4261" spans="4:4" x14ac:dyDescent="0.25">
      <c r="D4261" s="142"/>
    </row>
    <row r="4262" spans="4:4" x14ac:dyDescent="0.25">
      <c r="D4262" s="142"/>
    </row>
    <row r="4263" spans="4:4" x14ac:dyDescent="0.25">
      <c r="D4263" s="142"/>
    </row>
    <row r="4264" spans="4:4" x14ac:dyDescent="0.25">
      <c r="D4264" s="142"/>
    </row>
    <row r="4265" spans="4:4" x14ac:dyDescent="0.25">
      <c r="D4265" s="142"/>
    </row>
    <row r="4266" spans="4:4" x14ac:dyDescent="0.25">
      <c r="D4266" s="142"/>
    </row>
    <row r="4267" spans="4:4" x14ac:dyDescent="0.25">
      <c r="D4267" s="142"/>
    </row>
    <row r="4268" spans="4:4" x14ac:dyDescent="0.25">
      <c r="D4268" s="142"/>
    </row>
    <row r="4269" spans="4:4" x14ac:dyDescent="0.25">
      <c r="D4269" s="142"/>
    </row>
    <row r="4270" spans="4:4" x14ac:dyDescent="0.25">
      <c r="D4270" s="142"/>
    </row>
    <row r="4271" spans="4:4" x14ac:dyDescent="0.25">
      <c r="D4271" s="142"/>
    </row>
    <row r="4272" spans="4:4" x14ac:dyDescent="0.25">
      <c r="D4272" s="142"/>
    </row>
    <row r="4273" spans="4:4" x14ac:dyDescent="0.25">
      <c r="D4273" s="142"/>
    </row>
    <row r="4274" spans="4:4" x14ac:dyDescent="0.25">
      <c r="D4274" s="142"/>
    </row>
    <row r="4275" spans="4:4" x14ac:dyDescent="0.25">
      <c r="D4275" s="142"/>
    </row>
    <row r="4276" spans="4:4" x14ac:dyDescent="0.25">
      <c r="D4276" s="142"/>
    </row>
    <row r="4277" spans="4:4" x14ac:dyDescent="0.25">
      <c r="D4277" s="142"/>
    </row>
    <row r="4278" spans="4:4" x14ac:dyDescent="0.25">
      <c r="D4278" s="142"/>
    </row>
    <row r="4279" spans="4:4" x14ac:dyDescent="0.25">
      <c r="D4279" s="142"/>
    </row>
    <row r="4280" spans="4:4" x14ac:dyDescent="0.25">
      <c r="D4280" s="142"/>
    </row>
    <row r="4281" spans="4:4" x14ac:dyDescent="0.25">
      <c r="D4281" s="142"/>
    </row>
    <row r="4282" spans="4:4" x14ac:dyDescent="0.25">
      <c r="D4282" s="142"/>
    </row>
    <row r="4283" spans="4:4" x14ac:dyDescent="0.25">
      <c r="D4283" s="142"/>
    </row>
    <row r="4284" spans="4:4" x14ac:dyDescent="0.25">
      <c r="D4284" s="142"/>
    </row>
    <row r="4285" spans="4:4" x14ac:dyDescent="0.25">
      <c r="D4285" s="142"/>
    </row>
    <row r="4286" spans="4:4" x14ac:dyDescent="0.25">
      <c r="D4286" s="142"/>
    </row>
    <row r="4287" spans="4:4" x14ac:dyDescent="0.25">
      <c r="D4287" s="142"/>
    </row>
    <row r="4288" spans="4:4" x14ac:dyDescent="0.25">
      <c r="D4288" s="142"/>
    </row>
    <row r="4289" spans="4:4" x14ac:dyDescent="0.25">
      <c r="D4289" s="142"/>
    </row>
    <row r="4290" spans="4:4" x14ac:dyDescent="0.25">
      <c r="D4290" s="142"/>
    </row>
    <row r="4291" spans="4:4" x14ac:dyDescent="0.25">
      <c r="D4291" s="142"/>
    </row>
    <row r="4292" spans="4:4" x14ac:dyDescent="0.25">
      <c r="D4292" s="142"/>
    </row>
    <row r="4293" spans="4:4" x14ac:dyDescent="0.25">
      <c r="D4293" s="142"/>
    </row>
    <row r="4294" spans="4:4" x14ac:dyDescent="0.25">
      <c r="D4294" s="142"/>
    </row>
    <row r="4295" spans="4:4" x14ac:dyDescent="0.25">
      <c r="D4295" s="142"/>
    </row>
    <row r="4296" spans="4:4" x14ac:dyDescent="0.25">
      <c r="D4296" s="142"/>
    </row>
    <row r="4297" spans="4:4" x14ac:dyDescent="0.25">
      <c r="D4297" s="142"/>
    </row>
    <row r="4298" spans="4:4" x14ac:dyDescent="0.25">
      <c r="D4298" s="142"/>
    </row>
    <row r="4299" spans="4:4" x14ac:dyDescent="0.25">
      <c r="D4299" s="142"/>
    </row>
    <row r="4300" spans="4:4" x14ac:dyDescent="0.25">
      <c r="D4300" s="142"/>
    </row>
    <row r="4301" spans="4:4" x14ac:dyDescent="0.25">
      <c r="D4301" s="142"/>
    </row>
    <row r="4302" spans="4:4" x14ac:dyDescent="0.25">
      <c r="D4302" s="142"/>
    </row>
    <row r="4303" spans="4:4" x14ac:dyDescent="0.25">
      <c r="D4303" s="142"/>
    </row>
    <row r="4304" spans="4:4" x14ac:dyDescent="0.25">
      <c r="D4304" s="142"/>
    </row>
    <row r="4305" spans="4:4" x14ac:dyDescent="0.25">
      <c r="D4305" s="142"/>
    </row>
    <row r="4306" spans="4:4" x14ac:dyDescent="0.25">
      <c r="D4306" s="142"/>
    </row>
    <row r="4307" spans="4:4" x14ac:dyDescent="0.25">
      <c r="D4307" s="142"/>
    </row>
    <row r="4308" spans="4:4" x14ac:dyDescent="0.25">
      <c r="D4308" s="142"/>
    </row>
    <row r="4309" spans="4:4" x14ac:dyDescent="0.25">
      <c r="D4309" s="142"/>
    </row>
    <row r="4310" spans="4:4" x14ac:dyDescent="0.25">
      <c r="D4310" s="142"/>
    </row>
    <row r="4311" spans="4:4" x14ac:dyDescent="0.25">
      <c r="D4311" s="142"/>
    </row>
    <row r="4312" spans="4:4" x14ac:dyDescent="0.25">
      <c r="D4312" s="142"/>
    </row>
    <row r="4313" spans="4:4" x14ac:dyDescent="0.25">
      <c r="D4313" s="142"/>
    </row>
    <row r="4314" spans="4:4" x14ac:dyDescent="0.25">
      <c r="D4314" s="142"/>
    </row>
    <row r="4315" spans="4:4" x14ac:dyDescent="0.25">
      <c r="D4315" s="142"/>
    </row>
    <row r="4316" spans="4:4" x14ac:dyDescent="0.25">
      <c r="D4316" s="142"/>
    </row>
    <row r="4317" spans="4:4" x14ac:dyDescent="0.25">
      <c r="D4317" s="142"/>
    </row>
    <row r="4318" spans="4:4" x14ac:dyDescent="0.25">
      <c r="D4318" s="142"/>
    </row>
    <row r="4319" spans="4:4" x14ac:dyDescent="0.25">
      <c r="D4319" s="142"/>
    </row>
    <row r="4320" spans="4:4" x14ac:dyDescent="0.25">
      <c r="D4320" s="142"/>
    </row>
    <row r="4321" spans="4:4" x14ac:dyDescent="0.25">
      <c r="D4321" s="142"/>
    </row>
    <row r="4322" spans="4:4" x14ac:dyDescent="0.25">
      <c r="D4322" s="142"/>
    </row>
    <row r="4323" spans="4:4" x14ac:dyDescent="0.25">
      <c r="D4323" s="142"/>
    </row>
    <row r="4324" spans="4:4" x14ac:dyDescent="0.25">
      <c r="D4324" s="142"/>
    </row>
    <row r="4325" spans="4:4" x14ac:dyDescent="0.25">
      <c r="D4325" s="142"/>
    </row>
    <row r="4326" spans="4:4" x14ac:dyDescent="0.25">
      <c r="D4326" s="142"/>
    </row>
    <row r="4327" spans="4:4" x14ac:dyDescent="0.25">
      <c r="D4327" s="142"/>
    </row>
    <row r="4328" spans="4:4" x14ac:dyDescent="0.25">
      <c r="D4328" s="142"/>
    </row>
    <row r="4329" spans="4:4" x14ac:dyDescent="0.25">
      <c r="D4329" s="142"/>
    </row>
    <row r="4330" spans="4:4" x14ac:dyDescent="0.25">
      <c r="D4330" s="142"/>
    </row>
    <row r="4331" spans="4:4" x14ac:dyDescent="0.25">
      <c r="D4331" s="142"/>
    </row>
    <row r="4332" spans="4:4" x14ac:dyDescent="0.25">
      <c r="D4332" s="142"/>
    </row>
    <row r="4333" spans="4:4" x14ac:dyDescent="0.25">
      <c r="D4333" s="142"/>
    </row>
    <row r="4334" spans="4:4" x14ac:dyDescent="0.25">
      <c r="D4334" s="142"/>
    </row>
    <row r="4335" spans="4:4" x14ac:dyDescent="0.25">
      <c r="D4335" s="142"/>
    </row>
    <row r="4336" spans="4:4" x14ac:dyDescent="0.25">
      <c r="D4336" s="142"/>
    </row>
    <row r="4337" spans="4:4" x14ac:dyDescent="0.25">
      <c r="D4337" s="142"/>
    </row>
    <row r="4338" spans="4:4" x14ac:dyDescent="0.25">
      <c r="D4338" s="142"/>
    </row>
    <row r="4339" spans="4:4" x14ac:dyDescent="0.25">
      <c r="D4339" s="142"/>
    </row>
    <row r="4340" spans="4:4" x14ac:dyDescent="0.25">
      <c r="D4340" s="142"/>
    </row>
    <row r="4341" spans="4:4" x14ac:dyDescent="0.25">
      <c r="D4341" s="142"/>
    </row>
    <row r="4342" spans="4:4" x14ac:dyDescent="0.25">
      <c r="D4342" s="142"/>
    </row>
    <row r="4343" spans="4:4" x14ac:dyDescent="0.25">
      <c r="D4343" s="142"/>
    </row>
    <row r="4344" spans="4:4" x14ac:dyDescent="0.25">
      <c r="D4344" s="142"/>
    </row>
    <row r="4345" spans="4:4" x14ac:dyDescent="0.25">
      <c r="D4345" s="142"/>
    </row>
    <row r="4346" spans="4:4" x14ac:dyDescent="0.25">
      <c r="D4346" s="142"/>
    </row>
    <row r="4347" spans="4:4" x14ac:dyDescent="0.25">
      <c r="D4347" s="142"/>
    </row>
    <row r="4348" spans="4:4" x14ac:dyDescent="0.25">
      <c r="D4348" s="142"/>
    </row>
    <row r="4349" spans="4:4" x14ac:dyDescent="0.25">
      <c r="D4349" s="142"/>
    </row>
    <row r="4350" spans="4:4" x14ac:dyDescent="0.25">
      <c r="D4350" s="142"/>
    </row>
    <row r="4351" spans="4:4" x14ac:dyDescent="0.25">
      <c r="D4351" s="142"/>
    </row>
    <row r="4352" spans="4:4" x14ac:dyDescent="0.25">
      <c r="D4352" s="142"/>
    </row>
    <row r="4353" spans="4:4" x14ac:dyDescent="0.25">
      <c r="D4353" s="142"/>
    </row>
    <row r="4354" spans="4:4" x14ac:dyDescent="0.25">
      <c r="D4354" s="142"/>
    </row>
    <row r="4355" spans="4:4" x14ac:dyDescent="0.25">
      <c r="D4355" s="142"/>
    </row>
    <row r="4356" spans="4:4" x14ac:dyDescent="0.25">
      <c r="D4356" s="142"/>
    </row>
    <row r="4357" spans="4:4" x14ac:dyDescent="0.25">
      <c r="D4357" s="142"/>
    </row>
    <row r="4358" spans="4:4" x14ac:dyDescent="0.25">
      <c r="D4358" s="142"/>
    </row>
    <row r="4359" spans="4:4" x14ac:dyDescent="0.25">
      <c r="D4359" s="142"/>
    </row>
    <row r="4360" spans="4:4" x14ac:dyDescent="0.25">
      <c r="D4360" s="142"/>
    </row>
    <row r="4361" spans="4:4" x14ac:dyDescent="0.25">
      <c r="D4361" s="142"/>
    </row>
    <row r="4362" spans="4:4" x14ac:dyDescent="0.25">
      <c r="D4362" s="142"/>
    </row>
    <row r="4363" spans="4:4" x14ac:dyDescent="0.25">
      <c r="D4363" s="142"/>
    </row>
    <row r="4364" spans="4:4" x14ac:dyDescent="0.25">
      <c r="D4364" s="142"/>
    </row>
    <row r="4365" spans="4:4" x14ac:dyDescent="0.25">
      <c r="D4365" s="142"/>
    </row>
    <row r="4366" spans="4:4" x14ac:dyDescent="0.25">
      <c r="D4366" s="142"/>
    </row>
    <row r="4367" spans="4:4" x14ac:dyDescent="0.25">
      <c r="D4367" s="142"/>
    </row>
    <row r="4368" spans="4:4" x14ac:dyDescent="0.25">
      <c r="D4368" s="142"/>
    </row>
    <row r="4369" spans="4:4" x14ac:dyDescent="0.25">
      <c r="D4369" s="142"/>
    </row>
    <row r="4370" spans="4:4" x14ac:dyDescent="0.25">
      <c r="D4370" s="142"/>
    </row>
    <row r="4371" spans="4:4" x14ac:dyDescent="0.25">
      <c r="D4371" s="142"/>
    </row>
    <row r="4372" spans="4:4" x14ac:dyDescent="0.25">
      <c r="D4372" s="142"/>
    </row>
    <row r="4373" spans="4:4" x14ac:dyDescent="0.25">
      <c r="D4373" s="142"/>
    </row>
    <row r="4374" spans="4:4" x14ac:dyDescent="0.25">
      <c r="D4374" s="142"/>
    </row>
    <row r="4375" spans="4:4" x14ac:dyDescent="0.25">
      <c r="D4375" s="142"/>
    </row>
    <row r="4376" spans="4:4" x14ac:dyDescent="0.25">
      <c r="D4376" s="142"/>
    </row>
    <row r="4377" spans="4:4" x14ac:dyDescent="0.25">
      <c r="D4377" s="142"/>
    </row>
    <row r="4378" spans="4:4" x14ac:dyDescent="0.25">
      <c r="D4378" s="142"/>
    </row>
    <row r="4379" spans="4:4" x14ac:dyDescent="0.25">
      <c r="D4379" s="142"/>
    </row>
    <row r="4380" spans="4:4" x14ac:dyDescent="0.25">
      <c r="D4380" s="142"/>
    </row>
    <row r="4381" spans="4:4" x14ac:dyDescent="0.25">
      <c r="D4381" s="142"/>
    </row>
    <row r="4382" spans="4:4" x14ac:dyDescent="0.25">
      <c r="D4382" s="142"/>
    </row>
    <row r="4383" spans="4:4" x14ac:dyDescent="0.25">
      <c r="D4383" s="142"/>
    </row>
    <row r="4384" spans="4:4" x14ac:dyDescent="0.25">
      <c r="D4384" s="142"/>
    </row>
    <row r="4385" spans="4:4" x14ac:dyDescent="0.25">
      <c r="D4385" s="142"/>
    </row>
    <row r="4386" spans="4:4" x14ac:dyDescent="0.25">
      <c r="D4386" s="142"/>
    </row>
    <row r="4387" spans="4:4" x14ac:dyDescent="0.25">
      <c r="D4387" s="142"/>
    </row>
    <row r="4388" spans="4:4" x14ac:dyDescent="0.25">
      <c r="D4388" s="142"/>
    </row>
    <row r="4389" spans="4:4" x14ac:dyDescent="0.25">
      <c r="D4389" s="142"/>
    </row>
    <row r="4390" spans="4:4" x14ac:dyDescent="0.25">
      <c r="D4390" s="142"/>
    </row>
    <row r="4391" spans="4:4" x14ac:dyDescent="0.25">
      <c r="D4391" s="142"/>
    </row>
    <row r="4392" spans="4:4" x14ac:dyDescent="0.25">
      <c r="D4392" s="142"/>
    </row>
    <row r="4393" spans="4:4" x14ac:dyDescent="0.25">
      <c r="D4393" s="142"/>
    </row>
    <row r="4394" spans="4:4" x14ac:dyDescent="0.25">
      <c r="D4394" s="142"/>
    </row>
    <row r="4395" spans="4:4" x14ac:dyDescent="0.25">
      <c r="D4395" s="142"/>
    </row>
    <row r="4396" spans="4:4" x14ac:dyDescent="0.25">
      <c r="D4396" s="142"/>
    </row>
    <row r="4397" spans="4:4" x14ac:dyDescent="0.25">
      <c r="D4397" s="142"/>
    </row>
    <row r="4398" spans="4:4" x14ac:dyDescent="0.25">
      <c r="D4398" s="142"/>
    </row>
    <row r="4399" spans="4:4" x14ac:dyDescent="0.25">
      <c r="D4399" s="142"/>
    </row>
    <row r="4400" spans="4:4" x14ac:dyDescent="0.25">
      <c r="D4400" s="142"/>
    </row>
    <row r="4401" spans="4:4" x14ac:dyDescent="0.25">
      <c r="D4401" s="142"/>
    </row>
    <row r="4402" spans="4:4" x14ac:dyDescent="0.25">
      <c r="D4402" s="142"/>
    </row>
    <row r="4403" spans="4:4" x14ac:dyDescent="0.25">
      <c r="D4403" s="142"/>
    </row>
    <row r="4404" spans="4:4" x14ac:dyDescent="0.25">
      <c r="D4404" s="142"/>
    </row>
    <row r="4405" spans="4:4" x14ac:dyDescent="0.25">
      <c r="D4405" s="142"/>
    </row>
    <row r="4406" spans="4:4" x14ac:dyDescent="0.25">
      <c r="D4406" s="142"/>
    </row>
    <row r="4407" spans="4:4" x14ac:dyDescent="0.25">
      <c r="D4407" s="142"/>
    </row>
    <row r="4408" spans="4:4" x14ac:dyDescent="0.25">
      <c r="D4408" s="142"/>
    </row>
    <row r="4409" spans="4:4" x14ac:dyDescent="0.25">
      <c r="D4409" s="142"/>
    </row>
    <row r="4410" spans="4:4" x14ac:dyDescent="0.25">
      <c r="D4410" s="142"/>
    </row>
    <row r="4411" spans="4:4" x14ac:dyDescent="0.25">
      <c r="D4411" s="142"/>
    </row>
    <row r="4412" spans="4:4" x14ac:dyDescent="0.25">
      <c r="D4412" s="142"/>
    </row>
    <row r="4413" spans="4:4" x14ac:dyDescent="0.25">
      <c r="D4413" s="142"/>
    </row>
    <row r="4414" spans="4:4" x14ac:dyDescent="0.25">
      <c r="D4414" s="142"/>
    </row>
    <row r="4415" spans="4:4" x14ac:dyDescent="0.25">
      <c r="D4415" s="142"/>
    </row>
    <row r="4416" spans="4:4" x14ac:dyDescent="0.25">
      <c r="D4416" s="142"/>
    </row>
    <row r="4417" spans="4:4" x14ac:dyDescent="0.25">
      <c r="D4417" s="142"/>
    </row>
    <row r="4418" spans="4:4" x14ac:dyDescent="0.25">
      <c r="D4418" s="142"/>
    </row>
    <row r="4419" spans="4:4" x14ac:dyDescent="0.25">
      <c r="D4419" s="142"/>
    </row>
    <row r="4420" spans="4:4" x14ac:dyDescent="0.25">
      <c r="D4420" s="142"/>
    </row>
    <row r="4421" spans="4:4" x14ac:dyDescent="0.25">
      <c r="D4421" s="142"/>
    </row>
    <row r="4422" spans="4:4" x14ac:dyDescent="0.25">
      <c r="D4422" s="142"/>
    </row>
    <row r="4423" spans="4:4" x14ac:dyDescent="0.25">
      <c r="D4423" s="142"/>
    </row>
    <row r="4424" spans="4:4" x14ac:dyDescent="0.25">
      <c r="D4424" s="142"/>
    </row>
    <row r="4425" spans="4:4" x14ac:dyDescent="0.25">
      <c r="D4425" s="142"/>
    </row>
    <row r="4426" spans="4:4" x14ac:dyDescent="0.25">
      <c r="D4426" s="142"/>
    </row>
    <row r="4427" spans="4:4" x14ac:dyDescent="0.25">
      <c r="D4427" s="142"/>
    </row>
    <row r="4428" spans="4:4" x14ac:dyDescent="0.25">
      <c r="D4428" s="142"/>
    </row>
    <row r="4429" spans="4:4" x14ac:dyDescent="0.25">
      <c r="D4429" s="142"/>
    </row>
    <row r="4430" spans="4:4" x14ac:dyDescent="0.25">
      <c r="D4430" s="142"/>
    </row>
    <row r="4431" spans="4:4" x14ac:dyDescent="0.25">
      <c r="D4431" s="142"/>
    </row>
    <row r="4432" spans="4:4" x14ac:dyDescent="0.25">
      <c r="D4432" s="142"/>
    </row>
    <row r="4433" spans="4:4" x14ac:dyDescent="0.25">
      <c r="D4433" s="142"/>
    </row>
    <row r="4434" spans="4:4" x14ac:dyDescent="0.25">
      <c r="D4434" s="142"/>
    </row>
    <row r="4435" spans="4:4" x14ac:dyDescent="0.25">
      <c r="D4435" s="142"/>
    </row>
    <row r="4436" spans="4:4" x14ac:dyDescent="0.25">
      <c r="D4436" s="142"/>
    </row>
    <row r="4437" spans="4:4" x14ac:dyDescent="0.25">
      <c r="D4437" s="142"/>
    </row>
    <row r="4438" spans="4:4" x14ac:dyDescent="0.25">
      <c r="D4438" s="142"/>
    </row>
    <row r="4439" spans="4:4" x14ac:dyDescent="0.25">
      <c r="D4439" s="142"/>
    </row>
    <row r="4440" spans="4:4" x14ac:dyDescent="0.25">
      <c r="D4440" s="142"/>
    </row>
    <row r="4441" spans="4:4" x14ac:dyDescent="0.25">
      <c r="D4441" s="142"/>
    </row>
    <row r="4442" spans="4:4" x14ac:dyDescent="0.25">
      <c r="D4442" s="142"/>
    </row>
    <row r="4443" spans="4:4" x14ac:dyDescent="0.25">
      <c r="D4443" s="142"/>
    </row>
    <row r="4444" spans="4:4" x14ac:dyDescent="0.25">
      <c r="D4444" s="142"/>
    </row>
    <row r="4445" spans="4:4" x14ac:dyDescent="0.25">
      <c r="D4445" s="142"/>
    </row>
    <row r="4446" spans="4:4" x14ac:dyDescent="0.25">
      <c r="D4446" s="142"/>
    </row>
    <row r="4447" spans="4:4" x14ac:dyDescent="0.25">
      <c r="D4447" s="142"/>
    </row>
    <row r="4448" spans="4:4" x14ac:dyDescent="0.25">
      <c r="D4448" s="142"/>
    </row>
    <row r="4449" spans="4:4" x14ac:dyDescent="0.25">
      <c r="D4449" s="142"/>
    </row>
    <row r="4450" spans="4:4" x14ac:dyDescent="0.25">
      <c r="D4450" s="142"/>
    </row>
    <row r="4451" spans="4:4" x14ac:dyDescent="0.25">
      <c r="D4451" s="142"/>
    </row>
    <row r="4452" spans="4:4" x14ac:dyDescent="0.25">
      <c r="D4452" s="142"/>
    </row>
    <row r="4453" spans="4:4" x14ac:dyDescent="0.25">
      <c r="D4453" s="142"/>
    </row>
    <row r="4454" spans="4:4" x14ac:dyDescent="0.25">
      <c r="D4454" s="142"/>
    </row>
    <row r="4455" spans="4:4" x14ac:dyDescent="0.25">
      <c r="D4455" s="142"/>
    </row>
    <row r="4456" spans="4:4" x14ac:dyDescent="0.25">
      <c r="D4456" s="142"/>
    </row>
    <row r="4457" spans="4:4" x14ac:dyDescent="0.25">
      <c r="D4457" s="142"/>
    </row>
    <row r="4458" spans="4:4" x14ac:dyDescent="0.25">
      <c r="D4458" s="142"/>
    </row>
    <row r="4459" spans="4:4" x14ac:dyDescent="0.25">
      <c r="D4459" s="142"/>
    </row>
    <row r="4460" spans="4:4" x14ac:dyDescent="0.25">
      <c r="D4460" s="142"/>
    </row>
    <row r="4461" spans="4:4" x14ac:dyDescent="0.25">
      <c r="D4461" s="142"/>
    </row>
    <row r="4462" spans="4:4" x14ac:dyDescent="0.25">
      <c r="D4462" s="142"/>
    </row>
    <row r="4463" spans="4:4" x14ac:dyDescent="0.25">
      <c r="D4463" s="142"/>
    </row>
    <row r="4464" spans="4:4" x14ac:dyDescent="0.25">
      <c r="D4464" s="142"/>
    </row>
    <row r="4465" spans="4:4" x14ac:dyDescent="0.25">
      <c r="D4465" s="142"/>
    </row>
    <row r="4466" spans="4:4" x14ac:dyDescent="0.25">
      <c r="D4466" s="142"/>
    </row>
    <row r="4467" spans="4:4" x14ac:dyDescent="0.25">
      <c r="D4467" s="142"/>
    </row>
    <row r="4468" spans="4:4" x14ac:dyDescent="0.25">
      <c r="D4468" s="142"/>
    </row>
    <row r="4469" spans="4:4" x14ac:dyDescent="0.25">
      <c r="D4469" s="142"/>
    </row>
    <row r="4470" spans="4:4" x14ac:dyDescent="0.25">
      <c r="D4470" s="142"/>
    </row>
    <row r="4471" spans="4:4" x14ac:dyDescent="0.25">
      <c r="D4471" s="142"/>
    </row>
    <row r="4472" spans="4:4" x14ac:dyDescent="0.25">
      <c r="D4472" s="142"/>
    </row>
    <row r="4473" spans="4:4" x14ac:dyDescent="0.25">
      <c r="D4473" s="142"/>
    </row>
    <row r="4474" spans="4:4" x14ac:dyDescent="0.25">
      <c r="D4474" s="142"/>
    </row>
    <row r="4475" spans="4:4" x14ac:dyDescent="0.25">
      <c r="D4475" s="142"/>
    </row>
    <row r="4476" spans="4:4" x14ac:dyDescent="0.25">
      <c r="D4476" s="142"/>
    </row>
    <row r="4477" spans="4:4" x14ac:dyDescent="0.25">
      <c r="D4477" s="142"/>
    </row>
    <row r="4478" spans="4:4" x14ac:dyDescent="0.25">
      <c r="D4478" s="142"/>
    </row>
    <row r="4479" spans="4:4" x14ac:dyDescent="0.25">
      <c r="D4479" s="142"/>
    </row>
    <row r="4480" spans="4:4" x14ac:dyDescent="0.25">
      <c r="D4480" s="142"/>
    </row>
    <row r="4481" spans="4:4" x14ac:dyDescent="0.25">
      <c r="D4481" s="142"/>
    </row>
    <row r="4482" spans="4:4" x14ac:dyDescent="0.25">
      <c r="D4482" s="142"/>
    </row>
    <row r="4483" spans="4:4" x14ac:dyDescent="0.25">
      <c r="D4483" s="142"/>
    </row>
    <row r="4484" spans="4:4" x14ac:dyDescent="0.25">
      <c r="D4484" s="142"/>
    </row>
    <row r="4485" spans="4:4" x14ac:dyDescent="0.25">
      <c r="D4485" s="142"/>
    </row>
    <row r="4486" spans="4:4" x14ac:dyDescent="0.25">
      <c r="D4486" s="142"/>
    </row>
    <row r="4487" spans="4:4" x14ac:dyDescent="0.25">
      <c r="D4487" s="142"/>
    </row>
    <row r="4488" spans="4:4" x14ac:dyDescent="0.25">
      <c r="D4488" s="142"/>
    </row>
    <row r="4489" spans="4:4" x14ac:dyDescent="0.25">
      <c r="D4489" s="142"/>
    </row>
    <row r="4490" spans="4:4" x14ac:dyDescent="0.25">
      <c r="D4490" s="142"/>
    </row>
    <row r="4491" spans="4:4" x14ac:dyDescent="0.25">
      <c r="D4491" s="142"/>
    </row>
    <row r="4492" spans="4:4" x14ac:dyDescent="0.25">
      <c r="D4492" s="142"/>
    </row>
    <row r="4493" spans="4:4" x14ac:dyDescent="0.25">
      <c r="D4493" s="142"/>
    </row>
    <row r="4494" spans="4:4" x14ac:dyDescent="0.25">
      <c r="D4494" s="142"/>
    </row>
    <row r="4495" spans="4:4" x14ac:dyDescent="0.25">
      <c r="D4495" s="142"/>
    </row>
    <row r="4496" spans="4:4" x14ac:dyDescent="0.25">
      <c r="D4496" s="142"/>
    </row>
    <row r="4497" spans="4:4" x14ac:dyDescent="0.25">
      <c r="D4497" s="142"/>
    </row>
    <row r="4498" spans="4:4" x14ac:dyDescent="0.25">
      <c r="D4498" s="142"/>
    </row>
    <row r="4499" spans="4:4" x14ac:dyDescent="0.25">
      <c r="D4499" s="142"/>
    </row>
    <row r="4500" spans="4:4" x14ac:dyDescent="0.25">
      <c r="D4500" s="142"/>
    </row>
    <row r="4501" spans="4:4" x14ac:dyDescent="0.25">
      <c r="D4501" s="142"/>
    </row>
    <row r="4502" spans="4:4" x14ac:dyDescent="0.25">
      <c r="D4502" s="142"/>
    </row>
    <row r="4503" spans="4:4" x14ac:dyDescent="0.25">
      <c r="D4503" s="142"/>
    </row>
    <row r="4504" spans="4:4" x14ac:dyDescent="0.25">
      <c r="D4504" s="142"/>
    </row>
    <row r="4505" spans="4:4" x14ac:dyDescent="0.25">
      <c r="D4505" s="142"/>
    </row>
    <row r="4506" spans="4:4" x14ac:dyDescent="0.25">
      <c r="D4506" s="142"/>
    </row>
    <row r="4507" spans="4:4" x14ac:dyDescent="0.25">
      <c r="D4507" s="142"/>
    </row>
    <row r="4508" spans="4:4" x14ac:dyDescent="0.25">
      <c r="D4508" s="142"/>
    </row>
    <row r="4509" spans="4:4" x14ac:dyDescent="0.25">
      <c r="D4509" s="142"/>
    </row>
    <row r="4510" spans="4:4" x14ac:dyDescent="0.25">
      <c r="D4510" s="142"/>
    </row>
    <row r="4511" spans="4:4" x14ac:dyDescent="0.25">
      <c r="D4511" s="142"/>
    </row>
    <row r="4512" spans="4:4" x14ac:dyDescent="0.25">
      <c r="D4512" s="142"/>
    </row>
    <row r="4513" spans="4:4" x14ac:dyDescent="0.25">
      <c r="D4513" s="142"/>
    </row>
    <row r="4514" spans="4:4" x14ac:dyDescent="0.25">
      <c r="D4514" s="142"/>
    </row>
    <row r="4515" spans="4:4" x14ac:dyDescent="0.25">
      <c r="D4515" s="142"/>
    </row>
    <row r="4516" spans="4:4" x14ac:dyDescent="0.25">
      <c r="D4516" s="142"/>
    </row>
    <row r="4517" spans="4:4" x14ac:dyDescent="0.25">
      <c r="D4517" s="142"/>
    </row>
    <row r="4518" spans="4:4" x14ac:dyDescent="0.25">
      <c r="D4518" s="142"/>
    </row>
    <row r="4519" spans="4:4" x14ac:dyDescent="0.25">
      <c r="D4519" s="142"/>
    </row>
    <row r="4520" spans="4:4" x14ac:dyDescent="0.25">
      <c r="D4520" s="142"/>
    </row>
    <row r="4521" spans="4:4" x14ac:dyDescent="0.25">
      <c r="D4521" s="142"/>
    </row>
    <row r="4522" spans="4:4" x14ac:dyDescent="0.25">
      <c r="D4522" s="142"/>
    </row>
    <row r="4523" spans="4:4" x14ac:dyDescent="0.25">
      <c r="D4523" s="142"/>
    </row>
    <row r="4524" spans="4:4" x14ac:dyDescent="0.25">
      <c r="D4524" s="142"/>
    </row>
    <row r="4525" spans="4:4" x14ac:dyDescent="0.25">
      <c r="D4525" s="142"/>
    </row>
    <row r="4526" spans="4:4" x14ac:dyDescent="0.25">
      <c r="D4526" s="142"/>
    </row>
    <row r="4527" spans="4:4" x14ac:dyDescent="0.25">
      <c r="D4527" s="142"/>
    </row>
    <row r="4528" spans="4:4" x14ac:dyDescent="0.25">
      <c r="D4528" s="142"/>
    </row>
    <row r="4529" spans="4:4" x14ac:dyDescent="0.25">
      <c r="D4529" s="142"/>
    </row>
    <row r="4530" spans="4:4" x14ac:dyDescent="0.25">
      <c r="D4530" s="142"/>
    </row>
    <row r="4531" spans="4:4" x14ac:dyDescent="0.25">
      <c r="D4531" s="142"/>
    </row>
    <row r="4532" spans="4:4" x14ac:dyDescent="0.25">
      <c r="D4532" s="142"/>
    </row>
    <row r="4533" spans="4:4" x14ac:dyDescent="0.25">
      <c r="D4533" s="142"/>
    </row>
    <row r="4534" spans="4:4" x14ac:dyDescent="0.25">
      <c r="D4534" s="142"/>
    </row>
    <row r="4535" spans="4:4" x14ac:dyDescent="0.25">
      <c r="D4535" s="142"/>
    </row>
    <row r="4536" spans="4:4" x14ac:dyDescent="0.25">
      <c r="D4536" s="142"/>
    </row>
    <row r="4537" spans="4:4" x14ac:dyDescent="0.25">
      <c r="D4537" s="142"/>
    </row>
    <row r="4538" spans="4:4" x14ac:dyDescent="0.25">
      <c r="D4538" s="142"/>
    </row>
    <row r="4539" spans="4:4" x14ac:dyDescent="0.25">
      <c r="D4539" s="142"/>
    </row>
    <row r="4540" spans="4:4" x14ac:dyDescent="0.25">
      <c r="D4540" s="142"/>
    </row>
    <row r="4541" spans="4:4" x14ac:dyDescent="0.25">
      <c r="D4541" s="142"/>
    </row>
    <row r="4542" spans="4:4" x14ac:dyDescent="0.25">
      <c r="D4542" s="142"/>
    </row>
    <row r="4543" spans="4:4" x14ac:dyDescent="0.25">
      <c r="D4543" s="142"/>
    </row>
    <row r="4544" spans="4:4" x14ac:dyDescent="0.25">
      <c r="D4544" s="142"/>
    </row>
    <row r="4545" spans="4:4" x14ac:dyDescent="0.25">
      <c r="D4545" s="142"/>
    </row>
    <row r="4546" spans="4:4" x14ac:dyDescent="0.25">
      <c r="D4546" s="142"/>
    </row>
    <row r="4547" spans="4:4" x14ac:dyDescent="0.25">
      <c r="D4547" s="142"/>
    </row>
    <row r="4548" spans="4:4" x14ac:dyDescent="0.25">
      <c r="D4548" s="142"/>
    </row>
    <row r="4549" spans="4:4" x14ac:dyDescent="0.25">
      <c r="D4549" s="142"/>
    </row>
    <row r="4550" spans="4:4" x14ac:dyDescent="0.25">
      <c r="D4550" s="142"/>
    </row>
    <row r="4551" spans="4:4" x14ac:dyDescent="0.25">
      <c r="D4551" s="142"/>
    </row>
    <row r="4552" spans="4:4" x14ac:dyDescent="0.25">
      <c r="D4552" s="142"/>
    </row>
    <row r="4553" spans="4:4" x14ac:dyDescent="0.25">
      <c r="D4553" s="142"/>
    </row>
    <row r="4554" spans="4:4" x14ac:dyDescent="0.25">
      <c r="D4554" s="142"/>
    </row>
    <row r="4555" spans="4:4" x14ac:dyDescent="0.25">
      <c r="D4555" s="142"/>
    </row>
    <row r="4556" spans="4:4" x14ac:dyDescent="0.25">
      <c r="D4556" s="142"/>
    </row>
    <row r="4557" spans="4:4" x14ac:dyDescent="0.25">
      <c r="D4557" s="142"/>
    </row>
    <row r="4558" spans="4:4" x14ac:dyDescent="0.25">
      <c r="D4558" s="142"/>
    </row>
    <row r="4559" spans="4:4" x14ac:dyDescent="0.25">
      <c r="D4559" s="142"/>
    </row>
    <row r="4560" spans="4:4" x14ac:dyDescent="0.25">
      <c r="D4560" s="142"/>
    </row>
    <row r="4561" spans="4:4" x14ac:dyDescent="0.25">
      <c r="D4561" s="142"/>
    </row>
    <row r="4562" spans="4:4" x14ac:dyDescent="0.25">
      <c r="D4562" s="142"/>
    </row>
    <row r="4563" spans="4:4" x14ac:dyDescent="0.25">
      <c r="D4563" s="142"/>
    </row>
    <row r="4564" spans="4:4" x14ac:dyDescent="0.25">
      <c r="D4564" s="142"/>
    </row>
    <row r="4565" spans="4:4" x14ac:dyDescent="0.25">
      <c r="D4565" s="142"/>
    </row>
    <row r="4566" spans="4:4" x14ac:dyDescent="0.25">
      <c r="D4566" s="142"/>
    </row>
    <row r="4567" spans="4:4" x14ac:dyDescent="0.25">
      <c r="D4567" s="142"/>
    </row>
    <row r="4568" spans="4:4" x14ac:dyDescent="0.25">
      <c r="D4568" s="142"/>
    </row>
    <row r="4569" spans="4:4" x14ac:dyDescent="0.25">
      <c r="D4569" s="142"/>
    </row>
    <row r="4570" spans="4:4" x14ac:dyDescent="0.25">
      <c r="D4570" s="142"/>
    </row>
    <row r="4571" spans="4:4" x14ac:dyDescent="0.25">
      <c r="D4571" s="142"/>
    </row>
    <row r="4572" spans="4:4" x14ac:dyDescent="0.25">
      <c r="D4572" s="142"/>
    </row>
    <row r="4573" spans="4:4" x14ac:dyDescent="0.25">
      <c r="D4573" s="142"/>
    </row>
    <row r="4574" spans="4:4" x14ac:dyDescent="0.25">
      <c r="D4574" s="142"/>
    </row>
    <row r="4575" spans="4:4" x14ac:dyDescent="0.25">
      <c r="D4575" s="142"/>
    </row>
    <row r="4576" spans="4:4" x14ac:dyDescent="0.25">
      <c r="D4576" s="142"/>
    </row>
    <row r="4577" spans="4:4" x14ac:dyDescent="0.25">
      <c r="D4577" s="142"/>
    </row>
    <row r="4578" spans="4:4" x14ac:dyDescent="0.25">
      <c r="D4578" s="142"/>
    </row>
    <row r="4579" spans="4:4" x14ac:dyDescent="0.25">
      <c r="D4579" s="142"/>
    </row>
    <row r="4580" spans="4:4" x14ac:dyDescent="0.25">
      <c r="D4580" s="142"/>
    </row>
    <row r="4581" spans="4:4" x14ac:dyDescent="0.25">
      <c r="D4581" s="142"/>
    </row>
    <row r="4582" spans="4:4" x14ac:dyDescent="0.25">
      <c r="D4582" s="142"/>
    </row>
    <row r="4583" spans="4:4" x14ac:dyDescent="0.25">
      <c r="D4583" s="142"/>
    </row>
    <row r="4584" spans="4:4" x14ac:dyDescent="0.25">
      <c r="D4584" s="142"/>
    </row>
    <row r="4585" spans="4:4" x14ac:dyDescent="0.25">
      <c r="D4585" s="142"/>
    </row>
    <row r="4586" spans="4:4" x14ac:dyDescent="0.25">
      <c r="D4586" s="142"/>
    </row>
    <row r="4587" spans="4:4" x14ac:dyDescent="0.25">
      <c r="D4587" s="142"/>
    </row>
    <row r="4588" spans="4:4" x14ac:dyDescent="0.25">
      <c r="D4588" s="142"/>
    </row>
    <row r="4589" spans="4:4" x14ac:dyDescent="0.25">
      <c r="D4589" s="142"/>
    </row>
    <row r="4590" spans="4:4" x14ac:dyDescent="0.25">
      <c r="D4590" s="142"/>
    </row>
    <row r="4591" spans="4:4" x14ac:dyDescent="0.25">
      <c r="D4591" s="142"/>
    </row>
    <row r="4592" spans="4:4" x14ac:dyDescent="0.25">
      <c r="D4592" s="142"/>
    </row>
    <row r="4593" spans="4:4" x14ac:dyDescent="0.25">
      <c r="D4593" s="142"/>
    </row>
    <row r="4594" spans="4:4" x14ac:dyDescent="0.25">
      <c r="D4594" s="142"/>
    </row>
    <row r="4595" spans="4:4" x14ac:dyDescent="0.25">
      <c r="D4595" s="142"/>
    </row>
    <row r="4596" spans="4:4" x14ac:dyDescent="0.25">
      <c r="D4596" s="142"/>
    </row>
    <row r="4597" spans="4:4" x14ac:dyDescent="0.25">
      <c r="D4597" s="142"/>
    </row>
    <row r="4598" spans="4:4" x14ac:dyDescent="0.25">
      <c r="D4598" s="142"/>
    </row>
    <row r="4599" spans="4:4" x14ac:dyDescent="0.25">
      <c r="D4599" s="142"/>
    </row>
    <row r="4600" spans="4:4" x14ac:dyDescent="0.25">
      <c r="D4600" s="142"/>
    </row>
    <row r="4601" spans="4:4" x14ac:dyDescent="0.25">
      <c r="D4601" s="142"/>
    </row>
    <row r="4602" spans="4:4" x14ac:dyDescent="0.25">
      <c r="D4602" s="142"/>
    </row>
    <row r="4603" spans="4:4" x14ac:dyDescent="0.25">
      <c r="D4603" s="142"/>
    </row>
    <row r="4604" spans="4:4" x14ac:dyDescent="0.25">
      <c r="D4604" s="142"/>
    </row>
    <row r="4605" spans="4:4" x14ac:dyDescent="0.25">
      <c r="D4605" s="142"/>
    </row>
    <row r="4606" spans="4:4" x14ac:dyDescent="0.25">
      <c r="D4606" s="142"/>
    </row>
    <row r="4607" spans="4:4" x14ac:dyDescent="0.25">
      <c r="D4607" s="142"/>
    </row>
    <row r="4608" spans="4:4" x14ac:dyDescent="0.25">
      <c r="D4608" s="142"/>
    </row>
    <row r="4609" spans="4:4" x14ac:dyDescent="0.25">
      <c r="D4609" s="142"/>
    </row>
    <row r="4610" spans="4:4" x14ac:dyDescent="0.25">
      <c r="D4610" s="142"/>
    </row>
    <row r="4611" spans="4:4" x14ac:dyDescent="0.25">
      <c r="D4611" s="142"/>
    </row>
    <row r="4612" spans="4:4" x14ac:dyDescent="0.25">
      <c r="D4612" s="142"/>
    </row>
    <row r="4613" spans="4:4" x14ac:dyDescent="0.25">
      <c r="D4613" s="142"/>
    </row>
    <row r="4614" spans="4:4" x14ac:dyDescent="0.25">
      <c r="D4614" s="142"/>
    </row>
    <row r="4615" spans="4:4" x14ac:dyDescent="0.25">
      <c r="D4615" s="142"/>
    </row>
    <row r="4616" spans="4:4" x14ac:dyDescent="0.25">
      <c r="D4616" s="142"/>
    </row>
    <row r="4617" spans="4:4" x14ac:dyDescent="0.25">
      <c r="D4617" s="142"/>
    </row>
    <row r="4618" spans="4:4" x14ac:dyDescent="0.25">
      <c r="D4618" s="142"/>
    </row>
    <row r="4619" spans="4:4" x14ac:dyDescent="0.25">
      <c r="D4619" s="142"/>
    </row>
    <row r="4620" spans="4:4" x14ac:dyDescent="0.25">
      <c r="D4620" s="142"/>
    </row>
    <row r="4621" spans="4:4" x14ac:dyDescent="0.25">
      <c r="D4621" s="142"/>
    </row>
    <row r="4622" spans="4:4" x14ac:dyDescent="0.25">
      <c r="D4622" s="142"/>
    </row>
    <row r="4623" spans="4:4" x14ac:dyDescent="0.25">
      <c r="D4623" s="142"/>
    </row>
    <row r="4624" spans="4:4" x14ac:dyDescent="0.25">
      <c r="D4624" s="142"/>
    </row>
    <row r="4625" spans="4:4" x14ac:dyDescent="0.25">
      <c r="D4625" s="142"/>
    </row>
    <row r="4626" spans="4:4" x14ac:dyDescent="0.25">
      <c r="D4626" s="142"/>
    </row>
    <row r="4627" spans="4:4" x14ac:dyDescent="0.25">
      <c r="D4627" s="142"/>
    </row>
    <row r="4628" spans="4:4" x14ac:dyDescent="0.25">
      <c r="D4628" s="142"/>
    </row>
    <row r="4629" spans="4:4" x14ac:dyDescent="0.25">
      <c r="D4629" s="142"/>
    </row>
    <row r="4630" spans="4:4" x14ac:dyDescent="0.25">
      <c r="D4630" s="142"/>
    </row>
    <row r="4631" spans="4:4" x14ac:dyDescent="0.25">
      <c r="D4631" s="142"/>
    </row>
    <row r="4632" spans="4:4" x14ac:dyDescent="0.25">
      <c r="D4632" s="142"/>
    </row>
    <row r="4633" spans="4:4" x14ac:dyDescent="0.25">
      <c r="D4633" s="142"/>
    </row>
    <row r="4634" spans="4:4" x14ac:dyDescent="0.25">
      <c r="D4634" s="142"/>
    </row>
    <row r="4635" spans="4:4" x14ac:dyDescent="0.25">
      <c r="D4635" s="142"/>
    </row>
    <row r="4636" spans="4:4" x14ac:dyDescent="0.25">
      <c r="D4636" s="142"/>
    </row>
    <row r="4637" spans="4:4" x14ac:dyDescent="0.25">
      <c r="D4637" s="142"/>
    </row>
    <row r="4638" spans="4:4" x14ac:dyDescent="0.25">
      <c r="D4638" s="142"/>
    </row>
    <row r="4639" spans="4:4" x14ac:dyDescent="0.25">
      <c r="D4639" s="142"/>
    </row>
    <row r="4640" spans="4:4" x14ac:dyDescent="0.25">
      <c r="D4640" s="142"/>
    </row>
    <row r="4641" spans="4:4" x14ac:dyDescent="0.25">
      <c r="D4641" s="142"/>
    </row>
    <row r="4642" spans="4:4" x14ac:dyDescent="0.25">
      <c r="D4642" s="142"/>
    </row>
    <row r="4643" spans="4:4" x14ac:dyDescent="0.25">
      <c r="D4643" s="142"/>
    </row>
    <row r="4644" spans="4:4" x14ac:dyDescent="0.25">
      <c r="D4644" s="142"/>
    </row>
    <row r="4645" spans="4:4" x14ac:dyDescent="0.25">
      <c r="D4645" s="142"/>
    </row>
    <row r="4646" spans="4:4" x14ac:dyDescent="0.25">
      <c r="D4646" s="142"/>
    </row>
    <row r="4647" spans="4:4" x14ac:dyDescent="0.25">
      <c r="D4647" s="142"/>
    </row>
    <row r="4648" spans="4:4" x14ac:dyDescent="0.25">
      <c r="D4648" s="142"/>
    </row>
    <row r="4649" spans="4:4" x14ac:dyDescent="0.25">
      <c r="D4649" s="142"/>
    </row>
    <row r="4650" spans="4:4" x14ac:dyDescent="0.25">
      <c r="D4650" s="142"/>
    </row>
    <row r="4651" spans="4:4" x14ac:dyDescent="0.25">
      <c r="D4651" s="142"/>
    </row>
    <row r="4652" spans="4:4" x14ac:dyDescent="0.25">
      <c r="D4652" s="142"/>
    </row>
    <row r="4653" spans="4:4" x14ac:dyDescent="0.25">
      <c r="D4653" s="142"/>
    </row>
    <row r="4654" spans="4:4" x14ac:dyDescent="0.25">
      <c r="D4654" s="142"/>
    </row>
    <row r="4655" spans="4:4" x14ac:dyDescent="0.25">
      <c r="D4655" s="142"/>
    </row>
    <row r="4656" spans="4:4" x14ac:dyDescent="0.25">
      <c r="D4656" s="142"/>
    </row>
    <row r="4657" spans="4:4" x14ac:dyDescent="0.25">
      <c r="D4657" s="142"/>
    </row>
    <row r="4658" spans="4:4" x14ac:dyDescent="0.25">
      <c r="D4658" s="142"/>
    </row>
    <row r="4659" spans="4:4" x14ac:dyDescent="0.25">
      <c r="D4659" s="142"/>
    </row>
    <row r="4660" spans="4:4" x14ac:dyDescent="0.25">
      <c r="D4660" s="142"/>
    </row>
    <row r="4661" spans="4:4" x14ac:dyDescent="0.25">
      <c r="D4661" s="142"/>
    </row>
    <row r="4662" spans="4:4" x14ac:dyDescent="0.25">
      <c r="D4662" s="142"/>
    </row>
    <row r="4663" spans="4:4" x14ac:dyDescent="0.25">
      <c r="D4663" s="142"/>
    </row>
    <row r="4664" spans="4:4" x14ac:dyDescent="0.25">
      <c r="D4664" s="142"/>
    </row>
    <row r="4665" spans="4:4" x14ac:dyDescent="0.25">
      <c r="D4665" s="142"/>
    </row>
    <row r="4666" spans="4:4" x14ac:dyDescent="0.25">
      <c r="D4666" s="142"/>
    </row>
    <row r="4667" spans="4:4" x14ac:dyDescent="0.25">
      <c r="D4667" s="142"/>
    </row>
    <row r="4668" spans="4:4" x14ac:dyDescent="0.25">
      <c r="D4668" s="142"/>
    </row>
    <row r="4669" spans="4:4" x14ac:dyDescent="0.25">
      <c r="D4669" s="142"/>
    </row>
    <row r="4670" spans="4:4" x14ac:dyDescent="0.25">
      <c r="D4670" s="142"/>
    </row>
    <row r="4671" spans="4:4" x14ac:dyDescent="0.25">
      <c r="D4671" s="142"/>
    </row>
    <row r="4672" spans="4:4" x14ac:dyDescent="0.25">
      <c r="D4672" s="142"/>
    </row>
    <row r="4673" spans="4:4" x14ac:dyDescent="0.25">
      <c r="D4673" s="142"/>
    </row>
    <row r="4674" spans="4:4" x14ac:dyDescent="0.25">
      <c r="D4674" s="142"/>
    </row>
    <row r="4675" spans="4:4" x14ac:dyDescent="0.25">
      <c r="D4675" s="142"/>
    </row>
    <row r="4676" spans="4:4" x14ac:dyDescent="0.25">
      <c r="D4676" s="142"/>
    </row>
    <row r="4677" spans="4:4" x14ac:dyDescent="0.25">
      <c r="D4677" s="142"/>
    </row>
    <row r="4678" spans="4:4" x14ac:dyDescent="0.25">
      <c r="D4678" s="142"/>
    </row>
    <row r="4679" spans="4:4" x14ac:dyDescent="0.25">
      <c r="D4679" s="142"/>
    </row>
    <row r="4680" spans="4:4" x14ac:dyDescent="0.25">
      <c r="D4680" s="142"/>
    </row>
    <row r="4681" spans="4:4" x14ac:dyDescent="0.25">
      <c r="D4681" s="142"/>
    </row>
    <row r="4682" spans="4:4" x14ac:dyDescent="0.25">
      <c r="D4682" s="142"/>
    </row>
    <row r="4683" spans="4:4" x14ac:dyDescent="0.25">
      <c r="D4683" s="142"/>
    </row>
    <row r="4684" spans="4:4" x14ac:dyDescent="0.25">
      <c r="D4684" s="142"/>
    </row>
    <row r="4685" spans="4:4" x14ac:dyDescent="0.25">
      <c r="D4685" s="142"/>
    </row>
    <row r="4686" spans="4:4" x14ac:dyDescent="0.25">
      <c r="D4686" s="142"/>
    </row>
    <row r="4687" spans="4:4" x14ac:dyDescent="0.25">
      <c r="D4687" s="142"/>
    </row>
    <row r="4688" spans="4:4" x14ac:dyDescent="0.25">
      <c r="D4688" s="142"/>
    </row>
    <row r="4689" spans="4:4" x14ac:dyDescent="0.25">
      <c r="D4689" s="142"/>
    </row>
    <row r="4690" spans="4:4" x14ac:dyDescent="0.25">
      <c r="D4690" s="142"/>
    </row>
    <row r="4691" spans="4:4" x14ac:dyDescent="0.25">
      <c r="D4691" s="142"/>
    </row>
    <row r="4692" spans="4:4" x14ac:dyDescent="0.25">
      <c r="D4692" s="142"/>
    </row>
    <row r="4693" spans="4:4" x14ac:dyDescent="0.25">
      <c r="D4693" s="142"/>
    </row>
    <row r="4694" spans="4:4" x14ac:dyDescent="0.25">
      <c r="D4694" s="142"/>
    </row>
    <row r="4695" spans="4:4" x14ac:dyDescent="0.25">
      <c r="D4695" s="142"/>
    </row>
    <row r="4696" spans="4:4" x14ac:dyDescent="0.25">
      <c r="D4696" s="142"/>
    </row>
    <row r="4697" spans="4:4" x14ac:dyDescent="0.25">
      <c r="D4697" s="142"/>
    </row>
    <row r="4698" spans="4:4" x14ac:dyDescent="0.25">
      <c r="D4698" s="142"/>
    </row>
    <row r="4699" spans="4:4" x14ac:dyDescent="0.25">
      <c r="D4699" s="142"/>
    </row>
    <row r="4700" spans="4:4" x14ac:dyDescent="0.25">
      <c r="D4700" s="142"/>
    </row>
    <row r="4701" spans="4:4" x14ac:dyDescent="0.25">
      <c r="D4701" s="142"/>
    </row>
    <row r="4702" spans="4:4" x14ac:dyDescent="0.25">
      <c r="D4702" s="142"/>
    </row>
    <row r="4703" spans="4:4" x14ac:dyDescent="0.25">
      <c r="D4703" s="142"/>
    </row>
    <row r="4704" spans="4:4" x14ac:dyDescent="0.25">
      <c r="D4704" s="142"/>
    </row>
    <row r="4705" spans="4:4" x14ac:dyDescent="0.25">
      <c r="D4705" s="142"/>
    </row>
    <row r="4706" spans="4:4" x14ac:dyDescent="0.25">
      <c r="D4706" s="142"/>
    </row>
    <row r="4707" spans="4:4" x14ac:dyDescent="0.25">
      <c r="D4707" s="142"/>
    </row>
    <row r="4708" spans="4:4" x14ac:dyDescent="0.25">
      <c r="D4708" s="142"/>
    </row>
    <row r="4709" spans="4:4" x14ac:dyDescent="0.25">
      <c r="D4709" s="142"/>
    </row>
    <row r="4710" spans="4:4" x14ac:dyDescent="0.25">
      <c r="D4710" s="142"/>
    </row>
    <row r="4711" spans="4:4" x14ac:dyDescent="0.25">
      <c r="D4711" s="142"/>
    </row>
    <row r="4712" spans="4:4" x14ac:dyDescent="0.25">
      <c r="D4712" s="142"/>
    </row>
    <row r="4713" spans="4:4" x14ac:dyDescent="0.25">
      <c r="D4713" s="142"/>
    </row>
    <row r="4714" spans="4:4" x14ac:dyDescent="0.25">
      <c r="D4714" s="142"/>
    </row>
    <row r="4715" spans="4:4" x14ac:dyDescent="0.25">
      <c r="D4715" s="142"/>
    </row>
    <row r="4716" spans="4:4" x14ac:dyDescent="0.25">
      <c r="D4716" s="142"/>
    </row>
    <row r="4717" spans="4:4" x14ac:dyDescent="0.25">
      <c r="D4717" s="142"/>
    </row>
    <row r="4718" spans="4:4" x14ac:dyDescent="0.25">
      <c r="D4718" s="142"/>
    </row>
    <row r="4719" spans="4:4" x14ac:dyDescent="0.25">
      <c r="D4719" s="142"/>
    </row>
    <row r="4720" spans="4:4" x14ac:dyDescent="0.25">
      <c r="D4720" s="142"/>
    </row>
    <row r="4721" spans="4:4" x14ac:dyDescent="0.25">
      <c r="D4721" s="142"/>
    </row>
    <row r="4722" spans="4:4" x14ac:dyDescent="0.25">
      <c r="D4722" s="142"/>
    </row>
    <row r="4723" spans="4:4" x14ac:dyDescent="0.25">
      <c r="D4723" s="142"/>
    </row>
    <row r="4724" spans="4:4" x14ac:dyDescent="0.25">
      <c r="D4724" s="142"/>
    </row>
    <row r="4725" spans="4:4" x14ac:dyDescent="0.25">
      <c r="D4725" s="142"/>
    </row>
    <row r="4726" spans="4:4" x14ac:dyDescent="0.25">
      <c r="D4726" s="142"/>
    </row>
    <row r="4727" spans="4:4" x14ac:dyDescent="0.25">
      <c r="D4727" s="142"/>
    </row>
    <row r="4728" spans="4:4" x14ac:dyDescent="0.25">
      <c r="D4728" s="142"/>
    </row>
    <row r="4729" spans="4:4" x14ac:dyDescent="0.25">
      <c r="D4729" s="142"/>
    </row>
    <row r="4730" spans="4:4" x14ac:dyDescent="0.25">
      <c r="D4730" s="142"/>
    </row>
    <row r="4731" spans="4:4" x14ac:dyDescent="0.25">
      <c r="D4731" s="142"/>
    </row>
    <row r="4732" spans="4:4" x14ac:dyDescent="0.25">
      <c r="D4732" s="142"/>
    </row>
    <row r="4733" spans="4:4" x14ac:dyDescent="0.25">
      <c r="D4733" s="142"/>
    </row>
    <row r="4734" spans="4:4" x14ac:dyDescent="0.25">
      <c r="D4734" s="142"/>
    </row>
    <row r="4735" spans="4:4" x14ac:dyDescent="0.25">
      <c r="D4735" s="142"/>
    </row>
    <row r="4736" spans="4:4" x14ac:dyDescent="0.25">
      <c r="D4736" s="142"/>
    </row>
    <row r="4737" spans="4:4" x14ac:dyDescent="0.25">
      <c r="D4737" s="142"/>
    </row>
    <row r="4738" spans="4:4" x14ac:dyDescent="0.25">
      <c r="D4738" s="142"/>
    </row>
    <row r="4739" spans="4:4" x14ac:dyDescent="0.25">
      <c r="D4739" s="142"/>
    </row>
    <row r="4740" spans="4:4" x14ac:dyDescent="0.25">
      <c r="D4740" s="142"/>
    </row>
    <row r="4741" spans="4:4" x14ac:dyDescent="0.25">
      <c r="D4741" s="142"/>
    </row>
    <row r="4742" spans="4:4" x14ac:dyDescent="0.25">
      <c r="D4742" s="142"/>
    </row>
    <row r="4743" spans="4:4" x14ac:dyDescent="0.25">
      <c r="D4743" s="142"/>
    </row>
    <row r="4744" spans="4:4" x14ac:dyDescent="0.25">
      <c r="D4744" s="142"/>
    </row>
    <row r="4745" spans="4:4" x14ac:dyDescent="0.25">
      <c r="D4745" s="142"/>
    </row>
    <row r="4746" spans="4:4" x14ac:dyDescent="0.25">
      <c r="D4746" s="142"/>
    </row>
    <row r="4747" spans="4:4" x14ac:dyDescent="0.25">
      <c r="D4747" s="142"/>
    </row>
    <row r="4748" spans="4:4" x14ac:dyDescent="0.25">
      <c r="D4748" s="142"/>
    </row>
    <row r="4749" spans="4:4" x14ac:dyDescent="0.25">
      <c r="D4749" s="142"/>
    </row>
    <row r="4750" spans="4:4" x14ac:dyDescent="0.25">
      <c r="D4750" s="142"/>
    </row>
    <row r="4751" spans="4:4" x14ac:dyDescent="0.25">
      <c r="D4751" s="142"/>
    </row>
    <row r="4752" spans="4:4" x14ac:dyDescent="0.25">
      <c r="D4752" s="142"/>
    </row>
    <row r="4753" spans="4:4" x14ac:dyDescent="0.25">
      <c r="D4753" s="142"/>
    </row>
    <row r="4754" spans="4:4" x14ac:dyDescent="0.25">
      <c r="D4754" s="142"/>
    </row>
    <row r="4755" spans="4:4" x14ac:dyDescent="0.25">
      <c r="D4755" s="142"/>
    </row>
    <row r="4756" spans="4:4" x14ac:dyDescent="0.25">
      <c r="D4756" s="142"/>
    </row>
    <row r="4757" spans="4:4" x14ac:dyDescent="0.25">
      <c r="D4757" s="142"/>
    </row>
    <row r="4758" spans="4:4" x14ac:dyDescent="0.25">
      <c r="D4758" s="142"/>
    </row>
    <row r="4759" spans="4:4" x14ac:dyDescent="0.25">
      <c r="D4759" s="142"/>
    </row>
    <row r="4760" spans="4:4" x14ac:dyDescent="0.25">
      <c r="D4760" s="142"/>
    </row>
    <row r="4761" spans="4:4" x14ac:dyDescent="0.25">
      <c r="D4761" s="142"/>
    </row>
    <row r="4762" spans="4:4" x14ac:dyDescent="0.25">
      <c r="D4762" s="142"/>
    </row>
    <row r="4763" spans="4:4" x14ac:dyDescent="0.25">
      <c r="D4763" s="142"/>
    </row>
    <row r="4764" spans="4:4" x14ac:dyDescent="0.25">
      <c r="D4764" s="142"/>
    </row>
    <row r="4765" spans="4:4" x14ac:dyDescent="0.25">
      <c r="D4765" s="142"/>
    </row>
    <row r="4766" spans="4:4" x14ac:dyDescent="0.25">
      <c r="D4766" s="142"/>
    </row>
    <row r="4767" spans="4:4" x14ac:dyDescent="0.25">
      <c r="D4767" s="142"/>
    </row>
    <row r="4768" spans="4:4" x14ac:dyDescent="0.25">
      <c r="D4768" s="142"/>
    </row>
    <row r="4769" spans="4:4" x14ac:dyDescent="0.25">
      <c r="D4769" s="142"/>
    </row>
    <row r="4770" spans="4:4" x14ac:dyDescent="0.25">
      <c r="D4770" s="142"/>
    </row>
    <row r="4771" spans="4:4" x14ac:dyDescent="0.25">
      <c r="D4771" s="142"/>
    </row>
    <row r="4772" spans="4:4" x14ac:dyDescent="0.25">
      <c r="D4772" s="142"/>
    </row>
    <row r="4773" spans="4:4" x14ac:dyDescent="0.25">
      <c r="D4773" s="142"/>
    </row>
    <row r="4774" spans="4:4" x14ac:dyDescent="0.25">
      <c r="D4774" s="142"/>
    </row>
    <row r="4775" spans="4:4" x14ac:dyDescent="0.25">
      <c r="D4775" s="142"/>
    </row>
    <row r="4776" spans="4:4" x14ac:dyDescent="0.25">
      <c r="D4776" s="142"/>
    </row>
    <row r="4777" spans="4:4" x14ac:dyDescent="0.25">
      <c r="D4777" s="142"/>
    </row>
    <row r="4778" spans="4:4" x14ac:dyDescent="0.25">
      <c r="D4778" s="142"/>
    </row>
    <row r="4779" spans="4:4" x14ac:dyDescent="0.25">
      <c r="D4779" s="142"/>
    </row>
    <row r="4780" spans="4:4" x14ac:dyDescent="0.25">
      <c r="D4780" s="142"/>
    </row>
    <row r="4781" spans="4:4" x14ac:dyDescent="0.25">
      <c r="D4781" s="142"/>
    </row>
    <row r="4782" spans="4:4" x14ac:dyDescent="0.25">
      <c r="D4782" s="142"/>
    </row>
    <row r="4783" spans="4:4" x14ac:dyDescent="0.25">
      <c r="D4783" s="142"/>
    </row>
    <row r="4784" spans="4:4" x14ac:dyDescent="0.25">
      <c r="D4784" s="142"/>
    </row>
    <row r="4785" spans="4:4" x14ac:dyDescent="0.25">
      <c r="D4785" s="142"/>
    </row>
    <row r="4786" spans="4:4" x14ac:dyDescent="0.25">
      <c r="D4786" s="142"/>
    </row>
    <row r="4787" spans="4:4" x14ac:dyDescent="0.25">
      <c r="D4787" s="142"/>
    </row>
    <row r="4788" spans="4:4" x14ac:dyDescent="0.25">
      <c r="D4788" s="142"/>
    </row>
    <row r="4789" spans="4:4" x14ac:dyDescent="0.25">
      <c r="D4789" s="142"/>
    </row>
    <row r="4790" spans="4:4" x14ac:dyDescent="0.25">
      <c r="D4790" s="142"/>
    </row>
    <row r="4791" spans="4:4" x14ac:dyDescent="0.25">
      <c r="D4791" s="142"/>
    </row>
    <row r="4792" spans="4:4" x14ac:dyDescent="0.25">
      <c r="D4792" s="142"/>
    </row>
    <row r="4793" spans="4:4" x14ac:dyDescent="0.25">
      <c r="D4793" s="142"/>
    </row>
    <row r="4794" spans="4:4" x14ac:dyDescent="0.25">
      <c r="D4794" s="142"/>
    </row>
    <row r="4795" spans="4:4" x14ac:dyDescent="0.25">
      <c r="D4795" s="142"/>
    </row>
    <row r="4796" spans="4:4" x14ac:dyDescent="0.25">
      <c r="D4796" s="142"/>
    </row>
    <row r="4797" spans="4:4" x14ac:dyDescent="0.25">
      <c r="D4797" s="142"/>
    </row>
    <row r="4798" spans="4:4" x14ac:dyDescent="0.25">
      <c r="D4798" s="142"/>
    </row>
    <row r="4799" spans="4:4" x14ac:dyDescent="0.25">
      <c r="D4799" s="142"/>
    </row>
    <row r="4800" spans="4:4" x14ac:dyDescent="0.25">
      <c r="D4800" s="142"/>
    </row>
    <row r="4801" spans="4:4" x14ac:dyDescent="0.25">
      <c r="D4801" s="142"/>
    </row>
    <row r="4802" spans="4:4" x14ac:dyDescent="0.25">
      <c r="D4802" s="142"/>
    </row>
    <row r="4803" spans="4:4" x14ac:dyDescent="0.25">
      <c r="D4803" s="142"/>
    </row>
    <row r="4804" spans="4:4" x14ac:dyDescent="0.25">
      <c r="D4804" s="142"/>
    </row>
    <row r="4805" spans="4:4" x14ac:dyDescent="0.25">
      <c r="D4805" s="142"/>
    </row>
    <row r="4806" spans="4:4" x14ac:dyDescent="0.25">
      <c r="D4806" s="142"/>
    </row>
    <row r="4807" spans="4:4" x14ac:dyDescent="0.25">
      <c r="D4807" s="142"/>
    </row>
    <row r="4808" spans="4:4" x14ac:dyDescent="0.25">
      <c r="D4808" s="142"/>
    </row>
    <row r="4809" spans="4:4" x14ac:dyDescent="0.25">
      <c r="D4809" s="142"/>
    </row>
    <row r="4810" spans="4:4" x14ac:dyDescent="0.25">
      <c r="D4810" s="142"/>
    </row>
    <row r="4811" spans="4:4" x14ac:dyDescent="0.25">
      <c r="D4811" s="142"/>
    </row>
    <row r="4812" spans="4:4" x14ac:dyDescent="0.25">
      <c r="D4812" s="142"/>
    </row>
    <row r="4813" spans="4:4" x14ac:dyDescent="0.25">
      <c r="D4813" s="142"/>
    </row>
    <row r="4814" spans="4:4" x14ac:dyDescent="0.25">
      <c r="D4814" s="142"/>
    </row>
    <row r="4815" spans="4:4" x14ac:dyDescent="0.25">
      <c r="D4815" s="142"/>
    </row>
    <row r="4816" spans="4:4" x14ac:dyDescent="0.25">
      <c r="D4816" s="142"/>
    </row>
    <row r="4817" spans="4:4" x14ac:dyDescent="0.25">
      <c r="D4817" s="142"/>
    </row>
    <row r="4818" spans="4:4" x14ac:dyDescent="0.25">
      <c r="D4818" s="142"/>
    </row>
    <row r="4819" spans="4:4" x14ac:dyDescent="0.25">
      <c r="D4819" s="142"/>
    </row>
    <row r="4820" spans="4:4" x14ac:dyDescent="0.25">
      <c r="D4820" s="142"/>
    </row>
    <row r="4821" spans="4:4" x14ac:dyDescent="0.25">
      <c r="D4821" s="142"/>
    </row>
    <row r="4822" spans="4:4" x14ac:dyDescent="0.25">
      <c r="D4822" s="142"/>
    </row>
    <row r="4823" spans="4:4" x14ac:dyDescent="0.25">
      <c r="D4823" s="142"/>
    </row>
    <row r="4824" spans="4:4" x14ac:dyDescent="0.25">
      <c r="D4824" s="142"/>
    </row>
    <row r="4825" spans="4:4" x14ac:dyDescent="0.25">
      <c r="D4825" s="142"/>
    </row>
    <row r="4826" spans="4:4" x14ac:dyDescent="0.25">
      <c r="D4826" s="142"/>
    </row>
    <row r="4827" spans="4:4" x14ac:dyDescent="0.25">
      <c r="D4827" s="142"/>
    </row>
    <row r="4828" spans="4:4" x14ac:dyDescent="0.25">
      <c r="D4828" s="142"/>
    </row>
    <row r="4829" spans="4:4" x14ac:dyDescent="0.25">
      <c r="D4829" s="142"/>
    </row>
    <row r="4830" spans="4:4" x14ac:dyDescent="0.25">
      <c r="D4830" s="142"/>
    </row>
    <row r="4831" spans="4:4" x14ac:dyDescent="0.25">
      <c r="D4831" s="142"/>
    </row>
    <row r="4832" spans="4:4" x14ac:dyDescent="0.25">
      <c r="D4832" s="142"/>
    </row>
    <row r="4833" spans="4:4" x14ac:dyDescent="0.25">
      <c r="D4833" s="142"/>
    </row>
    <row r="4834" spans="4:4" x14ac:dyDescent="0.25">
      <c r="D4834" s="142"/>
    </row>
    <row r="4835" spans="4:4" x14ac:dyDescent="0.25">
      <c r="D4835" s="142"/>
    </row>
    <row r="4836" spans="4:4" x14ac:dyDescent="0.25">
      <c r="D4836" s="142"/>
    </row>
    <row r="4837" spans="4:4" x14ac:dyDescent="0.25">
      <c r="D4837" s="142"/>
    </row>
    <row r="4838" spans="4:4" x14ac:dyDescent="0.25">
      <c r="D4838" s="142"/>
    </row>
    <row r="4839" spans="4:4" x14ac:dyDescent="0.25">
      <c r="D4839" s="142"/>
    </row>
    <row r="4840" spans="4:4" x14ac:dyDescent="0.25">
      <c r="D4840" s="142"/>
    </row>
    <row r="4841" spans="4:4" x14ac:dyDescent="0.25">
      <c r="D4841" s="142"/>
    </row>
    <row r="4842" spans="4:4" x14ac:dyDescent="0.25">
      <c r="D4842" s="142"/>
    </row>
    <row r="4843" spans="4:4" x14ac:dyDescent="0.25">
      <c r="D4843" s="142"/>
    </row>
    <row r="4844" spans="4:4" x14ac:dyDescent="0.25">
      <c r="D4844" s="142"/>
    </row>
    <row r="4845" spans="4:4" x14ac:dyDescent="0.25">
      <c r="D4845" s="142"/>
    </row>
    <row r="4846" spans="4:4" x14ac:dyDescent="0.25">
      <c r="D4846" s="142"/>
    </row>
    <row r="4847" spans="4:4" x14ac:dyDescent="0.25">
      <c r="D4847" s="142"/>
    </row>
    <row r="4848" spans="4:4" x14ac:dyDescent="0.25">
      <c r="D4848" s="142"/>
    </row>
    <row r="4849" spans="4:4" x14ac:dyDescent="0.25">
      <c r="D4849" s="142"/>
    </row>
    <row r="4850" spans="4:4" x14ac:dyDescent="0.25">
      <c r="D4850" s="142"/>
    </row>
    <row r="4851" spans="4:4" x14ac:dyDescent="0.25">
      <c r="D4851" s="142"/>
    </row>
    <row r="4852" spans="4:4" x14ac:dyDescent="0.25">
      <c r="D4852" s="142"/>
    </row>
    <row r="4853" spans="4:4" x14ac:dyDescent="0.25">
      <c r="D4853" s="142"/>
    </row>
    <row r="4854" spans="4:4" x14ac:dyDescent="0.25">
      <c r="D4854" s="142"/>
    </row>
    <row r="4855" spans="4:4" x14ac:dyDescent="0.25">
      <c r="D4855" s="142"/>
    </row>
    <row r="4856" spans="4:4" x14ac:dyDescent="0.25">
      <c r="D4856" s="142"/>
    </row>
    <row r="4857" spans="4:4" x14ac:dyDescent="0.25">
      <c r="D4857" s="142"/>
    </row>
    <row r="4858" spans="4:4" x14ac:dyDescent="0.25">
      <c r="D4858" s="142"/>
    </row>
    <row r="4859" spans="4:4" x14ac:dyDescent="0.25">
      <c r="D4859" s="142"/>
    </row>
    <row r="4860" spans="4:4" x14ac:dyDescent="0.25">
      <c r="D4860" s="142"/>
    </row>
    <row r="4861" spans="4:4" x14ac:dyDescent="0.25">
      <c r="D4861" s="142"/>
    </row>
    <row r="4862" spans="4:4" x14ac:dyDescent="0.25">
      <c r="D4862" s="142"/>
    </row>
    <row r="4863" spans="4:4" x14ac:dyDescent="0.25">
      <c r="D4863" s="142"/>
    </row>
    <row r="4864" spans="4:4" x14ac:dyDescent="0.25">
      <c r="D4864" s="142"/>
    </row>
    <row r="4865" spans="4:4" x14ac:dyDescent="0.25">
      <c r="D4865" s="142"/>
    </row>
    <row r="4866" spans="4:4" x14ac:dyDescent="0.25">
      <c r="D4866" s="142"/>
    </row>
    <row r="4867" spans="4:4" x14ac:dyDescent="0.25">
      <c r="D4867" s="142"/>
    </row>
    <row r="4868" spans="4:4" x14ac:dyDescent="0.25">
      <c r="D4868" s="142"/>
    </row>
    <row r="4869" spans="4:4" x14ac:dyDescent="0.25">
      <c r="D4869" s="142"/>
    </row>
    <row r="4870" spans="4:4" x14ac:dyDescent="0.25">
      <c r="D4870" s="142"/>
    </row>
    <row r="4871" spans="4:4" x14ac:dyDescent="0.25">
      <c r="D4871" s="142"/>
    </row>
    <row r="4872" spans="4:4" x14ac:dyDescent="0.25">
      <c r="D4872" s="142"/>
    </row>
    <row r="4873" spans="4:4" x14ac:dyDescent="0.25">
      <c r="D4873" s="142"/>
    </row>
    <row r="4874" spans="4:4" x14ac:dyDescent="0.25">
      <c r="D4874" s="142"/>
    </row>
    <row r="4875" spans="4:4" x14ac:dyDescent="0.25">
      <c r="D4875" s="142"/>
    </row>
    <row r="4876" spans="4:4" x14ac:dyDescent="0.25">
      <c r="D4876" s="142"/>
    </row>
    <row r="4877" spans="4:4" x14ac:dyDescent="0.25">
      <c r="D4877" s="142"/>
    </row>
    <row r="4878" spans="4:4" x14ac:dyDescent="0.25">
      <c r="D4878" s="142"/>
    </row>
    <row r="4879" spans="4:4" x14ac:dyDescent="0.25">
      <c r="D4879" s="142"/>
    </row>
    <row r="4880" spans="4:4" x14ac:dyDescent="0.25">
      <c r="D4880" s="142"/>
    </row>
    <row r="4881" spans="4:4" x14ac:dyDescent="0.25">
      <c r="D4881" s="142"/>
    </row>
    <row r="4882" spans="4:4" x14ac:dyDescent="0.25">
      <c r="D4882" s="142"/>
    </row>
    <row r="4883" spans="4:4" x14ac:dyDescent="0.25">
      <c r="D4883" s="142"/>
    </row>
    <row r="4884" spans="4:4" x14ac:dyDescent="0.25">
      <c r="D4884" s="142"/>
    </row>
    <row r="4885" spans="4:4" x14ac:dyDescent="0.25">
      <c r="D4885" s="142"/>
    </row>
    <row r="4886" spans="4:4" x14ac:dyDescent="0.25">
      <c r="D4886" s="142"/>
    </row>
    <row r="4887" spans="4:4" x14ac:dyDescent="0.25">
      <c r="D4887" s="142"/>
    </row>
    <row r="4888" spans="4:4" x14ac:dyDescent="0.25">
      <c r="D4888" s="142"/>
    </row>
    <row r="4889" spans="4:4" x14ac:dyDescent="0.25">
      <c r="D4889" s="142"/>
    </row>
    <row r="4890" spans="4:4" x14ac:dyDescent="0.25">
      <c r="D4890" s="142"/>
    </row>
    <row r="4891" spans="4:4" x14ac:dyDescent="0.25">
      <c r="D4891" s="142"/>
    </row>
    <row r="4892" spans="4:4" x14ac:dyDescent="0.25">
      <c r="D4892" s="142"/>
    </row>
    <row r="4893" spans="4:4" x14ac:dyDescent="0.25">
      <c r="D4893" s="142"/>
    </row>
    <row r="4894" spans="4:4" x14ac:dyDescent="0.25">
      <c r="D4894" s="142"/>
    </row>
    <row r="4895" spans="4:4" x14ac:dyDescent="0.25">
      <c r="D4895" s="142"/>
    </row>
    <row r="4896" spans="4:4" x14ac:dyDescent="0.25">
      <c r="D4896" s="142"/>
    </row>
    <row r="4897" spans="4:4" x14ac:dyDescent="0.25">
      <c r="D4897" s="142"/>
    </row>
    <row r="4898" spans="4:4" x14ac:dyDescent="0.25">
      <c r="D4898" s="142"/>
    </row>
    <row r="4899" spans="4:4" x14ac:dyDescent="0.25">
      <c r="D4899" s="142"/>
    </row>
    <row r="4900" spans="4:4" x14ac:dyDescent="0.25">
      <c r="D4900" s="142"/>
    </row>
    <row r="4901" spans="4:4" x14ac:dyDescent="0.25">
      <c r="D4901" s="142"/>
    </row>
    <row r="4902" spans="4:4" x14ac:dyDescent="0.25">
      <c r="D4902" s="142"/>
    </row>
    <row r="4903" spans="4:4" x14ac:dyDescent="0.25">
      <c r="D4903" s="142"/>
    </row>
    <row r="4904" spans="4:4" x14ac:dyDescent="0.25">
      <c r="D4904" s="142"/>
    </row>
    <row r="4905" spans="4:4" x14ac:dyDescent="0.25">
      <c r="D4905" s="142"/>
    </row>
    <row r="4906" spans="4:4" x14ac:dyDescent="0.25">
      <c r="D4906" s="142"/>
    </row>
    <row r="4907" spans="4:4" x14ac:dyDescent="0.25">
      <c r="D4907" s="142"/>
    </row>
    <row r="4908" spans="4:4" x14ac:dyDescent="0.25">
      <c r="D4908" s="142"/>
    </row>
    <row r="4909" spans="4:4" x14ac:dyDescent="0.25">
      <c r="D4909" s="142"/>
    </row>
    <row r="4910" spans="4:4" x14ac:dyDescent="0.25">
      <c r="D4910" s="142"/>
    </row>
    <row r="4911" spans="4:4" x14ac:dyDescent="0.25">
      <c r="D4911" s="142"/>
    </row>
    <row r="4912" spans="4:4" x14ac:dyDescent="0.25">
      <c r="D4912" s="142"/>
    </row>
    <row r="4913" spans="4:4" x14ac:dyDescent="0.25">
      <c r="D4913" s="142"/>
    </row>
    <row r="4914" spans="4:4" x14ac:dyDescent="0.25">
      <c r="D4914" s="142"/>
    </row>
    <row r="4915" spans="4:4" x14ac:dyDescent="0.25">
      <c r="D4915" s="142"/>
    </row>
    <row r="4916" spans="4:4" x14ac:dyDescent="0.25">
      <c r="D4916" s="142"/>
    </row>
    <row r="4917" spans="4:4" x14ac:dyDescent="0.25">
      <c r="D4917" s="142"/>
    </row>
    <row r="4918" spans="4:4" x14ac:dyDescent="0.25">
      <c r="D4918" s="142"/>
    </row>
    <row r="4919" spans="4:4" x14ac:dyDescent="0.25">
      <c r="D4919" s="142"/>
    </row>
    <row r="4920" spans="4:4" x14ac:dyDescent="0.25">
      <c r="D4920" s="142"/>
    </row>
    <row r="4921" spans="4:4" x14ac:dyDescent="0.25">
      <c r="D4921" s="142"/>
    </row>
    <row r="4922" spans="4:4" x14ac:dyDescent="0.25">
      <c r="D4922" s="142"/>
    </row>
    <row r="4923" spans="4:4" x14ac:dyDescent="0.25">
      <c r="D4923" s="142"/>
    </row>
    <row r="4924" spans="4:4" x14ac:dyDescent="0.25">
      <c r="D4924" s="142"/>
    </row>
    <row r="4925" spans="4:4" x14ac:dyDescent="0.25">
      <c r="D4925" s="142"/>
    </row>
    <row r="4926" spans="4:4" x14ac:dyDescent="0.25">
      <c r="D4926" s="142"/>
    </row>
    <row r="4927" spans="4:4" x14ac:dyDescent="0.25">
      <c r="D4927" s="142"/>
    </row>
    <row r="4928" spans="4:4" x14ac:dyDescent="0.25">
      <c r="D4928" s="142"/>
    </row>
    <row r="4929" spans="4:4" x14ac:dyDescent="0.25">
      <c r="D4929" s="142"/>
    </row>
    <row r="4930" spans="4:4" x14ac:dyDescent="0.25">
      <c r="D4930" s="142"/>
    </row>
    <row r="4931" spans="4:4" x14ac:dyDescent="0.25">
      <c r="D4931" s="142"/>
    </row>
    <row r="4932" spans="4:4" x14ac:dyDescent="0.25">
      <c r="D4932" s="142"/>
    </row>
    <row r="4933" spans="4:4" x14ac:dyDescent="0.25">
      <c r="D4933" s="142"/>
    </row>
    <row r="4934" spans="4:4" x14ac:dyDescent="0.25">
      <c r="D4934" s="142"/>
    </row>
    <row r="4935" spans="4:4" x14ac:dyDescent="0.25">
      <c r="D4935" s="142"/>
    </row>
    <row r="4936" spans="4:4" x14ac:dyDescent="0.25">
      <c r="D4936" s="142"/>
    </row>
    <row r="4937" spans="4:4" x14ac:dyDescent="0.25">
      <c r="D4937" s="142"/>
    </row>
    <row r="4938" spans="4:4" x14ac:dyDescent="0.25">
      <c r="D4938" s="142"/>
    </row>
    <row r="4939" spans="4:4" x14ac:dyDescent="0.25">
      <c r="D4939" s="142"/>
    </row>
    <row r="4940" spans="4:4" x14ac:dyDescent="0.25">
      <c r="D4940" s="142"/>
    </row>
    <row r="4941" spans="4:4" x14ac:dyDescent="0.25">
      <c r="D4941" s="142"/>
    </row>
    <row r="4942" spans="4:4" x14ac:dyDescent="0.25">
      <c r="D4942" s="142"/>
    </row>
    <row r="4943" spans="4:4" x14ac:dyDescent="0.25">
      <c r="D4943" s="142"/>
    </row>
    <row r="4944" spans="4:4" x14ac:dyDescent="0.25">
      <c r="D4944" s="142"/>
    </row>
    <row r="4945" spans="4:4" x14ac:dyDescent="0.25">
      <c r="D4945" s="142"/>
    </row>
    <row r="4946" spans="4:4" x14ac:dyDescent="0.25">
      <c r="D4946" s="142"/>
    </row>
    <row r="4947" spans="4:4" x14ac:dyDescent="0.25">
      <c r="D4947" s="142"/>
    </row>
    <row r="4948" spans="4:4" x14ac:dyDescent="0.25">
      <c r="D4948" s="142"/>
    </row>
    <row r="4949" spans="4:4" x14ac:dyDescent="0.25">
      <c r="D4949" s="142"/>
    </row>
    <row r="4950" spans="4:4" x14ac:dyDescent="0.25">
      <c r="D4950" s="142"/>
    </row>
    <row r="4951" spans="4:4" x14ac:dyDescent="0.25">
      <c r="D4951" s="142"/>
    </row>
    <row r="4952" spans="4:4" x14ac:dyDescent="0.25">
      <c r="D4952" s="142"/>
    </row>
    <row r="4953" spans="4:4" x14ac:dyDescent="0.25">
      <c r="D4953" s="142"/>
    </row>
    <row r="4954" spans="4:4" x14ac:dyDescent="0.25">
      <c r="D4954" s="142"/>
    </row>
    <row r="4955" spans="4:4" x14ac:dyDescent="0.25">
      <c r="D4955" s="142"/>
    </row>
    <row r="4956" spans="4:4" x14ac:dyDescent="0.25">
      <c r="D4956" s="142"/>
    </row>
    <row r="4957" spans="4:4" x14ac:dyDescent="0.25">
      <c r="D4957" s="142"/>
    </row>
    <row r="4958" spans="4:4" x14ac:dyDescent="0.25">
      <c r="D4958" s="142"/>
    </row>
    <row r="4959" spans="4:4" x14ac:dyDescent="0.25">
      <c r="D4959" s="142"/>
    </row>
    <row r="4960" spans="4:4" x14ac:dyDescent="0.25">
      <c r="D4960" s="142"/>
    </row>
    <row r="4961" spans="4:4" x14ac:dyDescent="0.25">
      <c r="D4961" s="142"/>
    </row>
    <row r="4962" spans="4:4" x14ac:dyDescent="0.25">
      <c r="D4962" s="142"/>
    </row>
    <row r="4963" spans="4:4" x14ac:dyDescent="0.25">
      <c r="D4963" s="142"/>
    </row>
    <row r="4964" spans="4:4" x14ac:dyDescent="0.25">
      <c r="D4964" s="142"/>
    </row>
    <row r="4965" spans="4:4" x14ac:dyDescent="0.25">
      <c r="D4965" s="142"/>
    </row>
    <row r="4966" spans="4:4" x14ac:dyDescent="0.25">
      <c r="D4966" s="142"/>
    </row>
    <row r="4967" spans="4:4" x14ac:dyDescent="0.25">
      <c r="D4967" s="142"/>
    </row>
    <row r="4968" spans="4:4" x14ac:dyDescent="0.25">
      <c r="D4968" s="142"/>
    </row>
    <row r="4969" spans="4:4" x14ac:dyDescent="0.25">
      <c r="D4969" s="142"/>
    </row>
    <row r="4970" spans="4:4" x14ac:dyDescent="0.25">
      <c r="D4970" s="142"/>
    </row>
    <row r="4971" spans="4:4" x14ac:dyDescent="0.25">
      <c r="D4971" s="142"/>
    </row>
    <row r="4972" spans="4:4" x14ac:dyDescent="0.25">
      <c r="D4972" s="142"/>
    </row>
    <row r="4973" spans="4:4" x14ac:dyDescent="0.25">
      <c r="D4973" s="142"/>
    </row>
    <row r="4974" spans="4:4" x14ac:dyDescent="0.25">
      <c r="D4974" s="142"/>
    </row>
    <row r="4975" spans="4:4" x14ac:dyDescent="0.25">
      <c r="D4975" s="142"/>
    </row>
    <row r="4976" spans="4:4" x14ac:dyDescent="0.25">
      <c r="D4976" s="142"/>
    </row>
    <row r="4977" spans="4:4" x14ac:dyDescent="0.25">
      <c r="D4977" s="142"/>
    </row>
    <row r="4978" spans="4:4" x14ac:dyDescent="0.25">
      <c r="D4978" s="142"/>
    </row>
    <row r="4979" spans="4:4" x14ac:dyDescent="0.25">
      <c r="D4979" s="142"/>
    </row>
    <row r="4980" spans="4:4" x14ac:dyDescent="0.25">
      <c r="D4980" s="142"/>
    </row>
    <row r="4981" spans="4:4" x14ac:dyDescent="0.25">
      <c r="D4981" s="142"/>
    </row>
    <row r="4982" spans="4:4" x14ac:dyDescent="0.25">
      <c r="D4982" s="142"/>
    </row>
    <row r="4983" spans="4:4" x14ac:dyDescent="0.25">
      <c r="D4983" s="142"/>
    </row>
    <row r="4984" spans="4:4" x14ac:dyDescent="0.25">
      <c r="D4984" s="142"/>
    </row>
    <row r="4985" spans="4:4" x14ac:dyDescent="0.25">
      <c r="D4985" s="142"/>
    </row>
    <row r="4986" spans="4:4" x14ac:dyDescent="0.25">
      <c r="D4986" s="142"/>
    </row>
    <row r="4987" spans="4:4" x14ac:dyDescent="0.25">
      <c r="D4987" s="142"/>
    </row>
    <row r="4988" spans="4:4" x14ac:dyDescent="0.25">
      <c r="D4988" s="142"/>
    </row>
    <row r="4989" spans="4:4" x14ac:dyDescent="0.25">
      <c r="D4989" s="142"/>
    </row>
    <row r="4990" spans="4:4" x14ac:dyDescent="0.25">
      <c r="D4990" s="142"/>
    </row>
    <row r="4991" spans="4:4" x14ac:dyDescent="0.25">
      <c r="D4991" s="142"/>
    </row>
    <row r="4992" spans="4:4" x14ac:dyDescent="0.25">
      <c r="D4992" s="142"/>
    </row>
    <row r="4993" spans="4:4" x14ac:dyDescent="0.25">
      <c r="D4993" s="142"/>
    </row>
    <row r="4994" spans="4:4" x14ac:dyDescent="0.25">
      <c r="D4994" s="142"/>
    </row>
    <row r="4995" spans="4:4" x14ac:dyDescent="0.25">
      <c r="D4995" s="142"/>
    </row>
    <row r="4996" spans="4:4" x14ac:dyDescent="0.25">
      <c r="D4996" s="142"/>
    </row>
    <row r="4997" spans="4:4" x14ac:dyDescent="0.25">
      <c r="D4997" s="142"/>
    </row>
    <row r="4998" spans="4:4" x14ac:dyDescent="0.25">
      <c r="D4998" s="142"/>
    </row>
    <row r="4999" spans="4:4" x14ac:dyDescent="0.25">
      <c r="D4999" s="142"/>
    </row>
    <row r="5000" spans="4:4" x14ac:dyDescent="0.25">
      <c r="D5000" s="142"/>
    </row>
  </sheetData>
  <sheetProtection algorithmName="SHA-512" hashValue="3aouaS2dYLR65sEpNzGNRdBBjzqTJoCL/ByMnTSuVXZb42myc2vemH2fPocM1fd20gAIg4eKDDAQNtScP3L/NA==" saltValue="F06HzT/5/tZLaqZfQvgGUA==" spinCount="100000" sheet="1"/>
  <mergeCells count="20">
    <mergeCell ref="A1:G1"/>
    <mergeCell ref="C2:G2"/>
    <mergeCell ref="C3:G3"/>
    <mergeCell ref="C4:G4"/>
    <mergeCell ref="A41:B41"/>
    <mergeCell ref="C10:G10"/>
    <mergeCell ref="C12:G12"/>
    <mergeCell ref="C14:G14"/>
    <mergeCell ref="C16:G16"/>
    <mergeCell ref="C18:G18"/>
    <mergeCell ref="C32:G32"/>
    <mergeCell ref="C34:G34"/>
    <mergeCell ref="C36:G36"/>
    <mergeCell ref="C38:G38"/>
    <mergeCell ref="C20:G20"/>
    <mergeCell ref="C22:G22"/>
    <mergeCell ref="C24:G24"/>
    <mergeCell ref="C26:G26"/>
    <mergeCell ref="C28:G28"/>
    <mergeCell ref="C30:G30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60</vt:i4>
      </vt:variant>
    </vt:vector>
  </HeadingPairs>
  <TitlesOfParts>
    <vt:vector size="70" baseType="lpstr">
      <vt:lpstr>Pokyny pro vyplnění</vt:lpstr>
      <vt:lpstr>Stavba</vt:lpstr>
      <vt:lpstr>VzorPolozky</vt:lpstr>
      <vt:lpstr>7 1 Naklady</vt:lpstr>
      <vt:lpstr>1 1 Stavební část</vt:lpstr>
      <vt:lpstr>2 1 ZTI</vt:lpstr>
      <vt:lpstr>3 1 Slaboproud</vt:lpstr>
      <vt:lpstr>4 1 Silnoproud </vt:lpstr>
      <vt:lpstr>5 1 VZT</vt:lpstr>
      <vt:lpstr>6 1 Vytápění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Stavební část'!Názvy_tisku</vt:lpstr>
      <vt:lpstr>'2 1 ZTI'!Názvy_tisku</vt:lpstr>
      <vt:lpstr>'3 1 Slaboproud'!Názvy_tisku</vt:lpstr>
      <vt:lpstr>'4 1 Silnoproud '!Názvy_tisku</vt:lpstr>
      <vt:lpstr>'5 1 VZT'!Názvy_tisku</vt:lpstr>
      <vt:lpstr>'6 1 Vytápění'!Názvy_tisku</vt:lpstr>
      <vt:lpstr>'7 1 Naklady'!Názvy_tisku</vt:lpstr>
      <vt:lpstr>oadresa</vt:lpstr>
      <vt:lpstr>Stavba!Objednatel</vt:lpstr>
      <vt:lpstr>Stavba!Objekt</vt:lpstr>
      <vt:lpstr>'1 1 Stavební část'!Oblast_tisku</vt:lpstr>
      <vt:lpstr>'2 1 ZTI'!Oblast_tisku</vt:lpstr>
      <vt:lpstr>'3 1 Slaboproud'!Oblast_tisku</vt:lpstr>
      <vt:lpstr>'4 1 Silnoproud '!Oblast_tisku</vt:lpstr>
      <vt:lpstr>'5 1 VZT'!Oblast_tisku</vt:lpstr>
      <vt:lpstr>'6 1 Vytápění'!Oblast_tisku</vt:lpstr>
      <vt:lpstr>'7 1 Naklady'!Oblast_tisku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Hálová</dc:creator>
  <cp:lastModifiedBy>Jarošová Jitka</cp:lastModifiedBy>
  <cp:lastPrinted>2014-02-28T09:52:57Z</cp:lastPrinted>
  <dcterms:created xsi:type="dcterms:W3CDTF">2009-04-08T07:15:50Z</dcterms:created>
  <dcterms:modified xsi:type="dcterms:W3CDTF">2019-04-09T08:31:12Z</dcterms:modified>
</cp:coreProperties>
</file>