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O 401" sheetId="1" r:id="rId1"/>
  </sheets>
  <definedNames/>
  <calcPr fullCalcOnLoad="1"/>
</workbook>
</file>

<file path=xl/sharedStrings.xml><?xml version="1.0" encoding="utf-8"?>
<sst xmlns="http://schemas.openxmlformats.org/spreadsheetml/2006/main" count="225" uniqueCount="109">
  <si>
    <t>ASPE10</t>
  </si>
  <si>
    <t>S</t>
  </si>
  <si>
    <t>Příloha k formuláři pro ocenění nabídky</t>
  </si>
  <si>
    <t>Stavba:</t>
  </si>
  <si>
    <t>2018-004</t>
  </si>
  <si>
    <t>OPRAVA CHODNÍKU V PARKU U UL. U PLOVÁRNY, VEŘEJNÉ OSVĚTLENÍ, DĚČÍN I</t>
  </si>
  <si>
    <t>O</t>
  </si>
  <si>
    <t>Rozpočet:</t>
  </si>
  <si>
    <t>0,00</t>
  </si>
  <si>
    <t>15,00</t>
  </si>
  <si>
    <t>21,00</t>
  </si>
  <si>
    <t>3</t>
  </si>
  <si>
    <t>2</t>
  </si>
  <si>
    <t>SO 401</t>
  </si>
  <si>
    <t>VEŘEJNÉ OSVĚTLENÍ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</si>
  <si>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</si>
  <si>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</si>
  <si>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</si>
  <si>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</si>
  <si>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</si>
  <si>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</si>
  <si>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</si>
  <si>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</si>
  <si>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</si>
  <si>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</si>
  <si>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</si>
  <si>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</si>
  <si>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</si>
  <si>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</si>
  <si>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</si>
  <si>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</si>
  <si>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</si>
  <si>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</si>
  <si>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</si>
  <si>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</si>
  <si>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</si>
  <si>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/>
  </si>
  <si>
    <t>POPLATKY ZA SKLÁDKU</t>
  </si>
  <si>
    <t>T</t>
  </si>
  <si>
    <t>PP</t>
  </si>
  <si>
    <t>BETON</t>
  </si>
  <si>
    <t>VV</t>
  </si>
  <si>
    <t>z pol. č. 96615: 1,5m3*2,4t/m3=3,6000 [A]t</t>
  </si>
  <si>
    <t>TS</t>
  </si>
  <si>
    <t>zahrnuje veškeré poplatky provozovateli skládky související s uložením odpadu na skládce.</t>
  </si>
  <si>
    <t>02911</t>
  </si>
  <si>
    <t>OSTATNÍ POŽADAVKY - GEODETICKÉ ZAMĚŘENÍ</t>
  </si>
  <si>
    <t>KČ</t>
  </si>
  <si>
    <t>GEODETICKÉ PRÁCE BĚHEM VÝSTAVBY A GEOMETRICKÝ PLÁN SKUTEČNÉHO PROVEDENÍ STAVBY</t>
  </si>
  <si>
    <t>zahrnuje veškeré náklady spojené s objednatelem požadovanými pracemi</t>
  </si>
  <si>
    <t>02944</t>
  </si>
  <si>
    <t>OSTAT POŽADAVKY - DOKUMENTACE SKUTEČ PROVEDENÍ V DIGIT FORMĚ</t>
  </si>
  <si>
    <t>DOKUMENTACE SKUTEČNÉHO PROVEDENÍ V TIŠTĚNÉ I DIGITÁLNÍ FORMĚ</t>
  </si>
  <si>
    <t>02950</t>
  </si>
  <si>
    <t>OSTATNÍ POŽADAVKY - POSUDKY, KONTROLY, REVIZNÍ ZPRÁVY</t>
  </si>
  <si>
    <t>VÝCHOZÍ REVIZE + REVIZE PO SKONČENÍ MONTÁŽE NOVÝCH LAMP</t>
  </si>
  <si>
    <t>Zemní práce</t>
  </si>
  <si>
    <t>13173</t>
  </si>
  <si>
    <t>HLOUBENÍ JAM ZAPAŽ I NEPAŽ TŘ. I</t>
  </si>
  <si>
    <t>M3</t>
  </si>
  <si>
    <t>BUDE POUŽITO PRO ZPĚTNÝ ZÁSYP</t>
  </si>
  <si>
    <t>výkop jámy pro stožár: 0,5m3*6ks=3,0000 [A]m3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</si>
  <si>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</si>
  <si>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Základy</t>
  </si>
  <si>
    <t>272313</t>
  </si>
  <si>
    <t>ZÁKLADY Z PROSTÉHO BETONU DO C16/20 (B20)</t>
  </si>
  <si>
    <t>bet. základ s otvorem pro stožár: 0,25m3*6ks=1,5000 [A]m3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</si>
  <si>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</si>
  <si>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7</t>
  </si>
  <si>
    <t>Přidružená stavební výroba</t>
  </si>
  <si>
    <t>701001</t>
  </si>
  <si>
    <t>OZNAČOVACÍ ŠTÍTEK KABELOVÉHO VEDENÍ, SPOJKY NEBO KABELOVÉ SKŘÍNĚ (VČETNĚ OBJÍMKY)</t>
  </si>
  <si>
    <t>KUS</t>
  </si>
  <si>
    <t>VČ. POPISU SKŘÍNĚ POPISOVAČEM</t>
  </si>
  <si>
    <t>značení stáv. kabelu ve skříni: 3ks=3,0000 [A]ks</t>
  </si>
  <si>
    <t>1. Položka obsahuje: 
 – pomocné mechanismy 
2. Položka neobsahuje: 
 X 
3. Způsob měření: 
Měří se plocha v metrech čtverečných.</t>
  </si>
  <si>
    <t>8</t>
  </si>
  <si>
    <t>743121</t>
  </si>
  <si>
    <t>OSVĚTLOVACÍ STOŽÁR  PEVNÝ ŽÁROVĚ ZINKOVANÝ DÉLKY DO 6 M</t>
  </si>
  <si>
    <t>STOŽÁR BEZPATICOVÝ TŘÍSTUPŇOVÝ, VETKNUTÍ DO ZEMĚ 0,6 M, VČETNĚ SVORKOVNICE A ELEKTROINSTALACE</t>
  </si>
  <si>
    <t>6ks=6,0000 [A]ks</t>
  </si>
  <si>
    <t>1. Položka obsahuje: 
 – základovou konstrukci a veškeré příslušenství 
 – připojovací svorkovnici ve třídě izolace II ( pro 2x svítidlo ) a kabelové vedení ke svítidlům 
 – uzavírací nátěr, technický popis viz. projektová dokumentace 
2. Položka neobsahuje: 
 – zemní práce,  betonový základ, svítidlo, výložník 
3. Způsob měření: 
Udává se počet kusů kompletní konstrukce nebo práce.</t>
  </si>
  <si>
    <t>743552</t>
  </si>
  <si>
    <t>SVÍTIDLO VENKOVNÍ VŠEOBECNÉ LED, MIN. IP 44, PŘES 10 DO 25 W</t>
  </si>
  <si>
    <t>LED 21 W, TYP SVÍTIDLA VIZ. PŘÍLOHA D.2 VÝPOČET VO</t>
  </si>
  <si>
    <t>1. Položka obsahuje:  
 – zdroj a veškeré příslušenství  
 – technický popis viz. projektová dokumentace  
2. Položka neobsahuje:  
 X  
3. Způsob měření:  
Udává se počet kusů kompletní konstrukce nebo práce.</t>
  </si>
  <si>
    <t>743Z11</t>
  </si>
  <si>
    <t>DEMONTÁŽ OSVĚTLOVACÍHO STOŽÁRU ULIČNÍHO VÝŠKY DO 15 M</t>
  </si>
  <si>
    <t>3ks=3,0000 [A]ks</t>
  </si>
  <si>
    <t>1. Položka obsahuje: 
 – všechny náklady na demontáž stávajícího zařízení se všemi pomocnými doplňujícími úpravami pro jeho likvidaci 
 – naložení vybouraného materiálu na dopravní prostředek 
2. Položka neobsahuje: 
 – odvoz vybouraného materiálu 
 – poplatek za likvidaci odpadů (nacení se dle SSD 0) 
3. Způsob měření: 
Udává se počet kusů kompletní konstrukce nebo práce.</t>
  </si>
  <si>
    <t>11</t>
  </si>
  <si>
    <t>744I01</t>
  </si>
  <si>
    <t>POJISTKOVÁ VLOŽKA DO 160 A</t>
  </si>
  <si>
    <t>POJISTKA NOŽOVÁ VELIKOST 000 - 6A</t>
  </si>
  <si>
    <t>1. Položka obsahuje: 
 – technický popis viz. projektová dokumentace 
2. Položka neobsahuje: 
 X 
3. Způsob měření: 
Udává se počet kusů kompletní konstrukce nebo práce.</t>
  </si>
  <si>
    <t>Potrubí</t>
  </si>
  <si>
    <t>12</t>
  </si>
  <si>
    <t>87646</t>
  </si>
  <si>
    <t>CHRÁNIČKY Z TRUB PLASTOVÝCH DN DO 400MM</t>
  </si>
  <si>
    <t>M</t>
  </si>
  <si>
    <t>pouzdra: 6ks*1,0m=6,0000 [A]m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</si>
  <si>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</si>
  <si>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Ostatní konstrukce a práce</t>
  </si>
  <si>
    <t>13</t>
  </si>
  <si>
    <t>96615</t>
  </si>
  <si>
    <t>BOURÁNÍ KONSTRUKCÍ Z PROSTÉHO BETONU</t>
  </si>
  <si>
    <t>VČETNĚ ODVOZU A ULOŽENÍ NA SKLÁDKU, POPLATEK ZA SKLÁDKU UVEDEN V POLOŽCE 014102.c</t>
  </si>
  <si>
    <t>bourání bet. základu: 1,5m3=1,5000 [A]m3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</si>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</sst>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6">
    <font>
      <sz val="10"/>
      <name val="Arial"/>
      <family val="0"/>
    </font>
    <font>
      <b/>
      <sz val="16"/>
      <color indexed="8"/>
      <name val="Arial"/>
      <family val="0"/>
    </font>
    <font>
      <b/>
      <sz val="11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4" fillId="2" borderId="5" xfId="0" applyFont="1" applyFill="1" applyBorder="1" applyAlignment="1">
      <alignment horizontal="right" vertical="center"/>
    </xf>
    <xf numFmtId="177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2" borderId="6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vertical="center" wrapText="1"/>
    </xf>
    <xf numFmtId="177" fontId="4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4" borderId="1" xfId="0" applyNumberFormat="1" applyFill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right" vertical="center"/>
    </xf>
    <xf numFmtId="177" fontId="4" fillId="2" borderId="0" xfId="0" applyNumberFormat="1" applyFont="1" applyFill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177" fontId="4" fillId="2" borderId="3" xfId="0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/>
      <c r="F1" s="1"/>
      <c r="G1" s="1"/>
      <c r="H1" s="1"/>
      <c r="I1" s="1"/>
      <c r="P1" t="s">
        <v>11</v>
      </c>
    </row>
    <row r="2" spans="2:16" ht="24.75" customHeight="1">
      <c r="B2" s="1"/>
      <c r="C2" s="1"/>
      <c r="D2" s="1"/>
      <c r="E2" s="2" t="s">
        <v>2</v>
      </c>
      <c r="F2" s="1"/>
      <c r="G2" s="1"/>
      <c r="H2" s="5"/>
      <c r="I2" s="5"/>
      <c r="P2" t="s">
        <v>11</v>
      </c>
    </row>
    <row r="3" spans="1:16" ht="15" customHeight="1">
      <c r="A3" t="s">
        <v>1</v>
      </c>
      <c r="B3" s="8" t="s">
        <v>3</v>
      </c>
      <c r="C3" s="9" t="s">
        <v>4</v>
      </c>
      <c r="D3" s="1"/>
      <c r="E3" s="10" t="s">
        <v>5</v>
      </c>
      <c r="F3" s="1"/>
      <c r="G3" s="4"/>
      <c r="H3" s="3" t="s">
        <v>13</v>
      </c>
      <c r="I3" s="37">
        <f>0+I8+I25+I30+I35+I56+I61</f>
      </c>
      <c r="O3" t="s">
        <v>8</v>
      </c>
      <c r="P3" t="s">
        <v>12</v>
      </c>
    </row>
    <row r="4" spans="1:16" ht="15" customHeight="1">
      <c r="A4" t="s">
        <v>6</v>
      </c>
      <c r="B4" s="12" t="s">
        <v>7</v>
      </c>
      <c r="C4" s="13" t="s">
        <v>13</v>
      </c>
      <c r="D4" s="5"/>
      <c r="E4" s="14" t="s">
        <v>14</v>
      </c>
      <c r="F4" s="5"/>
      <c r="G4" s="5"/>
      <c r="H4" s="15"/>
      <c r="I4" s="15"/>
      <c r="O4" t="s">
        <v>9</v>
      </c>
      <c r="P4" t="s">
        <v>12</v>
      </c>
    </row>
    <row r="5" spans="1:16" ht="12.75" customHeight="1">
      <c r="A5" s="11" t="s">
        <v>15</v>
      </c>
      <c r="B5" s="11" t="s">
        <v>17</v>
      </c>
      <c r="C5" s="11" t="s">
        <v>19</v>
      </c>
      <c r="D5" s="11" t="s">
        <v>20</v>
      </c>
      <c r="E5" s="11" t="s">
        <v>21</v>
      </c>
      <c r="F5" s="11" t="s">
        <v>23</v>
      </c>
      <c r="G5" s="11" t="s">
        <v>25</v>
      </c>
      <c r="H5" s="11" t="s">
        <v>27</v>
      </c>
      <c r="I5" s="11"/>
      <c r="O5" t="s">
        <v>10</v>
      </c>
      <c r="P5" t="s">
        <v>12</v>
      </c>
    </row>
    <row r="6" spans="1:9" ht="12.75" customHeight="1">
      <c r="A6" s="11"/>
      <c r="B6" s="11"/>
      <c r="C6" s="11"/>
      <c r="D6" s="11"/>
      <c r="E6" s="11"/>
      <c r="F6" s="11"/>
      <c r="G6" s="11"/>
      <c r="H6" s="11" t="s">
        <v>28</v>
      </c>
      <c r="I6" s="11" t="s">
        <v>30</v>
      </c>
    </row>
    <row r="7" spans="1:9" ht="12.75" customHeight="1">
      <c r="A7" s="11" t="s">
        <v>16</v>
      </c>
      <c r="B7" s="11" t="s">
        <v>18</v>
      </c>
      <c r="C7" s="11" t="s">
        <v>12</v>
      </c>
      <c r="D7" s="11" t="s">
        <v>11</v>
      </c>
      <c r="E7" s="11" t="s">
        <v>22</v>
      </c>
      <c r="F7" s="11" t="s">
        <v>24</v>
      </c>
      <c r="G7" s="11" t="s">
        <v>26</v>
      </c>
      <c r="H7" s="11" t="s">
        <v>29</v>
      </c>
      <c r="I7" s="11" t="s">
        <v>31</v>
      </c>
    </row>
    <row r="8" spans="1:9" ht="12.75" customHeight="1">
      <c r="A8" s="15" t="s">
        <v>32</v>
      </c>
      <c r="B8" s="15"/>
      <c r="C8" s="20" t="s">
        <v>16</v>
      </c>
      <c r="D8" s="15"/>
      <c r="E8" s="21" t="s">
        <v>33</v>
      </c>
      <c r="F8" s="15"/>
      <c r="G8" s="15"/>
      <c r="H8" s="15"/>
      <c r="I8" s="22">
        <f>0+I9+I13+I17+I21</f>
      </c>
    </row>
    <row r="9" spans="1:16" ht="12.75" customHeight="1">
      <c r="A9" s="19" t="s">
        <v>34</v>
      </c>
      <c r="B9" s="23" t="s">
        <v>18</v>
      </c>
      <c r="C9" s="23" t="s">
        <v>35</v>
      </c>
      <c r="D9" s="19" t="s">
        <v>36</v>
      </c>
      <c r="E9" s="24" t="s">
        <v>37</v>
      </c>
      <c r="F9" s="25" t="s">
        <v>38</v>
      </c>
      <c r="G9" s="26">
        <v>3.6</v>
      </c>
      <c r="H9" s="27">
        <v>0</v>
      </c>
      <c r="I9" s="28">
        <f>ROUND(ROUND(H9,2)*ROUND(G9,3),2)</f>
      </c>
      <c r="O9">
        <f>(I9*21)/100</f>
      </c>
      <c r="P9" t="s">
        <v>12</v>
      </c>
    </row>
    <row r="10" spans="1:5" ht="12.75" customHeight="1">
      <c r="A10" s="29" t="s">
        <v>39</v>
      </c>
      <c r="E10" s="30" t="s">
        <v>40</v>
      </c>
    </row>
    <row r="11" spans="1:5" ht="12.75" customHeight="1">
      <c r="A11" s="31" t="s">
        <v>41</v>
      </c>
      <c r="E11" s="32" t="s">
        <v>42</v>
      </c>
    </row>
    <row r="12" spans="1:5" ht="12.75" customHeight="1">
      <c r="A12" t="s">
        <v>43</v>
      </c>
      <c r="E12" s="30" t="s">
        <v>44</v>
      </c>
    </row>
    <row r="13" spans="1:16" ht="12.75" customHeight="1">
      <c r="A13" s="19" t="s">
        <v>34</v>
      </c>
      <c r="B13" s="23" t="s">
        <v>12</v>
      </c>
      <c r="C13" s="23" t="s">
        <v>45</v>
      </c>
      <c r="D13" s="19" t="s">
        <v>36</v>
      </c>
      <c r="E13" s="24" t="s">
        <v>46</v>
      </c>
      <c r="F13" s="25" t="s">
        <v>47</v>
      </c>
      <c r="G13" s="26">
        <v>1</v>
      </c>
      <c r="H13" s="27">
        <v>0</v>
      </c>
      <c r="I13" s="28">
        <f>ROUND(ROUND(H13,2)*ROUND(G13,3),2)</f>
      </c>
      <c r="O13">
        <f>(I13*21)/100</f>
      </c>
      <c r="P13" t="s">
        <v>12</v>
      </c>
    </row>
    <row r="14" spans="1:5" ht="12.75" customHeight="1">
      <c r="A14" s="29" t="s">
        <v>39</v>
      </c>
      <c r="E14" s="30" t="s">
        <v>48</v>
      </c>
    </row>
    <row r="15" spans="1:5" ht="12.75" customHeight="1">
      <c r="A15" s="31" t="s">
        <v>41</v>
      </c>
      <c r="E15" s="32" t="s">
        <v>36</v>
      </c>
    </row>
    <row r="16" spans="1:5" ht="12.75" customHeight="1">
      <c r="A16" t="s">
        <v>43</v>
      </c>
      <c r="E16" s="30" t="s">
        <v>49</v>
      </c>
    </row>
    <row r="17" spans="1:16" ht="12.75" customHeight="1">
      <c r="A17" s="19" t="s">
        <v>34</v>
      </c>
      <c r="B17" s="23" t="s">
        <v>11</v>
      </c>
      <c r="C17" s="23" t="s">
        <v>50</v>
      </c>
      <c r="D17" s="19" t="s">
        <v>36</v>
      </c>
      <c r="E17" s="24" t="s">
        <v>51</v>
      </c>
      <c r="F17" s="25" t="s">
        <v>47</v>
      </c>
      <c r="G17" s="26">
        <v>1</v>
      </c>
      <c r="H17" s="27">
        <v>0</v>
      </c>
      <c r="I17" s="28">
        <f>ROUND(ROUND(H17,2)*ROUND(G17,3),2)</f>
      </c>
      <c r="O17">
        <f>(I17*21)/100</f>
      </c>
      <c r="P17" t="s">
        <v>12</v>
      </c>
    </row>
    <row r="18" spans="1:5" ht="12.75" customHeight="1">
      <c r="A18" s="29" t="s">
        <v>39</v>
      </c>
      <c r="E18" s="30" t="s">
        <v>52</v>
      </c>
    </row>
    <row r="19" spans="1:5" ht="12.75" customHeight="1">
      <c r="A19" s="31" t="s">
        <v>41</v>
      </c>
      <c r="E19" s="32" t="s">
        <v>36</v>
      </c>
    </row>
    <row r="20" spans="1:5" ht="12.75" customHeight="1">
      <c r="A20" t="s">
        <v>43</v>
      </c>
      <c r="E20" s="30" t="s">
        <v>49</v>
      </c>
    </row>
    <row r="21" spans="1:16" ht="12.75" customHeight="1">
      <c r="A21" s="19" t="s">
        <v>34</v>
      </c>
      <c r="B21" s="23" t="s">
        <v>22</v>
      </c>
      <c r="C21" s="23" t="s">
        <v>53</v>
      </c>
      <c r="D21" s="19" t="s">
        <v>36</v>
      </c>
      <c r="E21" s="24" t="s">
        <v>54</v>
      </c>
      <c r="F21" s="25" t="s">
        <v>47</v>
      </c>
      <c r="G21" s="26">
        <v>1</v>
      </c>
      <c r="H21" s="27">
        <v>0</v>
      </c>
      <c r="I21" s="28">
        <f>ROUND(ROUND(H21,2)*ROUND(G21,3),2)</f>
      </c>
      <c r="O21">
        <f>(I21*21)/100</f>
      </c>
      <c r="P21" t="s">
        <v>12</v>
      </c>
    </row>
    <row r="22" spans="1:5" ht="12.75" customHeight="1">
      <c r="A22" s="29" t="s">
        <v>39</v>
      </c>
      <c r="E22" s="30" t="s">
        <v>55</v>
      </c>
    </row>
    <row r="23" spans="1:5" ht="12.75" customHeight="1">
      <c r="A23" s="31" t="s">
        <v>41</v>
      </c>
      <c r="E23" s="32" t="s">
        <v>36</v>
      </c>
    </row>
    <row r="24" spans="1:5" ht="12.75" customHeight="1">
      <c r="A24" t="s">
        <v>43</v>
      </c>
      <c r="E24" s="30" t="s">
        <v>49</v>
      </c>
    </row>
    <row r="25" spans="1:9" ht="12.75" customHeight="1">
      <c r="A25" s="5" t="s">
        <v>32</v>
      </c>
      <c r="B25" s="5"/>
      <c r="C25" s="35" t="s">
        <v>18</v>
      </c>
      <c r="D25" s="5"/>
      <c r="E25" s="21" t="s">
        <v>56</v>
      </c>
      <c r="F25" s="5"/>
      <c r="G25" s="5"/>
      <c r="H25" s="5"/>
      <c r="I25" s="36">
        <f>0+I26</f>
      </c>
    </row>
    <row r="26" spans="1:16" ht="12.75" customHeight="1">
      <c r="A26" s="19" t="s">
        <v>34</v>
      </c>
      <c r="B26" s="23" t="s">
        <v>24</v>
      </c>
      <c r="C26" s="23" t="s">
        <v>57</v>
      </c>
      <c r="D26" s="19" t="s">
        <v>36</v>
      </c>
      <c r="E26" s="24" t="s">
        <v>58</v>
      </c>
      <c r="F26" s="25" t="s">
        <v>59</v>
      </c>
      <c r="G26" s="26">
        <v>3</v>
      </c>
      <c r="H26" s="27">
        <v>0</v>
      </c>
      <c r="I26" s="28">
        <f>ROUND(ROUND(H26,2)*ROUND(G26,3),2)</f>
      </c>
      <c r="O26">
        <f>(I26*21)/100</f>
      </c>
      <c r="P26" t="s">
        <v>12</v>
      </c>
    </row>
    <row r="27" spans="1:5" ht="12.75" customHeight="1">
      <c r="A27" s="29" t="s">
        <v>39</v>
      </c>
      <c r="E27" s="30" t="s">
        <v>60</v>
      </c>
    </row>
    <row r="28" spans="1:5" ht="12.75" customHeight="1">
      <c r="A28" s="31" t="s">
        <v>41</v>
      </c>
      <c r="E28" s="32" t="s">
        <v>61</v>
      </c>
    </row>
    <row r="29" spans="1:5" ht="255" customHeight="1">
      <c r="A29" t="s">
        <v>43</v>
      </c>
      <c r="E29" s="30" t="s">
        <v>62</v>
      </c>
    </row>
    <row r="30" spans="1:9" ht="12.75" customHeight="1">
      <c r="A30" s="5" t="s">
        <v>32</v>
      </c>
      <c r="B30" s="5"/>
      <c r="C30" s="35" t="s">
        <v>12</v>
      </c>
      <c r="D30" s="5"/>
      <c r="E30" s="21" t="s">
        <v>63</v>
      </c>
      <c r="F30" s="5"/>
      <c r="G30" s="5"/>
      <c r="H30" s="5"/>
      <c r="I30" s="36">
        <f>0+I31</f>
      </c>
    </row>
    <row r="31" spans="1:16" ht="12.75" customHeight="1">
      <c r="A31" s="19" t="s">
        <v>34</v>
      </c>
      <c r="B31" s="23" t="s">
        <v>26</v>
      </c>
      <c r="C31" s="23" t="s">
        <v>64</v>
      </c>
      <c r="D31" s="19" t="s">
        <v>36</v>
      </c>
      <c r="E31" s="24" t="s">
        <v>65</v>
      </c>
      <c r="F31" s="25" t="s">
        <v>59</v>
      </c>
      <c r="G31" s="26">
        <v>1.5</v>
      </c>
      <c r="H31" s="27">
        <v>0</v>
      </c>
      <c r="I31" s="28">
        <f>ROUND(ROUND(H31,2)*ROUND(G31,3),2)</f>
      </c>
      <c r="O31">
        <f>(I31*21)/100</f>
      </c>
      <c r="P31" t="s">
        <v>12</v>
      </c>
    </row>
    <row r="32" spans="1:5" ht="12.75" customHeight="1">
      <c r="A32" s="29" t="s">
        <v>39</v>
      </c>
      <c r="E32" s="30" t="s">
        <v>36</v>
      </c>
    </row>
    <row r="33" spans="1:5" ht="12.75" customHeight="1">
      <c r="A33" s="31" t="s">
        <v>41</v>
      </c>
      <c r="E33" s="32" t="s">
        <v>66</v>
      </c>
    </row>
    <row r="34" spans="1:5" ht="216.75" customHeight="1">
      <c r="A34" t="s">
        <v>43</v>
      </c>
      <c r="E34" s="30" t="s">
        <v>67</v>
      </c>
    </row>
    <row r="35" spans="1:9" ht="12.75" customHeight="1">
      <c r="A35" s="5" t="s">
        <v>32</v>
      </c>
      <c r="B35" s="5"/>
      <c r="C35" s="35" t="s">
        <v>68</v>
      </c>
      <c r="D35" s="5"/>
      <c r="E35" s="21" t="s">
        <v>69</v>
      </c>
      <c r="F35" s="5"/>
      <c r="G35" s="5"/>
      <c r="H35" s="5"/>
      <c r="I35" s="36">
        <f>0+I36+I40+I44+I48+I52</f>
      </c>
    </row>
    <row r="36" spans="1:16" ht="12.75" customHeight="1">
      <c r="A36" s="19" t="s">
        <v>34</v>
      </c>
      <c r="B36" s="23" t="s">
        <v>68</v>
      </c>
      <c r="C36" s="23" t="s">
        <v>70</v>
      </c>
      <c r="D36" s="19" t="s">
        <v>36</v>
      </c>
      <c r="E36" s="24" t="s">
        <v>71</v>
      </c>
      <c r="F36" s="25" t="s">
        <v>72</v>
      </c>
      <c r="G36" s="26">
        <v>3</v>
      </c>
      <c r="H36" s="27">
        <v>0</v>
      </c>
      <c r="I36" s="28">
        <f>ROUND(ROUND(H36,2)*ROUND(G36,3),2)</f>
      </c>
      <c r="O36">
        <f>(I36*21)/100</f>
      </c>
      <c r="P36" t="s">
        <v>12</v>
      </c>
    </row>
    <row r="37" spans="1:5" ht="12.75" customHeight="1">
      <c r="A37" s="29" t="s">
        <v>39</v>
      </c>
      <c r="E37" s="30" t="s">
        <v>73</v>
      </c>
    </row>
    <row r="38" spans="1:5" ht="12.75" customHeight="1">
      <c r="A38" s="31" t="s">
        <v>41</v>
      </c>
      <c r="E38" s="32" t="s">
        <v>74</v>
      </c>
    </row>
    <row r="39" spans="1:5" ht="76.5" customHeight="1">
      <c r="A39" t="s">
        <v>43</v>
      </c>
      <c r="E39" s="30" t="s">
        <v>75</v>
      </c>
    </row>
    <row r="40" spans="1:16" ht="12.75" customHeight="1">
      <c r="A40" s="19" t="s">
        <v>34</v>
      </c>
      <c r="B40" s="23" t="s">
        <v>76</v>
      </c>
      <c r="C40" s="23" t="s">
        <v>77</v>
      </c>
      <c r="D40" s="19" t="s">
        <v>36</v>
      </c>
      <c r="E40" s="24" t="s">
        <v>78</v>
      </c>
      <c r="F40" s="25" t="s">
        <v>72</v>
      </c>
      <c r="G40" s="26">
        <v>6</v>
      </c>
      <c r="H40" s="27">
        <v>0</v>
      </c>
      <c r="I40" s="28">
        <f>ROUND(ROUND(H40,2)*ROUND(G40,3),2)</f>
      </c>
      <c r="O40">
        <f>(I40*21)/100</f>
      </c>
      <c r="P40" t="s">
        <v>12</v>
      </c>
    </row>
    <row r="41" spans="1:5" ht="12.75" customHeight="1">
      <c r="A41" s="29" t="s">
        <v>39</v>
      </c>
      <c r="E41" s="30" t="s">
        <v>79</v>
      </c>
    </row>
    <row r="42" spans="1:5" ht="12.75" customHeight="1">
      <c r="A42" s="31" t="s">
        <v>41</v>
      </c>
      <c r="E42" s="32" t="s">
        <v>80</v>
      </c>
    </row>
    <row r="43" spans="1:5" ht="102" customHeight="1">
      <c r="A43" t="s">
        <v>43</v>
      </c>
      <c r="E43" s="30" t="s">
        <v>81</v>
      </c>
    </row>
    <row r="44" spans="1:16" ht="12.75" customHeight="1">
      <c r="A44" s="19" t="s">
        <v>34</v>
      </c>
      <c r="B44" s="23" t="s">
        <v>29</v>
      </c>
      <c r="C44" s="23" t="s">
        <v>82</v>
      </c>
      <c r="D44" s="19" t="s">
        <v>36</v>
      </c>
      <c r="E44" s="24" t="s">
        <v>83</v>
      </c>
      <c r="F44" s="25" t="s">
        <v>72</v>
      </c>
      <c r="G44" s="26">
        <v>6</v>
      </c>
      <c r="H44" s="27">
        <v>0</v>
      </c>
      <c r="I44" s="28">
        <f>ROUND(ROUND(H44,2)*ROUND(G44,3),2)</f>
      </c>
      <c r="O44">
        <f>(I44*21)/100</f>
      </c>
      <c r="P44" t="s">
        <v>12</v>
      </c>
    </row>
    <row r="45" spans="1:5" ht="12.75" customHeight="1">
      <c r="A45" s="29" t="s">
        <v>39</v>
      </c>
      <c r="E45" s="30" t="s">
        <v>84</v>
      </c>
    </row>
    <row r="46" spans="1:5" ht="12.75" customHeight="1">
      <c r="A46" s="31" t="s">
        <v>41</v>
      </c>
      <c r="E46" s="32" t="s">
        <v>80</v>
      </c>
    </row>
    <row r="47" spans="1:5" ht="89.25" customHeight="1">
      <c r="A47" t="s">
        <v>43</v>
      </c>
      <c r="E47" s="30" t="s">
        <v>85</v>
      </c>
    </row>
    <row r="48" spans="1:16" ht="12.75" customHeight="1">
      <c r="A48" s="19" t="s">
        <v>34</v>
      </c>
      <c r="B48" s="23" t="s">
        <v>31</v>
      </c>
      <c r="C48" s="23" t="s">
        <v>86</v>
      </c>
      <c r="D48" s="19" t="s">
        <v>36</v>
      </c>
      <c r="E48" s="24" t="s">
        <v>87</v>
      </c>
      <c r="F48" s="25" t="s">
        <v>72</v>
      </c>
      <c r="G48" s="26">
        <v>3</v>
      </c>
      <c r="H48" s="27">
        <v>0</v>
      </c>
      <c r="I48" s="28">
        <f>ROUND(ROUND(H48,2)*ROUND(G48,3),2)</f>
      </c>
      <c r="O48">
        <f>(I48*21)/100</f>
      </c>
      <c r="P48" t="s">
        <v>12</v>
      </c>
    </row>
    <row r="49" spans="1:5" ht="12.75" customHeight="1">
      <c r="A49" s="29" t="s">
        <v>39</v>
      </c>
      <c r="E49" s="30" t="s">
        <v>36</v>
      </c>
    </row>
    <row r="50" spans="1:5" ht="12.75" customHeight="1">
      <c r="A50" s="31" t="s">
        <v>41</v>
      </c>
      <c r="E50" s="32" t="s">
        <v>88</v>
      </c>
    </row>
    <row r="51" spans="1:5" ht="102" customHeight="1">
      <c r="A51" t="s">
        <v>43</v>
      </c>
      <c r="E51" s="30" t="s">
        <v>89</v>
      </c>
    </row>
    <row r="52" spans="1:16" ht="12.75" customHeight="1">
      <c r="A52" s="19" t="s">
        <v>34</v>
      </c>
      <c r="B52" s="23" t="s">
        <v>90</v>
      </c>
      <c r="C52" s="23" t="s">
        <v>91</v>
      </c>
      <c r="D52" s="19" t="s">
        <v>36</v>
      </c>
      <c r="E52" s="24" t="s">
        <v>92</v>
      </c>
      <c r="F52" s="25" t="s">
        <v>72</v>
      </c>
      <c r="G52" s="26">
        <v>6</v>
      </c>
      <c r="H52" s="27">
        <v>0</v>
      </c>
      <c r="I52" s="28">
        <f>ROUND(ROUND(H52,2)*ROUND(G52,3),2)</f>
      </c>
      <c r="O52">
        <f>(I52*21)/100</f>
      </c>
      <c r="P52" t="s">
        <v>12</v>
      </c>
    </row>
    <row r="53" spans="1:5" ht="12.75" customHeight="1">
      <c r="A53" s="29" t="s">
        <v>39</v>
      </c>
      <c r="E53" s="30" t="s">
        <v>93</v>
      </c>
    </row>
    <row r="54" spans="1:5" ht="12.75" customHeight="1">
      <c r="A54" s="31" t="s">
        <v>41</v>
      </c>
      <c r="E54" s="32" t="s">
        <v>80</v>
      </c>
    </row>
    <row r="55" spans="1:5" ht="89.25" customHeight="1">
      <c r="A55" t="s">
        <v>43</v>
      </c>
      <c r="E55" s="30" t="s">
        <v>94</v>
      </c>
    </row>
    <row r="56" spans="1:9" ht="12.75" customHeight="1">
      <c r="A56" s="5" t="s">
        <v>32</v>
      </c>
      <c r="B56" s="5"/>
      <c r="C56" s="35" t="s">
        <v>76</v>
      </c>
      <c r="D56" s="5"/>
      <c r="E56" s="21" t="s">
        <v>95</v>
      </c>
      <c r="F56" s="5"/>
      <c r="G56" s="5"/>
      <c r="H56" s="5"/>
      <c r="I56" s="36">
        <f>0+I57</f>
      </c>
    </row>
    <row r="57" spans="1:16" ht="12.75" customHeight="1">
      <c r="A57" s="19" t="s">
        <v>34</v>
      </c>
      <c r="B57" s="23" t="s">
        <v>96</v>
      </c>
      <c r="C57" s="23" t="s">
        <v>97</v>
      </c>
      <c r="D57" s="19" t="s">
        <v>36</v>
      </c>
      <c r="E57" s="24" t="s">
        <v>98</v>
      </c>
      <c r="F57" s="25" t="s">
        <v>99</v>
      </c>
      <c r="G57" s="26">
        <v>6</v>
      </c>
      <c r="H57" s="27">
        <v>0</v>
      </c>
      <c r="I57" s="28">
        <f>ROUND(ROUND(H57,2)*ROUND(G57,3),2)</f>
      </c>
      <c r="O57">
        <f>(I57*21)/100</f>
      </c>
      <c r="P57" t="s">
        <v>12</v>
      </c>
    </row>
    <row r="58" spans="1:5" ht="12.75" customHeight="1">
      <c r="A58" s="29" t="s">
        <v>39</v>
      </c>
      <c r="E58" s="30" t="s">
        <v>36</v>
      </c>
    </row>
    <row r="59" spans="1:5" ht="12.75" customHeight="1">
      <c r="A59" s="31" t="s">
        <v>41</v>
      </c>
      <c r="E59" s="32" t="s">
        <v>100</v>
      </c>
    </row>
    <row r="60" spans="1:5" ht="153" customHeight="1">
      <c r="A60" t="s">
        <v>43</v>
      </c>
      <c r="E60" s="30" t="s">
        <v>101</v>
      </c>
    </row>
    <row r="61" spans="1:9" ht="12.75" customHeight="1">
      <c r="A61" s="5" t="s">
        <v>32</v>
      </c>
      <c r="B61" s="5"/>
      <c r="C61" s="35" t="s">
        <v>29</v>
      </c>
      <c r="D61" s="5"/>
      <c r="E61" s="21" t="s">
        <v>102</v>
      </c>
      <c r="F61" s="5"/>
      <c r="G61" s="5"/>
      <c r="H61" s="5"/>
      <c r="I61" s="36">
        <f>0+I62</f>
      </c>
    </row>
    <row r="62" spans="1:16" ht="12.75" customHeight="1">
      <c r="A62" s="19" t="s">
        <v>34</v>
      </c>
      <c r="B62" s="23" t="s">
        <v>103</v>
      </c>
      <c r="C62" s="23" t="s">
        <v>104</v>
      </c>
      <c r="D62" s="19" t="s">
        <v>36</v>
      </c>
      <c r="E62" s="24" t="s">
        <v>105</v>
      </c>
      <c r="F62" s="25" t="s">
        <v>59</v>
      </c>
      <c r="G62" s="26">
        <v>1.5</v>
      </c>
      <c r="H62" s="27">
        <v>0</v>
      </c>
      <c r="I62" s="28">
        <f>ROUND(ROUND(H62,2)*ROUND(G62,3),2)</f>
      </c>
      <c r="O62">
        <f>(I62*21)/100</f>
      </c>
      <c r="P62" t="s">
        <v>12</v>
      </c>
    </row>
    <row r="63" spans="1:5" ht="12.75" customHeight="1">
      <c r="A63" s="29" t="s">
        <v>39</v>
      </c>
      <c r="E63" s="30" t="s">
        <v>106</v>
      </c>
    </row>
    <row r="64" spans="1:5" ht="12.75" customHeight="1">
      <c r="A64" s="31" t="s">
        <v>41</v>
      </c>
      <c r="E64" s="32" t="s">
        <v>107</v>
      </c>
    </row>
    <row r="65" spans="1:5" ht="63.75" customHeight="1">
      <c r="A65" t="s">
        <v>43</v>
      </c>
      <c r="E65" s="30" t="s">
        <v>108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