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SO 01 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1 Pol'!$A$1:$X$323</definedName>
    <definedName name="_xlnm.Print_Area" localSheetId="1">Stavba!$A$1:$J$67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6" i="1"/>
  <c r="I65"/>
  <c r="I64"/>
  <c r="I63"/>
  <c r="I62"/>
  <c r="I61"/>
  <c r="I60"/>
  <c r="I59"/>
  <c r="I58"/>
  <c r="I57"/>
  <c r="I56"/>
  <c r="I55"/>
  <c r="I54"/>
  <c r="I53"/>
  <c r="I52"/>
  <c r="I51"/>
  <c r="I50"/>
  <c r="I16" s="1"/>
  <c r="I49"/>
  <c r="G41"/>
  <c r="H41" s="1"/>
  <c r="I41" s="1"/>
  <c r="F41"/>
  <c r="G40"/>
  <c r="F40"/>
  <c r="G39"/>
  <c r="G42" s="1"/>
  <c r="G25" s="1"/>
  <c r="A25" s="1"/>
  <c r="F39"/>
  <c r="G313" i="12"/>
  <c r="BA259"/>
  <c r="BA238"/>
  <c r="G9"/>
  <c r="I9"/>
  <c r="I8" s="1"/>
  <c r="K9"/>
  <c r="M9"/>
  <c r="O9"/>
  <c r="Q9"/>
  <c r="Q8" s="1"/>
  <c r="V9"/>
  <c r="G13"/>
  <c r="M13" s="1"/>
  <c r="I13"/>
  <c r="K13"/>
  <c r="K8" s="1"/>
  <c r="O13"/>
  <c r="O8" s="1"/>
  <c r="Q13"/>
  <c r="V13"/>
  <c r="V8" s="1"/>
  <c r="G16"/>
  <c r="I16"/>
  <c r="K16"/>
  <c r="M16"/>
  <c r="O16"/>
  <c r="Q16"/>
  <c r="V16"/>
  <c r="G21"/>
  <c r="M21" s="1"/>
  <c r="I21"/>
  <c r="K21"/>
  <c r="O21"/>
  <c r="Q21"/>
  <c r="V21"/>
  <c r="G24"/>
  <c r="I24"/>
  <c r="K24"/>
  <c r="M24"/>
  <c r="O24"/>
  <c r="Q24"/>
  <c r="V24"/>
  <c r="G28"/>
  <c r="I28"/>
  <c r="I27" s="1"/>
  <c r="K28"/>
  <c r="M28"/>
  <c r="O28"/>
  <c r="Q28"/>
  <c r="Q27" s="1"/>
  <c r="V28"/>
  <c r="G31"/>
  <c r="M31" s="1"/>
  <c r="I31"/>
  <c r="K31"/>
  <c r="K27" s="1"/>
  <c r="O31"/>
  <c r="O27" s="1"/>
  <c r="Q31"/>
  <c r="V31"/>
  <c r="V27" s="1"/>
  <c r="G44"/>
  <c r="I44"/>
  <c r="K44"/>
  <c r="M44"/>
  <c r="O44"/>
  <c r="Q44"/>
  <c r="V44"/>
  <c r="G47"/>
  <c r="M47" s="1"/>
  <c r="I47"/>
  <c r="K47"/>
  <c r="O47"/>
  <c r="Q47"/>
  <c r="V47"/>
  <c r="G51"/>
  <c r="G50" s="1"/>
  <c r="I51"/>
  <c r="K51"/>
  <c r="K50" s="1"/>
  <c r="O51"/>
  <c r="O50" s="1"/>
  <c r="Q51"/>
  <c r="V51"/>
  <c r="V50" s="1"/>
  <c r="G55"/>
  <c r="I55"/>
  <c r="I50" s="1"/>
  <c r="K55"/>
  <c r="M55"/>
  <c r="O55"/>
  <c r="Q55"/>
  <c r="Q50" s="1"/>
  <c r="V55"/>
  <c r="G66"/>
  <c r="M66" s="1"/>
  <c r="I66"/>
  <c r="K66"/>
  <c r="O66"/>
  <c r="Q66"/>
  <c r="V66"/>
  <c r="G72"/>
  <c r="I72"/>
  <c r="K72"/>
  <c r="M72"/>
  <c r="O72"/>
  <c r="Q72"/>
  <c r="V72"/>
  <c r="G76"/>
  <c r="I76"/>
  <c r="I75" s="1"/>
  <c r="K76"/>
  <c r="M76"/>
  <c r="O76"/>
  <c r="Q76"/>
  <c r="Q75" s="1"/>
  <c r="V76"/>
  <c r="G86"/>
  <c r="M86" s="1"/>
  <c r="I86"/>
  <c r="K86"/>
  <c r="K75" s="1"/>
  <c r="O86"/>
  <c r="O75" s="1"/>
  <c r="Q86"/>
  <c r="V86"/>
  <c r="V75" s="1"/>
  <c r="G96"/>
  <c r="I96"/>
  <c r="K96"/>
  <c r="M96"/>
  <c r="O96"/>
  <c r="Q96"/>
  <c r="V96"/>
  <c r="G98"/>
  <c r="M98" s="1"/>
  <c r="I98"/>
  <c r="K98"/>
  <c r="O98"/>
  <c r="Q98"/>
  <c r="V98"/>
  <c r="G112"/>
  <c r="G111" s="1"/>
  <c r="I112"/>
  <c r="K112"/>
  <c r="K111" s="1"/>
  <c r="O112"/>
  <c r="O111" s="1"/>
  <c r="Q112"/>
  <c r="V112"/>
  <c r="V111" s="1"/>
  <c r="G115"/>
  <c r="I115"/>
  <c r="I111" s="1"/>
  <c r="K115"/>
  <c r="M115"/>
  <c r="O115"/>
  <c r="Q115"/>
  <c r="Q111" s="1"/>
  <c r="V115"/>
  <c r="G117"/>
  <c r="M117" s="1"/>
  <c r="I117"/>
  <c r="K117"/>
  <c r="O117"/>
  <c r="Q117"/>
  <c r="V117"/>
  <c r="G120"/>
  <c r="G119" s="1"/>
  <c r="I120"/>
  <c r="K120"/>
  <c r="K119" s="1"/>
  <c r="O120"/>
  <c r="O119" s="1"/>
  <c r="Q120"/>
  <c r="V120"/>
  <c r="V119" s="1"/>
  <c r="G127"/>
  <c r="I127"/>
  <c r="I119" s="1"/>
  <c r="K127"/>
  <c r="M127"/>
  <c r="O127"/>
  <c r="Q127"/>
  <c r="Q119" s="1"/>
  <c r="V127"/>
  <c r="G138"/>
  <c r="M138" s="1"/>
  <c r="I138"/>
  <c r="K138"/>
  <c r="O138"/>
  <c r="Q138"/>
  <c r="V138"/>
  <c r="G142"/>
  <c r="I142"/>
  <c r="K142"/>
  <c r="M142"/>
  <c r="O142"/>
  <c r="Q142"/>
  <c r="V142"/>
  <c r="G153"/>
  <c r="K153"/>
  <c r="O153"/>
  <c r="V153"/>
  <c r="G154"/>
  <c r="I154"/>
  <c r="I153" s="1"/>
  <c r="K154"/>
  <c r="M154"/>
  <c r="M153" s="1"/>
  <c r="O154"/>
  <c r="Q154"/>
  <c r="Q153" s="1"/>
  <c r="V154"/>
  <c r="G158"/>
  <c r="K158"/>
  <c r="O158"/>
  <c r="V158"/>
  <c r="G159"/>
  <c r="I159"/>
  <c r="I158" s="1"/>
  <c r="K159"/>
  <c r="M159"/>
  <c r="M158" s="1"/>
  <c r="O159"/>
  <c r="Q159"/>
  <c r="Q158" s="1"/>
  <c r="V159"/>
  <c r="G164"/>
  <c r="I164"/>
  <c r="I163" s="1"/>
  <c r="K164"/>
  <c r="M164"/>
  <c r="O164"/>
  <c r="Q164"/>
  <c r="Q163" s="1"/>
  <c r="V164"/>
  <c r="G167"/>
  <c r="M167" s="1"/>
  <c r="I167"/>
  <c r="K167"/>
  <c r="K163" s="1"/>
  <c r="O167"/>
  <c r="O163" s="1"/>
  <c r="Q167"/>
  <c r="V167"/>
  <c r="V163" s="1"/>
  <c r="G185"/>
  <c r="I185"/>
  <c r="K185"/>
  <c r="M185"/>
  <c r="O185"/>
  <c r="Q185"/>
  <c r="V185"/>
  <c r="G193"/>
  <c r="M193" s="1"/>
  <c r="I193"/>
  <c r="K193"/>
  <c r="O193"/>
  <c r="Q193"/>
  <c r="V193"/>
  <c r="G195"/>
  <c r="I195"/>
  <c r="K195"/>
  <c r="M195"/>
  <c r="O195"/>
  <c r="Q195"/>
  <c r="V195"/>
  <c r="G197"/>
  <c r="M197" s="1"/>
  <c r="I197"/>
  <c r="K197"/>
  <c r="O197"/>
  <c r="Q197"/>
  <c r="V197"/>
  <c r="G208"/>
  <c r="I208"/>
  <c r="K208"/>
  <c r="M208"/>
  <c r="O208"/>
  <c r="Q208"/>
  <c r="V208"/>
  <c r="G211"/>
  <c r="M211" s="1"/>
  <c r="I211"/>
  <c r="K211"/>
  <c r="O211"/>
  <c r="Q211"/>
  <c r="V211"/>
  <c r="G214"/>
  <c r="I214"/>
  <c r="K214"/>
  <c r="M214"/>
  <c r="O214"/>
  <c r="Q214"/>
  <c r="V214"/>
  <c r="G217"/>
  <c r="M217" s="1"/>
  <c r="I217"/>
  <c r="K217"/>
  <c r="O217"/>
  <c r="Q217"/>
  <c r="V217"/>
  <c r="G229"/>
  <c r="I229"/>
  <c r="K229"/>
  <c r="M229"/>
  <c r="O229"/>
  <c r="Q229"/>
  <c r="V229"/>
  <c r="G233"/>
  <c r="M233" s="1"/>
  <c r="I233"/>
  <c r="K233"/>
  <c r="O233"/>
  <c r="Q233"/>
  <c r="V233"/>
  <c r="I236"/>
  <c r="Q236"/>
  <c r="G237"/>
  <c r="G236" s="1"/>
  <c r="I237"/>
  <c r="K237"/>
  <c r="K236" s="1"/>
  <c r="O237"/>
  <c r="O236" s="1"/>
  <c r="Q237"/>
  <c r="V237"/>
  <c r="V236" s="1"/>
  <c r="G244"/>
  <c r="G243" s="1"/>
  <c r="I244"/>
  <c r="K244"/>
  <c r="K243" s="1"/>
  <c r="O244"/>
  <c r="O243" s="1"/>
  <c r="Q244"/>
  <c r="V244"/>
  <c r="V243" s="1"/>
  <c r="G247"/>
  <c r="I247"/>
  <c r="I243" s="1"/>
  <c r="K247"/>
  <c r="M247"/>
  <c r="O247"/>
  <c r="Q247"/>
  <c r="Q243" s="1"/>
  <c r="V247"/>
  <c r="G250"/>
  <c r="I250"/>
  <c r="I249" s="1"/>
  <c r="K250"/>
  <c r="M250"/>
  <c r="O250"/>
  <c r="Q250"/>
  <c r="Q249" s="1"/>
  <c r="V250"/>
  <c r="G254"/>
  <c r="M254" s="1"/>
  <c r="I254"/>
  <c r="K254"/>
  <c r="K249" s="1"/>
  <c r="O254"/>
  <c r="O249" s="1"/>
  <c r="Q254"/>
  <c r="V254"/>
  <c r="V249" s="1"/>
  <c r="G258"/>
  <c r="I258"/>
  <c r="K258"/>
  <c r="M258"/>
  <c r="O258"/>
  <c r="Q258"/>
  <c r="V258"/>
  <c r="G263"/>
  <c r="M263" s="1"/>
  <c r="I263"/>
  <c r="K263"/>
  <c r="O263"/>
  <c r="Q263"/>
  <c r="V263"/>
  <c r="G267"/>
  <c r="I267"/>
  <c r="K267"/>
  <c r="M267"/>
  <c r="O267"/>
  <c r="Q267"/>
  <c r="V267"/>
  <c r="G270"/>
  <c r="I270"/>
  <c r="I269" s="1"/>
  <c r="K270"/>
  <c r="M270"/>
  <c r="O270"/>
  <c r="Q270"/>
  <c r="Q269" s="1"/>
  <c r="V270"/>
  <c r="G273"/>
  <c r="M273" s="1"/>
  <c r="I273"/>
  <c r="K273"/>
  <c r="K269" s="1"/>
  <c r="O273"/>
  <c r="O269" s="1"/>
  <c r="Q273"/>
  <c r="V273"/>
  <c r="V269" s="1"/>
  <c r="I275"/>
  <c r="Q275"/>
  <c r="G276"/>
  <c r="G275" s="1"/>
  <c r="I276"/>
  <c r="K276"/>
  <c r="K275" s="1"/>
  <c r="O276"/>
  <c r="O275" s="1"/>
  <c r="Q276"/>
  <c r="V276"/>
  <c r="V275" s="1"/>
  <c r="I281"/>
  <c r="Q281"/>
  <c r="G282"/>
  <c r="G281" s="1"/>
  <c r="I282"/>
  <c r="K282"/>
  <c r="K281" s="1"/>
  <c r="O282"/>
  <c r="O281" s="1"/>
  <c r="Q282"/>
  <c r="V282"/>
  <c r="V281" s="1"/>
  <c r="I285"/>
  <c r="Q285"/>
  <c r="G286"/>
  <c r="G285" s="1"/>
  <c r="I286"/>
  <c r="K286"/>
  <c r="K285" s="1"/>
  <c r="O286"/>
  <c r="O285" s="1"/>
  <c r="Q286"/>
  <c r="V286"/>
  <c r="V285" s="1"/>
  <c r="G289"/>
  <c r="G288" s="1"/>
  <c r="I289"/>
  <c r="K289"/>
  <c r="K288" s="1"/>
  <c r="O289"/>
  <c r="O288" s="1"/>
  <c r="Q289"/>
  <c r="V289"/>
  <c r="V288" s="1"/>
  <c r="G295"/>
  <c r="I295"/>
  <c r="I288" s="1"/>
  <c r="K295"/>
  <c r="M295"/>
  <c r="O295"/>
  <c r="Q295"/>
  <c r="Q288" s="1"/>
  <c r="V295"/>
  <c r="G300"/>
  <c r="M300" s="1"/>
  <c r="I300"/>
  <c r="K300"/>
  <c r="O300"/>
  <c r="Q300"/>
  <c r="V300"/>
  <c r="G303"/>
  <c r="I303"/>
  <c r="K303"/>
  <c r="M303"/>
  <c r="O303"/>
  <c r="Q303"/>
  <c r="V303"/>
  <c r="G305"/>
  <c r="M305" s="1"/>
  <c r="I305"/>
  <c r="K305"/>
  <c r="O305"/>
  <c r="Q305"/>
  <c r="V305"/>
  <c r="G308"/>
  <c r="G307" s="1"/>
  <c r="I308"/>
  <c r="K308"/>
  <c r="K307" s="1"/>
  <c r="O308"/>
  <c r="O307" s="1"/>
  <c r="Q308"/>
  <c r="V308"/>
  <c r="V307" s="1"/>
  <c r="G310"/>
  <c r="I310"/>
  <c r="I307" s="1"/>
  <c r="K310"/>
  <c r="M310"/>
  <c r="O310"/>
  <c r="Q310"/>
  <c r="Q307" s="1"/>
  <c r="V310"/>
  <c r="AE313"/>
  <c r="AF313"/>
  <c r="I20" i="1"/>
  <c r="I19"/>
  <c r="I18"/>
  <c r="I17"/>
  <c r="F42"/>
  <c r="G23" s="1"/>
  <c r="H40"/>
  <c r="I40" s="1"/>
  <c r="H39" l="1"/>
  <c r="H42" s="1"/>
  <c r="I67"/>
  <c r="J56" s="1"/>
  <c r="G26"/>
  <c r="A26"/>
  <c r="A23"/>
  <c r="G28"/>
  <c r="M249" i="12"/>
  <c r="M75"/>
  <c r="M27"/>
  <c r="M269"/>
  <c r="M163"/>
  <c r="M8"/>
  <c r="G269"/>
  <c r="G249"/>
  <c r="G163"/>
  <c r="G75"/>
  <c r="G27"/>
  <c r="G8"/>
  <c r="M308"/>
  <c r="M307" s="1"/>
  <c r="M289"/>
  <c r="M288" s="1"/>
  <c r="M286"/>
  <c r="M285" s="1"/>
  <c r="M282"/>
  <c r="M281" s="1"/>
  <c r="M276"/>
  <c r="M275" s="1"/>
  <c r="M244"/>
  <c r="M243" s="1"/>
  <c r="M237"/>
  <c r="M236" s="1"/>
  <c r="M120"/>
  <c r="M119" s="1"/>
  <c r="M112"/>
  <c r="M111" s="1"/>
  <c r="M51"/>
  <c r="M50" s="1"/>
  <c r="I39" i="1"/>
  <c r="I42" s="1"/>
  <c r="I21"/>
  <c r="J28"/>
  <c r="J26"/>
  <c r="G38"/>
  <c r="F38"/>
  <c r="J23"/>
  <c r="J24"/>
  <c r="J25"/>
  <c r="J27"/>
  <c r="E24"/>
  <c r="E26"/>
  <c r="J53" l="1"/>
  <c r="J63"/>
  <c r="J59"/>
  <c r="J50"/>
  <c r="J49"/>
  <c r="J57"/>
  <c r="J61"/>
  <c r="J65"/>
  <c r="J54"/>
  <c r="J51"/>
  <c r="J55"/>
  <c r="J58"/>
  <c r="J60"/>
  <c r="J62"/>
  <c r="J64"/>
  <c r="J66"/>
  <c r="J52"/>
  <c r="G24"/>
  <c r="A27" s="1"/>
  <c r="A24"/>
  <c r="J40"/>
  <c r="J41"/>
  <c r="J39"/>
  <c r="J42" s="1"/>
  <c r="J67" l="1"/>
  <c r="A29"/>
  <c r="G29"/>
  <c r="G27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<sst xmlns="http://schemas.openxmlformats.org/spreadsheetml/2006/main" count="1119" uniqueCount="437">
  <si>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</si>
  <si>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</si>
  <si>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</si>
  <si>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</si>
  <si>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</si>
  <si>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</si>
  <si>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</si>
  <si>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</si>
  <si>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</si>
  <si>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</si>
  <si>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</si>
  <si>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</si>
  <si>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</si>
  <si>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</si>
  <si>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</si>
  <si>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</si>
  <si>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</si>
  <si>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</si>
  <si>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</si>
  <si>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</si>
  <si>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</si>
  <si>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</si>
  <si>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</si>
  <si>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</si>
  <si>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</si>
  <si>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</si>
  <si>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</si>
  <si>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</si>
  <si>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</si>
  <si>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</si>
  <si>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</si>
  <si>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</si>
  <si>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</si>
  <si>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</si>
  <si>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</si>
  <si>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</si>
  <si>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</si>
  <si>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</si>
  <si>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</si>
  <si>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</si>
  <si>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</si>
  <si>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</si>
  <si>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</si>
  <si>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</t>
  </si>
  <si>
    <t>Demolice krajní garáže  na st. p.č.1161/17 k.ú. Podmokly</t>
  </si>
  <si>
    <t>SO 01</t>
  </si>
  <si>
    <t>Objekt:</t>
  </si>
  <si>
    <t>Rozpočet:</t>
  </si>
  <si>
    <t>Ing. Jiří Marek</t>
  </si>
  <si>
    <t>009</t>
  </si>
  <si>
    <t>Statutární město Děčín</t>
  </si>
  <si>
    <t>Mírové nám. 1175/5</t>
  </si>
  <si>
    <t>Děčín-Děčín IV-Podmokly</t>
  </si>
  <si>
    <t>40502</t>
  </si>
  <si>
    <t>00261238</t>
  </si>
  <si>
    <t>CZ00261238</t>
  </si>
  <si>
    <t xml:space="preserve">zhotovitel dle výběru investor </t>
  </si>
  <si>
    <t>Stavba</t>
  </si>
  <si>
    <t>Celkem za stavbu</t>
  </si>
  <si>
    <t>CZK</t>
  </si>
  <si>
    <t>Rekapitulace dílů</t>
  </si>
  <si>
    <t>Typ dílu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</si>
  <si>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</si>
  <si>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</si>
  <si>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</si>
  <si>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</si>
  <si>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</si>
  <si>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</si>
  <si>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</si>
  <si>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</si>
  <si>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</si>
  <si>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62</t>
  </si>
  <si>
    <t>Úpravy povrchů vnější</t>
  </si>
  <si>
    <t>63</t>
  </si>
  <si>
    <t>Podlahy a podlahové konstrukce</t>
  </si>
  <si>
    <t>94</t>
  </si>
  <si>
    <t>Lešení a stavební výtahy</t>
  </si>
  <si>
    <t>96</t>
  </si>
  <si>
    <t>Bourání konstrukcí</t>
  </si>
  <si>
    <t>97</t>
  </si>
  <si>
    <t>Přesuny suti a vybouraných hmot</t>
  </si>
  <si>
    <t>99</t>
  </si>
  <si>
    <t>Staveništní přesun hmot</t>
  </si>
  <si>
    <t>711</t>
  </si>
  <si>
    <t>Izolace proti vodě</t>
  </si>
  <si>
    <t>764</t>
  </si>
  <si>
    <t>Konstrukce klempířské</t>
  </si>
  <si>
    <t>767</t>
  </si>
  <si>
    <t>Konstrukce zámečnické</t>
  </si>
  <si>
    <t>783</t>
  </si>
  <si>
    <t>Nátěry</t>
  </si>
  <si>
    <t>799</t>
  </si>
  <si>
    <t>Ostatní</t>
  </si>
  <si>
    <t>D96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</si>
  <si>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</si>
  <si>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</si>
  <si>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</si>
  <si>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</si>
  <si>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</si>
  <si>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</si>
  <si>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</si>
  <si>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</si>
  <si>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</si>
  <si>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</si>
  <si>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</si>
  <si>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</si>
  <si>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</si>
  <si>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</si>
  <si>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</si>
  <si>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</si>
  <si>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</si>
  <si>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</si>
  <si>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</si>
  <si>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</si>
  <si>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</si>
  <si>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</si>
  <si>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</si>
  <si>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</si>
  <si>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</si>
  <si>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</si>
  <si>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</si>
  <si>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</si>
  <si>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</si>
  <si>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</si>
  <si>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113106231R00</t>
  </si>
  <si>
    <t>Rozebrání dlažeb ze zámkové dlažby v kamenivu</t>
  </si>
  <si>
    <t>m2</t>
  </si>
  <si>
    <t>RTS 19/ II</t>
  </si>
  <si>
    <t>Práce</t>
  </si>
  <si>
    <t>POL1_</t>
  </si>
  <si>
    <t xml:space="preserve">plocha stávající dlažby,cca 13 m2-viz TZ : </t>
  </si>
  <si>
    <t>VV</t>
  </si>
  <si>
    <t xml:space="preserve">pro zpětné použití : </t>
  </si>
  <si>
    <t>13</t>
  </si>
  <si>
    <t>114203401R00</t>
  </si>
  <si>
    <t>Srovnání  do figur na vzdálenost do 10m</t>
  </si>
  <si>
    <t>m3</t>
  </si>
  <si>
    <t xml:space="preserve">urovnání demontované, očištěné dlažby : </t>
  </si>
  <si>
    <t>13*0,08</t>
  </si>
  <si>
    <t>139601102R00</t>
  </si>
  <si>
    <t>Ruční výkop jam, rýh a šachet v hornině tř. 3</t>
  </si>
  <si>
    <t xml:space="preserve">rýha pro základ opěrné zídky, šíře 0,4m, hloubky 0,8m, délky 5,27m : </t>
  </si>
  <si>
    <t>5,27*0,4*0,8</t>
  </si>
  <si>
    <t xml:space="preserve">urovnání plochy pro novou dlplochu z dlažby, s vyspádováním : </t>
  </si>
  <si>
    <t>162201203R00</t>
  </si>
  <si>
    <t>Vodorovné přemíst.výkopku, kolečko hor.1-4, do 10m</t>
  </si>
  <si>
    <t xml:space="preserve">odvoz vykopané zeminy na plochu budoucí zámkové dlažby, rozprostřní, hutnění : </t>
  </si>
  <si>
    <t>1,6864</t>
  </si>
  <si>
    <t>182001131R00</t>
  </si>
  <si>
    <t>Plošná úprava terénu, nerovnosti do 20 cm v rovině ručně</t>
  </si>
  <si>
    <t>POL1_1</t>
  </si>
  <si>
    <t xml:space="preserve">urovnání plochy před podkladními vrstvami : </t>
  </si>
  <si>
    <t>20,6</t>
  </si>
  <si>
    <t>215901101RT5</t>
  </si>
  <si>
    <t>Zhutnění podloží z hornin nesoudržných  vibrační deskou,pěchem</t>
  </si>
  <si>
    <t xml:space="preserve">hutnění plochy pod dlažbu : </t>
  </si>
  <si>
    <t>216904212R00</t>
  </si>
  <si>
    <t>Očištění stlačeným vzduchem zdiva a rubu kleneb</t>
  </si>
  <si>
    <t xml:space="preserve">očištění podlahy : </t>
  </si>
  <si>
    <t>4,76*2,72</t>
  </si>
  <si>
    <t xml:space="preserve">stěny po otlučení omítek : </t>
  </si>
  <si>
    <t xml:space="preserve">stěna podél chodníku, ponecháno 75 cm nad chodník : </t>
  </si>
  <si>
    <t>3*0,75</t>
  </si>
  <si>
    <t>2,72*2,3</t>
  </si>
  <si>
    <t xml:space="preserve">boční zeď-ponecháno dle řezu A-A(nový stav) : </t>
  </si>
  <si>
    <t>2,05*2,3*2</t>
  </si>
  <si>
    <t>1,75*1,7*2</t>
  </si>
  <si>
    <t>1,1*1,7*2+0,3*1,7</t>
  </si>
  <si>
    <t xml:space="preserve">stěna sousedního objektu- po odbourání garáže -komplet otlouci : </t>
  </si>
  <si>
    <t>9,5*3,6</t>
  </si>
  <si>
    <t>274321311R00</t>
  </si>
  <si>
    <t>Železobeton základových pasů C 16/20</t>
  </si>
  <si>
    <t xml:space="preserve">základ pod opěrnou zeď, šíře 40 cm, hloubka 80 cm, délka 5,27 m : </t>
  </si>
  <si>
    <t>274361921RT5</t>
  </si>
  <si>
    <t>Výztuž základových pasů ze svařovaných sítí průměr drátu  6,0, oka 150/150 mm KH20</t>
  </si>
  <si>
    <t>t</t>
  </si>
  <si>
    <t xml:space="preserve">2 ks pro celý pas, včetně překrytí : </t>
  </si>
  <si>
    <t>2*0,0182</t>
  </si>
  <si>
    <t>311112320RT2</t>
  </si>
  <si>
    <t>Stěna z tvárnic ztraceného bednění Best, tl. 20 cm zalití tvárnic betonem C 16/20</t>
  </si>
  <si>
    <t xml:space="preserve">popřípadě CSB20 : </t>
  </si>
  <si>
    <t xml:space="preserve">zeď délky 5,27 m, výšky 90cm : </t>
  </si>
  <si>
    <t>5,27*0,9</t>
  </si>
  <si>
    <t>311231114R00</t>
  </si>
  <si>
    <t>Zdivo nosné cihelné z CP 29 P15 na MVC 2,5</t>
  </si>
  <si>
    <t>Včetně pomocného lešení o výšce podlahy do 1,90 m a pro zatížení do 1,5 kPa.</t>
  </si>
  <si>
    <t>POP</t>
  </si>
  <si>
    <t xml:space="preserve">zazdění oken v boční stěně garáže : </t>
  </si>
  <si>
    <t>0,6*0,7*0,15</t>
  </si>
  <si>
    <t>0,6*1,19*0,2</t>
  </si>
  <si>
    <t>0,3*0,2*0,15</t>
  </si>
  <si>
    <t xml:space="preserve">zazdění otvorů v stěně sousedního objektu : </t>
  </si>
  <si>
    <t>0,8*1*0,3</t>
  </si>
  <si>
    <t>0,3*0,5*0,2</t>
  </si>
  <si>
    <t xml:space="preserve">oprava poškozené atiky : </t>
  </si>
  <si>
    <t>4,5*0,3*0,4</t>
  </si>
  <si>
    <t>311361821R00</t>
  </si>
  <si>
    <t>Výztuž nadzáklad. zdí z betonářské oceli 10505 (R)</t>
  </si>
  <si>
    <t xml:space="preserve">výztuž V12=0,89 kg/m : </t>
  </si>
  <si>
    <t xml:space="preserve">na 1m vodorovná = 4*2*0,89=7,12 kg : </t>
  </si>
  <si>
    <t xml:space="preserve">na 1 m svislá =4*1*0,89=3,56 : </t>
  </si>
  <si>
    <t xml:space="preserve">3,56+7,12=10,68 x 1,1 = 11,75 : </t>
  </si>
  <si>
    <t>5,2*0,01175</t>
  </si>
  <si>
    <t>318261323RT1</t>
  </si>
  <si>
    <t>Stříška  z desek ,šířka 300 mm  přírodní</t>
  </si>
  <si>
    <t>m</t>
  </si>
  <si>
    <t xml:space="preserve">stříška na nové zídce ,šíře 30 cm : </t>
  </si>
  <si>
    <t>5,2</t>
  </si>
  <si>
    <t>417321315R00</t>
  </si>
  <si>
    <t>Ztužující pásy a věnce z betonu železového C 20/25</t>
  </si>
  <si>
    <t xml:space="preserve">věnec výšky 15 cm : </t>
  </si>
  <si>
    <t xml:space="preserve">stěna podél chodníku, šíře 79 cm + okapový nos(cca 5 x5) : </t>
  </si>
  <si>
    <t>3*0,79*0,15</t>
  </si>
  <si>
    <t>3*0,05*0,05</t>
  </si>
  <si>
    <t xml:space="preserve">boční zeď-ponecháno dle řezu A-A(nový stav),šíře 28 cm, resp. 32 cm + okapový nos 5 x5 cm : </t>
  </si>
  <si>
    <t>3,5*0,28*0,15</t>
  </si>
  <si>
    <t>3,5*0,05*0,05</t>
  </si>
  <si>
    <t>1,4*0,32*0,15</t>
  </si>
  <si>
    <t>1,4*0,05*0,05</t>
  </si>
  <si>
    <t>417351111R00</t>
  </si>
  <si>
    <t>Bednění ztužujících věnců, obě strany - zřízení</t>
  </si>
  <si>
    <t xml:space="preserve">stěna podél chodníku, šíře 79 cm + okapový nos(cca 5 x5), bednění s opěrou 30 cm : </t>
  </si>
  <si>
    <t>3*2*0,3</t>
  </si>
  <si>
    <t>3*0,05</t>
  </si>
  <si>
    <t xml:space="preserve">boční zeď-ponecháno dle řezu A-A(nový stav),šíře 28, resp. 32 cm, bednění s opěrou 30 cm : </t>
  </si>
  <si>
    <t>3,5*2*0,3</t>
  </si>
  <si>
    <t>3,5*0,05</t>
  </si>
  <si>
    <t>1,4*2*0,3</t>
  </si>
  <si>
    <t>1,4*0,05</t>
  </si>
  <si>
    <t>417351113R00</t>
  </si>
  <si>
    <t>Bednění ztužujících věnců, obě strany - odstranění</t>
  </si>
  <si>
    <t>výměra viz bednění : 5,135</t>
  </si>
  <si>
    <t>417361821R00</t>
  </si>
  <si>
    <t>Výztuž ztužujících pásů a věnců z oceli 10505(R)</t>
  </si>
  <si>
    <t xml:space="preserve">4 profily10 =4 x 0,62=2,48 : </t>
  </si>
  <si>
    <t xml:space="preserve">5 profilů 6=5*1,7 x 0,22=1,87 : </t>
  </si>
  <si>
    <t xml:space="preserve">2,48+1,87=4,35 x 1,1=4,785kg/m : </t>
  </si>
  <si>
    <t>3*0,004785</t>
  </si>
  <si>
    <t xml:space="preserve">5 profilů 6=5 x 0,8 x 0,22=0,88 : </t>
  </si>
  <si>
    <t xml:space="preserve">2,48+0,88=3,36 x 1,1=3,696kg/m : </t>
  </si>
  <si>
    <t>3,5*0,003696</t>
  </si>
  <si>
    <t>1,4*0,003696</t>
  </si>
  <si>
    <t>564831111RT2</t>
  </si>
  <si>
    <t>Podklad ze štěrkodrti po zhutnění tloušťky 10 cm štěrkodrť frakce 8-16 mm</t>
  </si>
  <si>
    <t xml:space="preserve">podkladní vrstva pod dlažbu : </t>
  </si>
  <si>
    <t>596215040R00</t>
  </si>
  <si>
    <t>Kladení zámkové dlažby tl. 8 cm do drtě tl. 4 cm</t>
  </si>
  <si>
    <t>RTS 19/ I</t>
  </si>
  <si>
    <t>59245030R</t>
  </si>
  <si>
    <t>Dlažba zámková  20x16,5x8 cm přírodní</t>
  </si>
  <si>
    <t>SPCM</t>
  </si>
  <si>
    <t>Specifikace</t>
  </si>
  <si>
    <t>POL3_</t>
  </si>
  <si>
    <t>(20,6-13)*1,1</t>
  </si>
  <si>
    <t>620401161R00</t>
  </si>
  <si>
    <t>Nátěr hydrofobizační Hasit PP 405 Hydrophob 1x</t>
  </si>
  <si>
    <t xml:space="preserve">nátěr věnců : </t>
  </si>
  <si>
    <t>3*(0,15+0,84+0,2+0,5)</t>
  </si>
  <si>
    <t>3,5*(0,15+0,33+0,2+0,5)</t>
  </si>
  <si>
    <t>1,4*(0,15+0,37+0,2+0,5)</t>
  </si>
  <si>
    <t>622323041R00</t>
  </si>
  <si>
    <t>Penetrace podkladu HC-4</t>
  </si>
  <si>
    <t xml:space="preserve">penetrace pod  novou omítku,  na očištěný povrch : </t>
  </si>
  <si>
    <t xml:space="preserve">stěna sousedního objektu- po odbourání garáže : </t>
  </si>
  <si>
    <t>622411121R00</t>
  </si>
  <si>
    <t>Barvení vnější omítky stěn, 2 x, do složitosti 3</t>
  </si>
  <si>
    <t xml:space="preserve">barevnost dle stávajícího objektu : </t>
  </si>
  <si>
    <t xml:space="preserve">výměra-viz štuková omítka : </t>
  </si>
  <si>
    <t>62,336</t>
  </si>
  <si>
    <t>622421143R00</t>
  </si>
  <si>
    <t>Omítka vnější stěn, MVC, štuková, složitost 1-2</t>
  </si>
  <si>
    <t xml:space="preserve">omítka  na očištěný povrch  po penetrace : </t>
  </si>
  <si>
    <t>631312611RM1</t>
  </si>
  <si>
    <t>Mazanina betonová tl. 5 - 8 cm C 16/20 z betonu prostého</t>
  </si>
  <si>
    <t>Včetně vytvoření dilatačních spár, bez zaplnění.</t>
  </si>
  <si>
    <t xml:space="preserve">vyspravení stávající podlahy garáže, tl. pr. 8 cm : </t>
  </si>
  <si>
    <t>4,76*2,72*0,08</t>
  </si>
  <si>
    <t>941955001R00</t>
  </si>
  <si>
    <t>Lešení lehké pomocné, výška podlahy do 1,2 m</t>
  </si>
  <si>
    <t>9*1,2</t>
  </si>
  <si>
    <t>2*3*1,2</t>
  </si>
  <si>
    <t>2*4,5*1,2</t>
  </si>
  <si>
    <t>113201111R00</t>
  </si>
  <si>
    <t>Vytrhání obrubníků chodníkových a parkových</t>
  </si>
  <si>
    <t xml:space="preserve">odstranění stávajících obrub u zámkové dlažby, včetně obetonování -na skládku : </t>
  </si>
  <si>
    <t>2,7+2,5</t>
  </si>
  <si>
    <t>962032231R00</t>
  </si>
  <si>
    <t>Bourání zdiva z cihel pálených na MVC ručně</t>
  </si>
  <si>
    <t>Indiv</t>
  </si>
  <si>
    <t xml:space="preserve">přední strana garáže : </t>
  </si>
  <si>
    <t>2,36*2,17*0,53</t>
  </si>
  <si>
    <t>-2,36*2,03*0,53</t>
  </si>
  <si>
    <t>2,47*1,01*0,3</t>
  </si>
  <si>
    <t xml:space="preserve">stěna podél chodníku( odbourat na výšku +2,26), ponecháno 75 cm nad chodník : </t>
  </si>
  <si>
    <t>3*(3,16-2,26)*0,79</t>
  </si>
  <si>
    <t xml:space="preserve">boční zeď-bude bourána dle řezu A-A(nový stav) : </t>
  </si>
  <si>
    <t>2,05*0,85*0,28</t>
  </si>
  <si>
    <t>1,75*1,40*0,28</t>
  </si>
  <si>
    <t>1,1*0,55*0,32</t>
  </si>
  <si>
    <t>-0,6*(0,85-0,54)*0,15</t>
  </si>
  <si>
    <t xml:space="preserve">" zúžení " v nižší části : </t>
  </si>
  <si>
    <t xml:space="preserve">u sousedního objektu : </t>
  </si>
  <si>
    <t>0,8*0,32*2</t>
  </si>
  <si>
    <t>0,64*0,16*2</t>
  </si>
  <si>
    <t xml:space="preserve">protilehlá stěna : </t>
  </si>
  <si>
    <t>0,3*0,1*2</t>
  </si>
  <si>
    <t>963012520R00</t>
  </si>
  <si>
    <t>Bourání stropů z panelů žb. š.30 cm, tl. nad 14 cm ručně</t>
  </si>
  <si>
    <t xml:space="preserve">kompletní odstranění stropní konstrukce-včetně obložení podhledu v nižší části : </t>
  </si>
  <si>
    <t xml:space="preserve">v průměrné tloušce cca 20 cm : </t>
  </si>
  <si>
    <t>2,72*3,5*0,2</t>
  </si>
  <si>
    <t xml:space="preserve">stříška nad nižší částí- tl.cca 10 cm : </t>
  </si>
  <si>
    <t>3*0,01*0,3</t>
  </si>
  <si>
    <t xml:space="preserve">zastřešení nižší části-tl cca 15 cm : </t>
  </si>
  <si>
    <t>2,47*1,1*0,15</t>
  </si>
  <si>
    <t>968071136R00</t>
  </si>
  <si>
    <t>Vyvěšení, zavěšení kovových křídel vrat do 4 m2</t>
  </si>
  <si>
    <t>kus</t>
  </si>
  <si>
    <t>968072558R00</t>
  </si>
  <si>
    <t>Vybourání kovových vrat plochy do 5 m2</t>
  </si>
  <si>
    <t>2,36*2,03</t>
  </si>
  <si>
    <t>978015291R00</t>
  </si>
  <si>
    <t>Otlučení omítek vnějších MVC v složit.1-4 do 100 %</t>
  </si>
  <si>
    <t xml:space="preserve">otlučení omítek na ponechaném zdivu : </t>
  </si>
  <si>
    <t>979054441R00</t>
  </si>
  <si>
    <t>Očištění vybour. dlaždic s výplní kamen. těženým</t>
  </si>
  <si>
    <t xml:space="preserve">očištění vybourané dlažby, pro zpětné použití : </t>
  </si>
  <si>
    <t>712300832RT2</t>
  </si>
  <si>
    <t>Odstranění povlakové krytiny střech do 10° 2vrstvé z ploch jednotlivě do 10 - 20 m2</t>
  </si>
  <si>
    <t xml:space="preserve">vodorovnáí část garáže : </t>
  </si>
  <si>
    <t>(4,5+1,6)*2,85</t>
  </si>
  <si>
    <t>764352810R00</t>
  </si>
  <si>
    <t>Demontáž žlabů půlkruh. rovných, rš 330 mm, do 30°</t>
  </si>
  <si>
    <t xml:space="preserve">žlab nad vraty : </t>
  </si>
  <si>
    <t>764430840R00</t>
  </si>
  <si>
    <t>Demontáž oplechování zdí,rš od 330 do 500 mm</t>
  </si>
  <si>
    <t xml:space="preserve">atika : </t>
  </si>
  <si>
    <t xml:space="preserve">souběžně s chodníkem : </t>
  </si>
  <si>
    <t xml:space="preserve">kolmo na chodník : </t>
  </si>
  <si>
    <t>3,5</t>
  </si>
  <si>
    <t xml:space="preserve">oplechování styku s sousední garáží : </t>
  </si>
  <si>
    <t xml:space="preserve">oplechování nižší částí u vjezdu(kompletní obvod : </t>
  </si>
  <si>
    <t>2*3+2*1,4</t>
  </si>
  <si>
    <t xml:space="preserve">atika ssousedního objektu(cca  zůstatek oplechování-1/2) : </t>
  </si>
  <si>
    <t>4,5</t>
  </si>
  <si>
    <t>764454801R00</t>
  </si>
  <si>
    <t>Demontáž odpadních trub kruhových,D 75 a 100 mm</t>
  </si>
  <si>
    <t xml:space="preserve">svod podél sousední garáže : </t>
  </si>
  <si>
    <t xml:space="preserve">cca : </t>
  </si>
  <si>
    <t>3+1,2</t>
  </si>
  <si>
    <t>979097012R00</t>
  </si>
  <si>
    <t>Pronájem kontejneru 7 t</t>
  </si>
  <si>
    <t xml:space="preserve">den   </t>
  </si>
  <si>
    <t xml:space="preserve">předpoklad demoličních prací 10 dní : </t>
  </si>
  <si>
    <t>10</t>
  </si>
  <si>
    <t>979951161R00</t>
  </si>
  <si>
    <t>Výkup kovů - zinek, plechy</t>
  </si>
  <si>
    <t>Pro vyjádření výnosu ve prospěch zhotovitele je nutné jednotkovou cenu uvést se záporným znaménkem. (Získaná částka ponižuje náklad stavby.)</t>
  </si>
  <si>
    <t xml:space="preserve">vrata+ rám : </t>
  </si>
  <si>
    <t>0,144</t>
  </si>
  <si>
    <t xml:space="preserve">oplechování : </t>
  </si>
  <si>
    <t>0,01+0,054+0,000949</t>
  </si>
  <si>
    <t>900      R02</t>
  </si>
  <si>
    <t>HZS stavební dělník v tarifní třídě 5</t>
  </si>
  <si>
    <t>h</t>
  </si>
  <si>
    <t xml:space="preserve">vyměřování, pasování, přípomoce : </t>
  </si>
  <si>
    <t>998011001R00</t>
  </si>
  <si>
    <t>Přesun hmot pro budovy zděné výšky do 6 m</t>
  </si>
  <si>
    <t>25,587</t>
  </si>
  <si>
    <t>711111001RZ1</t>
  </si>
  <si>
    <t>Izolace proti vlhkosti vodor. nátěr ALP za studena 1x nátěr - včetně dodávky penetračního laku ALP</t>
  </si>
  <si>
    <t xml:space="preserve">částečná oprava střechy navazujícího objektu - bude upřesněno při realizaci : </t>
  </si>
  <si>
    <t>9*1,5</t>
  </si>
  <si>
    <t>711112001RZ1</t>
  </si>
  <si>
    <t>Izolace proti vlhkosti svis. nátěr ALP, za studena 1x nátěr - včetně dodávky asfaltového laku</t>
  </si>
  <si>
    <t xml:space="preserve">vytažení na atiku : </t>
  </si>
  <si>
    <t>9*0,3</t>
  </si>
  <si>
    <t>711141559RY1</t>
  </si>
  <si>
    <t>Izolace proti vlhk. vodorovná pásy přitavením 1 vrstva - včetně dod. Elastek 40 special mineral</t>
  </si>
  <si>
    <t>Provedení očištění povrchu a natavení jedné vrstvy modifikovaného asfaltového pásu včetně dodávky materiálů.</t>
  </si>
  <si>
    <t>711142559RY1</t>
  </si>
  <si>
    <t>Izolace proti vlhkosti svislá pásy přitavením 1 vrstva - včetně dod. Elastek 40 special mineral</t>
  </si>
  <si>
    <t>998711101R00</t>
  </si>
  <si>
    <t>Přesun hmot pro izolace proti vodě, výšky do 6 m</t>
  </si>
  <si>
    <t>0,1</t>
  </si>
  <si>
    <t>764430240RT2</t>
  </si>
  <si>
    <t>Oplechování zdí z Pz plechu, rš 500 mm nalepení Enkolitem</t>
  </si>
  <si>
    <t xml:space="preserve">oplechování atiky sousedního objelktu- přiléhající stěna : </t>
  </si>
  <si>
    <t>9</t>
  </si>
  <si>
    <t>998764101R00</t>
  </si>
  <si>
    <t>Přesun hmot pro klempířské konstr., výšky do 6 m</t>
  </si>
  <si>
    <t>0,039</t>
  </si>
  <si>
    <t>767916120R00</t>
  </si>
  <si>
    <t>Montáž oplocení z plechu vlnitého do 50 kg včetně odstranění</t>
  </si>
  <si>
    <t xml:space="preserve">oplocení staveniště : </t>
  </si>
  <si>
    <t xml:space="preserve">množství bude dle technolog. postupu : </t>
  </si>
  <si>
    <t xml:space="preserve">pro rozpočet cca : </t>
  </si>
  <si>
    <t>20</t>
  </si>
  <si>
    <t>783893232R00</t>
  </si>
  <si>
    <t>Nátěr betonových podlah Navom 2 PPV dvojnásobný</t>
  </si>
  <si>
    <t xml:space="preserve">ochranný nátěr opravené betonové podlahy : </t>
  </si>
  <si>
    <t>Vypracování technologického postupu bouracích prací</t>
  </si>
  <si>
    <t>hod</t>
  </si>
  <si>
    <t>Vlastní</t>
  </si>
  <si>
    <t>979081111RT3</t>
  </si>
  <si>
    <t>Odvoz suti a vybour. hmot na skládku do 1 km kontejnerem 7 t</t>
  </si>
  <si>
    <t>Včetně naložení na dopravní prostředek a složení na skládku, bez poplatku za skládku.</t>
  </si>
  <si>
    <t xml:space="preserve">na skládku : </t>
  </si>
  <si>
    <t>18,2367-0,209</t>
  </si>
  <si>
    <t xml:space="preserve">do sběru : </t>
  </si>
  <si>
    <t>0,209</t>
  </si>
  <si>
    <t>979081121RT3</t>
  </si>
  <si>
    <t>Příplatek k odvozu za každý další 1 km kontejnerem 7 t</t>
  </si>
  <si>
    <t xml:space="preserve">skládka Orlík( popřípadě Hrdý)= 10 km, tzn 9 x množství : </t>
  </si>
  <si>
    <t>(18,2367-0,209)*9</t>
  </si>
  <si>
    <t xml:space="preserve">sběr = 3 km, tzn 2 x množství : </t>
  </si>
  <si>
    <t>2*0,209</t>
  </si>
  <si>
    <t>979082111R00</t>
  </si>
  <si>
    <t>Vnitrostaveništní doprava suti do 10 m</t>
  </si>
  <si>
    <t xml:space="preserve">cca průměrná vzdálenost 10 m : </t>
  </si>
  <si>
    <t>18,2367</t>
  </si>
  <si>
    <t>979990001R00</t>
  </si>
  <si>
    <t>Poplatek za skládku stavební suti</t>
  </si>
  <si>
    <t>18,2367-0,209-0,1738</t>
  </si>
  <si>
    <t>979990121R00</t>
  </si>
  <si>
    <t>Poplatek za skládku suti - asfaltové pásy</t>
  </si>
  <si>
    <t>0,1738</t>
  </si>
  <si>
    <t>005121 R</t>
  </si>
  <si>
    <t>Zařízení staveniště</t>
  </si>
  <si>
    <t>VRN</t>
  </si>
  <si>
    <t>POL99_2</t>
  </si>
  <si>
    <t>VRN2</t>
  </si>
  <si>
    <t>Přesun stavebních kapacit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</si>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</sst>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>
  <numFmts count="1">
    <numFmt numFmtId="164" formatCode="#,##0.00000"/>
  </numFmts>
  <fonts count="20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 wrapText="1"/>
    </xf>
    <xf numFmtId="3" fontId="8" fillId="0" borderId="35" xfId="0" applyNumberFormat="1" applyFont="1" applyBorder="1" applyAlignment="1">
      <alignment vertical="center" wrapText="1" shrinkToFit="1"/>
    </xf>
    <xf numFmtId="3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A2" sqref="A2:G2"/>
    </sheetView>
  </sheetViews>
  <sheetFormatPr defaultRowHeight="12.75"/>
  <sheetData>
    <row r="1" spans="1:7">
      <c r="A1" s="21" t="s">
        <v>40</v>
      </c>
    </row>
    <row r="2" spans="1:7" ht="57.75" customHeight="1">
      <c r="A2" s="76" t="s">
        <v>41</v>
      </c>
      <c r="B2" s="76"/>
      <c r="C2" s="76"/>
      <c r="D2" s="76"/>
      <c r="E2" s="76"/>
      <c r="F2" s="76"/>
      <c r="G2" s="76"/>
    </row>
  </sheetData>
  <sheetProtection password="8059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70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>
      <c r="A2" s="2"/>
      <c r="B2" s="111" t="s">
        <v>24</v>
      </c>
      <c r="C2" s="112"/>
      <c r="D2" s="113" t="s">
        <v>49</v>
      </c>
      <c r="E2" s="114" t="s">
        <v>44</v>
      </c>
      <c r="F2" s="115"/>
      <c r="G2" s="115"/>
      <c r="H2" s="115"/>
      <c r="I2" s="115"/>
      <c r="J2" s="116"/>
      <c r="O2" s="1"/>
    </row>
    <row r="3" spans="1:15" ht="27" customHeight="1">
      <c r="A3" s="2"/>
      <c r="B3" s="117" t="s">
        <v>46</v>
      </c>
      <c r="C3" s="112"/>
      <c r="D3" s="118" t="s">
        <v>45</v>
      </c>
      <c r="E3" s="119" t="s">
        <v>44</v>
      </c>
      <c r="F3" s="120"/>
      <c r="G3" s="120"/>
      <c r="H3" s="120"/>
      <c r="I3" s="120"/>
      <c r="J3" s="121"/>
    </row>
    <row r="4" spans="1:15" ht="23.25" customHeight="1">
      <c r="A4" s="108">
        <v>973</v>
      </c>
      <c r="B4" s="122" t="s">
        <v>47</v>
      </c>
      <c r="C4" s="123"/>
      <c r="D4" s="124" t="s">
        <v>43</v>
      </c>
      <c r="E4" s="125" t="s">
        <v>44</v>
      </c>
      <c r="F4" s="126"/>
      <c r="G4" s="126"/>
      <c r="H4" s="126"/>
      <c r="I4" s="126"/>
      <c r="J4" s="127"/>
    </row>
    <row r="5" spans="1:15" ht="24" customHeight="1">
      <c r="A5" s="2"/>
      <c r="B5" s="31" t="s">
        <v>23</v>
      </c>
      <c r="D5" s="128" t="s">
        <v>50</v>
      </c>
      <c r="E5" s="91"/>
      <c r="F5" s="91"/>
      <c r="G5" s="91"/>
      <c r="H5" s="18" t="s">
        <v>42</v>
      </c>
      <c r="I5" s="130" t="s">
        <v>54</v>
      </c>
      <c r="J5" s="8"/>
    </row>
    <row r="6" spans="1:15" ht="15.75" customHeight="1">
      <c r="A6" s="2"/>
      <c r="B6" s="28"/>
      <c r="C6" s="55"/>
      <c r="D6" s="110" t="s">
        <v>51</v>
      </c>
      <c r="E6" s="92"/>
      <c r="F6" s="92"/>
      <c r="G6" s="92"/>
      <c r="H6" s="18" t="s">
        <v>36</v>
      </c>
      <c r="I6" s="130" t="s">
        <v>55</v>
      </c>
      <c r="J6" s="8"/>
    </row>
    <row r="7" spans="1:15" ht="15.75" customHeight="1">
      <c r="A7" s="2"/>
      <c r="B7" s="29"/>
      <c r="C7" s="56"/>
      <c r="D7" s="109" t="s">
        <v>53</v>
      </c>
      <c r="E7" s="129" t="s">
        <v>52</v>
      </c>
      <c r="F7" s="93"/>
      <c r="G7" s="93"/>
      <c r="H7" s="24"/>
      <c r="I7" s="23"/>
      <c r="J7" s="34"/>
    </row>
    <row r="8" spans="1:15" ht="24" hidden="1" customHeight="1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>
      <c r="A9" s="2"/>
      <c r="B9" s="2"/>
      <c r="D9" s="51"/>
      <c r="H9" s="18" t="s">
        <v>36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20</v>
      </c>
      <c r="D11" s="131" t="s">
        <v>56</v>
      </c>
      <c r="E11" s="131"/>
      <c r="F11" s="131"/>
      <c r="G11" s="131"/>
      <c r="H11" s="18" t="s">
        <v>42</v>
      </c>
      <c r="I11" s="136"/>
      <c r="J11" s="8"/>
    </row>
    <row r="12" spans="1:15" ht="15.75" customHeight="1">
      <c r="A12" s="2"/>
      <c r="B12" s="28"/>
      <c r="C12" s="55"/>
      <c r="D12" s="132"/>
      <c r="E12" s="132"/>
      <c r="F12" s="132"/>
      <c r="G12" s="132"/>
      <c r="H12" s="18" t="s">
        <v>36</v>
      </c>
      <c r="I12" s="136"/>
      <c r="J12" s="8"/>
    </row>
    <row r="13" spans="1:15" ht="15.75" customHeight="1">
      <c r="A13" s="2"/>
      <c r="B13" s="29"/>
      <c r="C13" s="56"/>
      <c r="D13" s="135"/>
      <c r="E13" s="133"/>
      <c r="F13" s="134"/>
      <c r="G13" s="134"/>
      <c r="H13" s="19"/>
      <c r="I13" s="23"/>
      <c r="J13" s="34"/>
    </row>
    <row r="14" spans="1:15" ht="24" customHeight="1">
      <c r="A14" s="2"/>
      <c r="B14" s="43" t="s">
        <v>22</v>
      </c>
      <c r="C14" s="58"/>
      <c r="D14" s="59" t="s">
        <v>48</v>
      </c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34</v>
      </c>
      <c r="C15" s="61"/>
      <c r="D15" s="54"/>
      <c r="E15" s="86"/>
      <c r="F15" s="86"/>
      <c r="G15" s="87"/>
      <c r="H15" s="87"/>
      <c r="I15" s="87" t="s">
        <v>31</v>
      </c>
      <c r="J15" s="88"/>
    </row>
    <row r="16" spans="1:15" ht="23.25" customHeight="1">
      <c r="A16" s="198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SUMIF(F49:F66,A16,I49:I66)+SUMIF(F49:F66,"PSU",I49:I66)</f>
        <v>0</v>
      </c>
      <c r="J16" s="85"/>
    </row>
    <row r="17" spans="1:10" ht="23.25" customHeight="1">
      <c r="A17" s="198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SUMIF(F49:F66,A17,I49:I66)</f>
        <v>0</v>
      </c>
      <c r="J17" s="85"/>
    </row>
    <row r="18" spans="1:10" ht="23.25" customHeight="1">
      <c r="A18" s="198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SUMIF(F49:F66,A18,I49:I66)</f>
        <v>0</v>
      </c>
      <c r="J18" s="85"/>
    </row>
    <row r="19" spans="1:10" ht="23.25" customHeight="1">
      <c r="A19" s="198" t="s">
        <v>95</v>
      </c>
      <c r="B19" s="38" t="s">
        <v>29</v>
      </c>
      <c r="C19" s="62"/>
      <c r="D19" s="63"/>
      <c r="E19" s="83"/>
      <c r="F19" s="84"/>
      <c r="G19" s="83"/>
      <c r="H19" s="84"/>
      <c r="I19" s="83">
        <f>SUMIF(F49:F66,A19,I49:I66)</f>
        <v>0</v>
      </c>
      <c r="J19" s="85"/>
    </row>
    <row r="20" spans="1:10" ht="23.25" customHeight="1">
      <c r="A20" s="198" t="s">
        <v>96</v>
      </c>
      <c r="B20" s="38" t="s">
        <v>30</v>
      </c>
      <c r="C20" s="62"/>
      <c r="D20" s="63"/>
      <c r="E20" s="83"/>
      <c r="F20" s="84"/>
      <c r="G20" s="83"/>
      <c r="H20" s="84"/>
      <c r="I20" s="83">
        <f>SUMIF(F49:F66,A20,I49:I66)</f>
        <v>0</v>
      </c>
      <c r="J20" s="85"/>
    </row>
    <row r="21" spans="1:10" ht="23.25" customHeight="1">
      <c r="A21" s="2"/>
      <c r="B21" s="48" t="s">
        <v>31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>
      <c r="A28" s="2"/>
      <c r="B28" s="168" t="s">
        <v>25</v>
      </c>
      <c r="C28" s="169"/>
      <c r="D28" s="169"/>
      <c r="E28" s="170"/>
      <c r="F28" s="171"/>
      <c r="G28" s="172">
        <f>ZakladDPHSniVypocet+ZakladDPHZaklVypocet</f>
        <v>0</v>
      </c>
      <c r="H28" s="172"/>
      <c r="I28" s="172"/>
      <c r="J28" s="173" t="str">
        <f t="shared" si="0"/>
        <v>CZK</v>
      </c>
    </row>
    <row r="29" spans="1:10" ht="27.75" customHeight="1" thickBot="1">
      <c r="A29" s="2">
        <f>(A27-INT(A27))*100</f>
        <v>0</v>
      </c>
      <c r="B29" s="168" t="s">
        <v>37</v>
      </c>
      <c r="C29" s="174"/>
      <c r="D29" s="174"/>
      <c r="E29" s="174"/>
      <c r="F29" s="175"/>
      <c r="G29" s="176">
        <f>A27</f>
        <v>0</v>
      </c>
      <c r="H29" s="176"/>
      <c r="I29" s="176"/>
      <c r="J29" s="177" t="s">
        <v>59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>
      <c r="B37" s="140" t="s">
        <v>17</v>
      </c>
      <c r="C37" s="141"/>
      <c r="D37" s="141"/>
      <c r="E37" s="141"/>
      <c r="F37" s="142"/>
      <c r="G37" s="142"/>
      <c r="H37" s="142"/>
      <c r="I37" s="142"/>
      <c r="J37" s="143"/>
    </row>
    <row r="38" spans="1:10" ht="25.5" hidden="1" customHeight="1">
      <c r="A38" s="139" t="s">
        <v>39</v>
      </c>
      <c r="B38" s="144" t="s">
        <v>18</v>
      </c>
      <c r="C38" s="145" t="s">
        <v>6</v>
      </c>
      <c r="D38" s="145"/>
      <c r="E38" s="145"/>
      <c r="F38" s="146" t="str">
        <f>B23</f>
        <v>Základ pro sníženou DPH</v>
      </c>
      <c r="G38" s="146" t="str">
        <f>B25</f>
        <v>Základ pro základní DPH</v>
      </c>
      <c r="H38" s="147" t="s">
        <v>19</v>
      </c>
      <c r="I38" s="147" t="s">
        <v>1</v>
      </c>
      <c r="J38" s="148" t="s">
        <v>0</v>
      </c>
    </row>
    <row r="39" spans="1:10" ht="25.5" hidden="1" customHeight="1">
      <c r="A39" s="139">
        <v>1</v>
      </c>
      <c r="B39" s="149" t="s">
        <v>57</v>
      </c>
      <c r="C39" s="150"/>
      <c r="D39" s="150"/>
      <c r="E39" s="150"/>
      <c r="F39" s="151">
        <f>'SO 01 1 Pol'!AE313</f>
        <v>0</v>
      </c>
      <c r="G39" s="152">
        <f>'SO 01 1 Pol'!AF313</f>
        <v>0</v>
      </c>
      <c r="H39" s="153">
        <f>(F39*SazbaDPH1/100)+(G39*SazbaDPH2/100)</f>
        <v>0</v>
      </c>
      <c r="I39" s="153">
        <f>F39+G39+H39</f>
        <v>0</v>
      </c>
      <c r="J39" s="154" t="str">
        <f>IF(CenaCelkemVypocet=0,"",I39/CenaCelkemVypocet*100)</f>
        <v/>
      </c>
    </row>
    <row r="40" spans="1:10" ht="25.5" hidden="1" customHeight="1">
      <c r="A40" s="139">
        <v>2</v>
      </c>
      <c r="B40" s="155" t="s">
        <v>45</v>
      </c>
      <c r="C40" s="156" t="s">
        <v>44</v>
      </c>
      <c r="D40" s="156"/>
      <c r="E40" s="156"/>
      <c r="F40" s="157">
        <f>'SO 01 1 Pol'!AE313</f>
        <v>0</v>
      </c>
      <c r="G40" s="158">
        <f>'SO 01 1 Pol'!AF313</f>
        <v>0</v>
      </c>
      <c r="H40" s="158">
        <f>(F40*SazbaDPH1/100)+(G40*SazbaDPH2/100)</f>
        <v>0</v>
      </c>
      <c r="I40" s="158">
        <f>F40+G40+H40</f>
        <v>0</v>
      </c>
      <c r="J40" s="159" t="str">
        <f>IF(CenaCelkemVypocet=0,"",I40/CenaCelkemVypocet*100)</f>
        <v/>
      </c>
    </row>
    <row r="41" spans="1:10" ht="25.5" hidden="1" customHeight="1">
      <c r="A41" s="139">
        <v>3</v>
      </c>
      <c r="B41" s="160" t="s">
        <v>43</v>
      </c>
      <c r="C41" s="150" t="s">
        <v>44</v>
      </c>
      <c r="D41" s="150"/>
      <c r="E41" s="150"/>
      <c r="F41" s="161">
        <f>'SO 01 1 Pol'!AE313</f>
        <v>0</v>
      </c>
      <c r="G41" s="153">
        <f>'SO 01 1 Pol'!AF313</f>
        <v>0</v>
      </c>
      <c r="H41" s="153">
        <f>(F41*SazbaDPH1/100)+(G41*SazbaDPH2/100)</f>
        <v>0</v>
      </c>
      <c r="I41" s="153">
        <f>F41+G41+H41</f>
        <v>0</v>
      </c>
      <c r="J41" s="154" t="str">
        <f>IF(CenaCelkemVypocet=0,"",I41/CenaCelkemVypocet*100)</f>
        <v/>
      </c>
    </row>
    <row r="42" spans="1:10" ht="25.5" hidden="1" customHeight="1">
      <c r="A42" s="139"/>
      <c r="B42" s="162" t="s">
        <v>58</v>
      </c>
      <c r="C42" s="163"/>
      <c r="D42" s="163"/>
      <c r="E42" s="164"/>
      <c r="F42" s="165">
        <f>SUMIF(A39:A41,"=1",F39:F41)</f>
        <v>0</v>
      </c>
      <c r="G42" s="166">
        <f>SUMIF(A39:A41,"=1",G39:G41)</f>
        <v>0</v>
      </c>
      <c r="H42" s="166">
        <f>SUMIF(A39:A41,"=1",H39:H41)</f>
        <v>0</v>
      </c>
      <c r="I42" s="166">
        <f>SUMIF(A39:A41,"=1",I39:I41)</f>
        <v>0</v>
      </c>
      <c r="J42" s="167">
        <f>SUMIF(A39:A41,"=1",J39:J41)</f>
        <v>0</v>
      </c>
    </row>
    <row r="46" spans="1:10" ht="15.75">
      <c r="B46" s="178" t="s">
        <v>60</v>
      </c>
    </row>
    <row r="48" spans="1:10" ht="25.5" customHeight="1">
      <c r="A48" s="180"/>
      <c r="B48" s="183" t="s">
        <v>18</v>
      </c>
      <c r="C48" s="183" t="s">
        <v>6</v>
      </c>
      <c r="D48" s="184"/>
      <c r="E48" s="184"/>
      <c r="F48" s="185" t="s">
        <v>61</v>
      </c>
      <c r="G48" s="185"/>
      <c r="H48" s="185"/>
      <c r="I48" s="185" t="s">
        <v>31</v>
      </c>
      <c r="J48" s="185" t="s">
        <v>0</v>
      </c>
    </row>
    <row r="49" spans="1:10" ht="36.75" customHeight="1">
      <c r="A49" s="181"/>
      <c r="B49" s="186" t="s">
        <v>43</v>
      </c>
      <c r="C49" s="187" t="s">
        <v>62</v>
      </c>
      <c r="D49" s="188"/>
      <c r="E49" s="188"/>
      <c r="F49" s="194" t="s">
        <v>26</v>
      </c>
      <c r="G49" s="195"/>
      <c r="H49" s="195"/>
      <c r="I49" s="195">
        <f>'SO 01 1 Pol'!G8</f>
        <v>0</v>
      </c>
      <c r="J49" s="192" t="str">
        <f>IF(I67=0,"",I49/I67*100)</f>
        <v/>
      </c>
    </row>
    <row r="50" spans="1:10" ht="36.75" customHeight="1">
      <c r="A50" s="181"/>
      <c r="B50" s="186" t="s">
        <v>63</v>
      </c>
      <c r="C50" s="187" t="s">
        <v>64</v>
      </c>
      <c r="D50" s="188"/>
      <c r="E50" s="188"/>
      <c r="F50" s="194" t="s">
        <v>26</v>
      </c>
      <c r="G50" s="195"/>
      <c r="H50" s="195"/>
      <c r="I50" s="195">
        <f>'SO 01 1 Pol'!G27</f>
        <v>0</v>
      </c>
      <c r="J50" s="192" t="str">
        <f>IF(I67=0,"",I50/I67*100)</f>
        <v/>
      </c>
    </row>
    <row r="51" spans="1:10" ht="36.75" customHeight="1">
      <c r="A51" s="181"/>
      <c r="B51" s="186" t="s">
        <v>65</v>
      </c>
      <c r="C51" s="187" t="s">
        <v>66</v>
      </c>
      <c r="D51" s="188"/>
      <c r="E51" s="188"/>
      <c r="F51" s="194" t="s">
        <v>26</v>
      </c>
      <c r="G51" s="195"/>
      <c r="H51" s="195"/>
      <c r="I51" s="195">
        <f>'SO 01 1 Pol'!G50</f>
        <v>0</v>
      </c>
      <c r="J51" s="192" t="str">
        <f>IF(I67=0,"",I51/I67*100)</f>
        <v/>
      </c>
    </row>
    <row r="52" spans="1:10" ht="36.75" customHeight="1">
      <c r="A52" s="181"/>
      <c r="B52" s="186" t="s">
        <v>67</v>
      </c>
      <c r="C52" s="187" t="s">
        <v>68</v>
      </c>
      <c r="D52" s="188"/>
      <c r="E52" s="188"/>
      <c r="F52" s="194" t="s">
        <v>26</v>
      </c>
      <c r="G52" s="195"/>
      <c r="H52" s="195"/>
      <c r="I52" s="195">
        <f>'SO 01 1 Pol'!G75</f>
        <v>0</v>
      </c>
      <c r="J52" s="192" t="str">
        <f>IF(I67=0,"",I52/I67*100)</f>
        <v/>
      </c>
    </row>
    <row r="53" spans="1:10" ht="36.75" customHeight="1">
      <c r="A53" s="181"/>
      <c r="B53" s="186" t="s">
        <v>69</v>
      </c>
      <c r="C53" s="187" t="s">
        <v>70</v>
      </c>
      <c r="D53" s="188"/>
      <c r="E53" s="188"/>
      <c r="F53" s="194" t="s">
        <v>26</v>
      </c>
      <c r="G53" s="195"/>
      <c r="H53" s="195"/>
      <c r="I53" s="195">
        <f>'SO 01 1 Pol'!G111</f>
        <v>0</v>
      </c>
      <c r="J53" s="192" t="str">
        <f>IF(I67=0,"",I53/I67*100)</f>
        <v/>
      </c>
    </row>
    <row r="54" spans="1:10" ht="36.75" customHeight="1">
      <c r="A54" s="181"/>
      <c r="B54" s="186" t="s">
        <v>71</v>
      </c>
      <c r="C54" s="187" t="s">
        <v>72</v>
      </c>
      <c r="D54" s="188"/>
      <c r="E54" s="188"/>
      <c r="F54" s="194" t="s">
        <v>26</v>
      </c>
      <c r="G54" s="195"/>
      <c r="H54" s="195"/>
      <c r="I54" s="195">
        <f>'SO 01 1 Pol'!G119</f>
        <v>0</v>
      </c>
      <c r="J54" s="192" t="str">
        <f>IF(I67=0,"",I54/I67*100)</f>
        <v/>
      </c>
    </row>
    <row r="55" spans="1:10" ht="36.75" customHeight="1">
      <c r="A55" s="181"/>
      <c r="B55" s="186" t="s">
        <v>73</v>
      </c>
      <c r="C55" s="187" t="s">
        <v>74</v>
      </c>
      <c r="D55" s="188"/>
      <c r="E55" s="188"/>
      <c r="F55" s="194" t="s">
        <v>26</v>
      </c>
      <c r="G55" s="195"/>
      <c r="H55" s="195"/>
      <c r="I55" s="195">
        <f>'SO 01 1 Pol'!G153</f>
        <v>0</v>
      </c>
      <c r="J55" s="192" t="str">
        <f>IF(I67=0,"",I55/I67*100)</f>
        <v/>
      </c>
    </row>
    <row r="56" spans="1:10" ht="36.75" customHeight="1">
      <c r="A56" s="181"/>
      <c r="B56" s="186" t="s">
        <v>75</v>
      </c>
      <c r="C56" s="187" t="s">
        <v>76</v>
      </c>
      <c r="D56" s="188"/>
      <c r="E56" s="188"/>
      <c r="F56" s="194" t="s">
        <v>26</v>
      </c>
      <c r="G56" s="195"/>
      <c r="H56" s="195"/>
      <c r="I56" s="195">
        <f>'SO 01 1 Pol'!G158</f>
        <v>0</v>
      </c>
      <c r="J56" s="192" t="str">
        <f>IF(I67=0,"",I56/I67*100)</f>
        <v/>
      </c>
    </row>
    <row r="57" spans="1:10" ht="36.75" customHeight="1">
      <c r="A57" s="181"/>
      <c r="B57" s="186" t="s">
        <v>77</v>
      </c>
      <c r="C57" s="187" t="s">
        <v>78</v>
      </c>
      <c r="D57" s="188"/>
      <c r="E57" s="188"/>
      <c r="F57" s="194" t="s">
        <v>26</v>
      </c>
      <c r="G57" s="195"/>
      <c r="H57" s="195"/>
      <c r="I57" s="195">
        <f>'SO 01 1 Pol'!G163</f>
        <v>0</v>
      </c>
      <c r="J57" s="192" t="str">
        <f>IF(I67=0,"",I57/I67*100)</f>
        <v/>
      </c>
    </row>
    <row r="58" spans="1:10" ht="36.75" customHeight="1">
      <c r="A58" s="181"/>
      <c r="B58" s="186" t="s">
        <v>79</v>
      </c>
      <c r="C58" s="187" t="s">
        <v>80</v>
      </c>
      <c r="D58" s="188"/>
      <c r="E58" s="188"/>
      <c r="F58" s="194" t="s">
        <v>26</v>
      </c>
      <c r="G58" s="195"/>
      <c r="H58" s="195"/>
      <c r="I58" s="195">
        <f>'SO 01 1 Pol'!G236</f>
        <v>0</v>
      </c>
      <c r="J58" s="192" t="str">
        <f>IF(I67=0,"",I58/I67*100)</f>
        <v/>
      </c>
    </row>
    <row r="59" spans="1:10" ht="36.75" customHeight="1">
      <c r="A59" s="181"/>
      <c r="B59" s="186" t="s">
        <v>81</v>
      </c>
      <c r="C59" s="187" t="s">
        <v>82</v>
      </c>
      <c r="D59" s="188"/>
      <c r="E59" s="188"/>
      <c r="F59" s="194" t="s">
        <v>26</v>
      </c>
      <c r="G59" s="195"/>
      <c r="H59" s="195"/>
      <c r="I59" s="195">
        <f>'SO 01 1 Pol'!G243</f>
        <v>0</v>
      </c>
      <c r="J59" s="192" t="str">
        <f>IF(I67=0,"",I59/I67*100)</f>
        <v/>
      </c>
    </row>
    <row r="60" spans="1:10" ht="36.75" customHeight="1">
      <c r="A60" s="181"/>
      <c r="B60" s="186" t="s">
        <v>83</v>
      </c>
      <c r="C60" s="187" t="s">
        <v>84</v>
      </c>
      <c r="D60" s="188"/>
      <c r="E60" s="188"/>
      <c r="F60" s="194" t="s">
        <v>27</v>
      </c>
      <c r="G60" s="195"/>
      <c r="H60" s="195"/>
      <c r="I60" s="195">
        <f>'SO 01 1 Pol'!G249</f>
        <v>0</v>
      </c>
      <c r="J60" s="192" t="str">
        <f>IF(I67=0,"",I60/I67*100)</f>
        <v/>
      </c>
    </row>
    <row r="61" spans="1:10" ht="36.75" customHeight="1">
      <c r="A61" s="181"/>
      <c r="B61" s="186" t="s">
        <v>85</v>
      </c>
      <c r="C61" s="187" t="s">
        <v>86</v>
      </c>
      <c r="D61" s="188"/>
      <c r="E61" s="188"/>
      <c r="F61" s="194" t="s">
        <v>27</v>
      </c>
      <c r="G61" s="195"/>
      <c r="H61" s="195"/>
      <c r="I61" s="195">
        <f>'SO 01 1 Pol'!G269</f>
        <v>0</v>
      </c>
      <c r="J61" s="192" t="str">
        <f>IF(I67=0,"",I61/I67*100)</f>
        <v/>
      </c>
    </row>
    <row r="62" spans="1:10" ht="36.75" customHeight="1">
      <c r="A62" s="181"/>
      <c r="B62" s="186" t="s">
        <v>87</v>
      </c>
      <c r="C62" s="187" t="s">
        <v>88</v>
      </c>
      <c r="D62" s="188"/>
      <c r="E62" s="188"/>
      <c r="F62" s="194" t="s">
        <v>27</v>
      </c>
      <c r="G62" s="195"/>
      <c r="H62" s="195"/>
      <c r="I62" s="195">
        <f>'SO 01 1 Pol'!G275</f>
        <v>0</v>
      </c>
      <c r="J62" s="192" t="str">
        <f>IF(I67=0,"",I62/I67*100)</f>
        <v/>
      </c>
    </row>
    <row r="63" spans="1:10" ht="36.75" customHeight="1">
      <c r="A63" s="181"/>
      <c r="B63" s="186" t="s">
        <v>89</v>
      </c>
      <c r="C63" s="187" t="s">
        <v>90</v>
      </c>
      <c r="D63" s="188"/>
      <c r="E63" s="188"/>
      <c r="F63" s="194" t="s">
        <v>27</v>
      </c>
      <c r="G63" s="195"/>
      <c r="H63" s="195"/>
      <c r="I63" s="195">
        <f>'SO 01 1 Pol'!G281</f>
        <v>0</v>
      </c>
      <c r="J63" s="192" t="str">
        <f>IF(I67=0,"",I63/I67*100)</f>
        <v/>
      </c>
    </row>
    <row r="64" spans="1:10" ht="36.75" customHeight="1">
      <c r="A64" s="181"/>
      <c r="B64" s="186" t="s">
        <v>91</v>
      </c>
      <c r="C64" s="187" t="s">
        <v>92</v>
      </c>
      <c r="D64" s="188"/>
      <c r="E64" s="188"/>
      <c r="F64" s="194" t="s">
        <v>27</v>
      </c>
      <c r="G64" s="195"/>
      <c r="H64" s="195"/>
      <c r="I64" s="195">
        <f>'SO 01 1 Pol'!G285</f>
        <v>0</v>
      </c>
      <c r="J64" s="192" t="str">
        <f>IF(I67=0,"",I64/I67*100)</f>
        <v/>
      </c>
    </row>
    <row r="65" spans="1:10" ht="36.75" customHeight="1">
      <c r="A65" s="181"/>
      <c r="B65" s="186" t="s">
        <v>93</v>
      </c>
      <c r="C65" s="187" t="s">
        <v>80</v>
      </c>
      <c r="D65" s="188"/>
      <c r="E65" s="188"/>
      <c r="F65" s="194" t="s">
        <v>94</v>
      </c>
      <c r="G65" s="195"/>
      <c r="H65" s="195"/>
      <c r="I65" s="195">
        <f>'SO 01 1 Pol'!G288</f>
        <v>0</v>
      </c>
      <c r="J65" s="192" t="str">
        <f>IF(I67=0,"",I65/I67*100)</f>
        <v/>
      </c>
    </row>
    <row r="66" spans="1:10" ht="36.75" customHeight="1">
      <c r="A66" s="181"/>
      <c r="B66" s="186" t="s">
        <v>95</v>
      </c>
      <c r="C66" s="187" t="s">
        <v>29</v>
      </c>
      <c r="D66" s="188"/>
      <c r="E66" s="188"/>
      <c r="F66" s="194" t="s">
        <v>95</v>
      </c>
      <c r="G66" s="195"/>
      <c r="H66" s="195"/>
      <c r="I66" s="195">
        <f>'SO 01 1 Pol'!G307</f>
        <v>0</v>
      </c>
      <c r="J66" s="192" t="str">
        <f>IF(I67=0,"",I66/I67*100)</f>
        <v/>
      </c>
    </row>
    <row r="67" spans="1:10" ht="25.5" customHeight="1">
      <c r="A67" s="182"/>
      <c r="B67" s="189" t="s">
        <v>1</v>
      </c>
      <c r="C67" s="190"/>
      <c r="D67" s="191"/>
      <c r="E67" s="191"/>
      <c r="F67" s="196"/>
      <c r="G67" s="197"/>
      <c r="H67" s="197"/>
      <c r="I67" s="197">
        <f>SUM(I49:I66)</f>
        <v>0</v>
      </c>
      <c r="J67" s="193">
        <f>SUM(J49:J66)</f>
        <v>0</v>
      </c>
    </row>
    <row r="68" spans="1:10">
      <c r="F68" s="137"/>
      <c r="G68" s="137"/>
      <c r="H68" s="137"/>
      <c r="I68" s="137"/>
      <c r="J68" s="138"/>
    </row>
    <row r="69" spans="1:10">
      <c r="F69" s="137"/>
      <c r="G69" s="137"/>
      <c r="H69" s="137"/>
      <c r="I69" s="137"/>
      <c r="J69" s="138"/>
    </row>
    <row r="70" spans="1:10">
      <c r="F70" s="137"/>
      <c r="G70" s="137"/>
      <c r="H70" s="137"/>
      <c r="I70" s="137"/>
      <c r="J70" s="138"/>
    </row>
  </sheetData>
  <sheetProtection password="8059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3">
    <mergeCell ref="C65:E65"/>
    <mergeCell ref="C66:E66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104" t="s">
        <v>7</v>
      </c>
      <c r="B1" s="104"/>
      <c r="C1" s="105"/>
      <c r="D1" s="104"/>
      <c r="E1" s="104"/>
      <c r="F1" s="104"/>
      <c r="G1" s="104"/>
    </row>
    <row r="2" spans="1:7" ht="24.95" customHeight="1">
      <c r="A2" s="50" t="s">
        <v>8</v>
      </c>
      <c r="B2" s="49"/>
      <c r="C2" s="106"/>
      <c r="D2" s="106"/>
      <c r="E2" s="106"/>
      <c r="F2" s="106"/>
      <c r="G2" s="107"/>
    </row>
    <row r="3" spans="1:7" ht="24.95" customHeight="1">
      <c r="A3" s="50" t="s">
        <v>9</v>
      </c>
      <c r="B3" s="49"/>
      <c r="C3" s="106"/>
      <c r="D3" s="106"/>
      <c r="E3" s="106"/>
      <c r="F3" s="106"/>
      <c r="G3" s="107"/>
    </row>
    <row r="4" spans="1:7" ht="24.95" customHeight="1">
      <c r="A4" s="50" t="s">
        <v>10</v>
      </c>
      <c r="B4" s="49"/>
      <c r="C4" s="106"/>
      <c r="D4" s="106"/>
      <c r="E4" s="106"/>
      <c r="F4" s="106"/>
      <c r="G4" s="107"/>
    </row>
    <row r="5" spans="1:7">
      <c r="B5" s="4"/>
      <c r="C5" s="5"/>
      <c r="D5" s="6"/>
    </row>
  </sheetData>
  <sheetProtection password="8059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79" customWidth="1"/>
    <col min="3" max="3" width="38.28515625" style="1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>
      <c r="A1" s="199" t="s">
        <v>7</v>
      </c>
      <c r="B1" s="199"/>
      <c r="C1" s="199"/>
      <c r="D1" s="199"/>
      <c r="E1" s="199"/>
      <c r="F1" s="199"/>
      <c r="G1" s="199"/>
      <c r="AG1" t="s">
        <v>97</v>
      </c>
    </row>
    <row r="2" spans="1:60" ht="24.95" customHeight="1">
      <c r="A2" s="200" t="s">
        <v>8</v>
      </c>
      <c r="B2" s="49" t="s">
        <v>49</v>
      </c>
      <c r="C2" s="203" t="s">
        <v>44</v>
      </c>
      <c r="D2" s="201"/>
      <c r="E2" s="201"/>
      <c r="F2" s="201"/>
      <c r="G2" s="202"/>
      <c r="AG2" t="s">
        <v>98</v>
      </c>
    </row>
    <row r="3" spans="1:60" ht="24.95" customHeight="1">
      <c r="A3" s="200" t="s">
        <v>9</v>
      </c>
      <c r="B3" s="49" t="s">
        <v>45</v>
      </c>
      <c r="C3" s="203" t="s">
        <v>44</v>
      </c>
      <c r="D3" s="201"/>
      <c r="E3" s="201"/>
      <c r="F3" s="201"/>
      <c r="G3" s="202"/>
      <c r="AC3" s="179" t="s">
        <v>98</v>
      </c>
      <c r="AG3" t="s">
        <v>99</v>
      </c>
    </row>
    <row r="4" spans="1:60" ht="24.95" customHeight="1">
      <c r="A4" s="204" t="s">
        <v>10</v>
      </c>
      <c r="B4" s="205" t="s">
        <v>43</v>
      </c>
      <c r="C4" s="206" t="s">
        <v>44</v>
      </c>
      <c r="D4" s="207"/>
      <c r="E4" s="207"/>
      <c r="F4" s="207"/>
      <c r="G4" s="208"/>
      <c r="AG4" t="s">
        <v>100</v>
      </c>
    </row>
    <row r="5" spans="1:60">
      <c r="D5" s="10"/>
    </row>
    <row r="6" spans="1:60" ht="38.25">
      <c r="A6" s="210" t="s">
        <v>101</v>
      </c>
      <c r="B6" s="212" t="s">
        <v>102</v>
      </c>
      <c r="C6" s="212" t="s">
        <v>103</v>
      </c>
      <c r="D6" s="211" t="s">
        <v>104</v>
      </c>
      <c r="E6" s="210" t="s">
        <v>105</v>
      </c>
      <c r="F6" s="209" t="s">
        <v>106</v>
      </c>
      <c r="G6" s="210" t="s">
        <v>31</v>
      </c>
      <c r="H6" s="213" t="s">
        <v>32</v>
      </c>
      <c r="I6" s="213" t="s">
        <v>107</v>
      </c>
      <c r="J6" s="213" t="s">
        <v>33</v>
      </c>
      <c r="K6" s="213" t="s">
        <v>108</v>
      </c>
      <c r="L6" s="213" t="s">
        <v>109</v>
      </c>
      <c r="M6" s="213" t="s">
        <v>110</v>
      </c>
      <c r="N6" s="213" t="s">
        <v>111</v>
      </c>
      <c r="O6" s="213" t="s">
        <v>112</v>
      </c>
      <c r="P6" s="213" t="s">
        <v>113</v>
      </c>
      <c r="Q6" s="213" t="s">
        <v>114</v>
      </c>
      <c r="R6" s="213" t="s">
        <v>115</v>
      </c>
      <c r="S6" s="213" t="s">
        <v>116</v>
      </c>
      <c r="T6" s="213" t="s">
        <v>117</v>
      </c>
      <c r="U6" s="213" t="s">
        <v>118</v>
      </c>
      <c r="V6" s="213" t="s">
        <v>119</v>
      </c>
      <c r="W6" s="213" t="s">
        <v>120</v>
      </c>
      <c r="X6" s="213" t="s">
        <v>121</v>
      </c>
    </row>
    <row r="7" spans="1:60" hidden="1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</row>
    <row r="8" spans="1:60">
      <c r="A8" s="237" t="s">
        <v>122</v>
      </c>
      <c r="B8" s="238" t="s">
        <v>43</v>
      </c>
      <c r="C8" s="253" t="s">
        <v>62</v>
      </c>
      <c r="D8" s="239"/>
      <c r="E8" s="240"/>
      <c r="F8" s="241"/>
      <c r="G8" s="241">
        <f>SUMIF(AG9:AG26,"&lt;&gt;NOR",G9:G26)</f>
        <v>0</v>
      </c>
      <c r="H8" s="241"/>
      <c r="I8" s="241">
        <f>SUM(I9:I26)</f>
        <v>0</v>
      </c>
      <c r="J8" s="241"/>
      <c r="K8" s="241">
        <f>SUM(K9:K26)</f>
        <v>0</v>
      </c>
      <c r="L8" s="241"/>
      <c r="M8" s="241">
        <f>SUM(M9:M26)</f>
        <v>0</v>
      </c>
      <c r="N8" s="241"/>
      <c r="O8" s="241">
        <f>SUM(O9:O26)</f>
        <v>0</v>
      </c>
      <c r="P8" s="241"/>
      <c r="Q8" s="241">
        <f>SUM(Q9:Q26)</f>
        <v>2.93</v>
      </c>
      <c r="R8" s="241"/>
      <c r="S8" s="241"/>
      <c r="T8" s="242"/>
      <c r="U8" s="236"/>
      <c r="V8" s="236">
        <f>SUM(V9:V26)</f>
        <v>23.25</v>
      </c>
      <c r="W8" s="236"/>
      <c r="X8" s="236"/>
      <c r="AG8" t="s">
        <v>123</v>
      </c>
    </row>
    <row r="9" spans="1:60" outlineLevel="1">
      <c r="A9" s="243">
        <v>1</v>
      </c>
      <c r="B9" s="244" t="s">
        <v>124</v>
      </c>
      <c r="C9" s="254" t="s">
        <v>125</v>
      </c>
      <c r="D9" s="245" t="s">
        <v>126</v>
      </c>
      <c r="E9" s="246">
        <v>13</v>
      </c>
      <c r="F9" s="247"/>
      <c r="G9" s="248">
        <f>ROUND(E9*F9,2)</f>
        <v>0</v>
      </c>
      <c r="H9" s="247"/>
      <c r="I9" s="248">
        <f>ROUND(E9*H9,2)</f>
        <v>0</v>
      </c>
      <c r="J9" s="247"/>
      <c r="K9" s="248">
        <f>ROUND(E9*J9,2)</f>
        <v>0</v>
      </c>
      <c r="L9" s="248">
        <v>21</v>
      </c>
      <c r="M9" s="248">
        <f>G9*(1+L9/100)</f>
        <v>0</v>
      </c>
      <c r="N9" s="248">
        <v>0</v>
      </c>
      <c r="O9" s="248">
        <f>ROUND(E9*N9,2)</f>
        <v>0</v>
      </c>
      <c r="P9" s="248">
        <v>0.22500000000000001</v>
      </c>
      <c r="Q9" s="248">
        <f>ROUND(E9*P9,2)</f>
        <v>2.93</v>
      </c>
      <c r="R9" s="248"/>
      <c r="S9" s="248" t="s">
        <v>127</v>
      </c>
      <c r="T9" s="249" t="s">
        <v>127</v>
      </c>
      <c r="U9" s="233">
        <v>0.14199999999999999</v>
      </c>
      <c r="V9" s="233">
        <f>ROUND(E9*U9,2)</f>
        <v>1.85</v>
      </c>
      <c r="W9" s="233"/>
      <c r="X9" s="233" t="s">
        <v>128</v>
      </c>
      <c r="Y9" s="214"/>
      <c r="Z9" s="214"/>
      <c r="AA9" s="214"/>
      <c r="AB9" s="214"/>
      <c r="AC9" s="214"/>
      <c r="AD9" s="214"/>
      <c r="AE9" s="214"/>
      <c r="AF9" s="214"/>
      <c r="AG9" s="214" t="s">
        <v>129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>
      <c r="A10" s="231"/>
      <c r="B10" s="232"/>
      <c r="C10" s="255" t="s">
        <v>130</v>
      </c>
      <c r="D10" s="234"/>
      <c r="E10" s="235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14"/>
      <c r="Z10" s="214"/>
      <c r="AA10" s="214"/>
      <c r="AB10" s="214"/>
      <c r="AC10" s="214"/>
      <c r="AD10" s="214"/>
      <c r="AE10" s="214"/>
      <c r="AF10" s="214"/>
      <c r="AG10" s="214" t="s">
        <v>131</v>
      </c>
      <c r="AH10" s="214">
        <v>0</v>
      </c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>
      <c r="A11" s="231"/>
      <c r="B11" s="232"/>
      <c r="C11" s="255" t="s">
        <v>132</v>
      </c>
      <c r="D11" s="234"/>
      <c r="E11" s="235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3"/>
      <c r="Y11" s="214"/>
      <c r="Z11" s="214"/>
      <c r="AA11" s="214"/>
      <c r="AB11" s="214"/>
      <c r="AC11" s="214"/>
      <c r="AD11" s="214"/>
      <c r="AE11" s="214"/>
      <c r="AF11" s="214"/>
      <c r="AG11" s="214" t="s">
        <v>131</v>
      </c>
      <c r="AH11" s="214">
        <v>0</v>
      </c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>
      <c r="A12" s="231"/>
      <c r="B12" s="232"/>
      <c r="C12" s="255" t="s">
        <v>133</v>
      </c>
      <c r="D12" s="234"/>
      <c r="E12" s="235">
        <v>13</v>
      </c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14"/>
      <c r="Z12" s="214"/>
      <c r="AA12" s="214"/>
      <c r="AB12" s="214"/>
      <c r="AC12" s="214"/>
      <c r="AD12" s="214"/>
      <c r="AE12" s="214"/>
      <c r="AF12" s="214"/>
      <c r="AG12" s="214" t="s">
        <v>131</v>
      </c>
      <c r="AH12" s="214">
        <v>0</v>
      </c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>
      <c r="A13" s="243">
        <v>2</v>
      </c>
      <c r="B13" s="244" t="s">
        <v>134</v>
      </c>
      <c r="C13" s="254" t="s">
        <v>135</v>
      </c>
      <c r="D13" s="245" t="s">
        <v>136</v>
      </c>
      <c r="E13" s="246">
        <v>1.04</v>
      </c>
      <c r="F13" s="247"/>
      <c r="G13" s="248">
        <f>ROUND(E13*F13,2)</f>
        <v>0</v>
      </c>
      <c r="H13" s="247"/>
      <c r="I13" s="248">
        <f>ROUND(E13*H13,2)</f>
        <v>0</v>
      </c>
      <c r="J13" s="247"/>
      <c r="K13" s="248">
        <f>ROUND(E13*J13,2)</f>
        <v>0</v>
      </c>
      <c r="L13" s="248">
        <v>21</v>
      </c>
      <c r="M13" s="248">
        <f>G13*(1+L13/100)</f>
        <v>0</v>
      </c>
      <c r="N13" s="248">
        <v>0</v>
      </c>
      <c r="O13" s="248">
        <f>ROUND(E13*N13,2)</f>
        <v>0</v>
      </c>
      <c r="P13" s="248">
        <v>0</v>
      </c>
      <c r="Q13" s="248">
        <f>ROUND(E13*P13,2)</f>
        <v>0</v>
      </c>
      <c r="R13" s="248"/>
      <c r="S13" s="248" t="s">
        <v>127</v>
      </c>
      <c r="T13" s="249" t="s">
        <v>127</v>
      </c>
      <c r="U13" s="233">
        <v>0.61199999999999999</v>
      </c>
      <c r="V13" s="233">
        <f>ROUND(E13*U13,2)</f>
        <v>0.64</v>
      </c>
      <c r="W13" s="233"/>
      <c r="X13" s="233" t="s">
        <v>128</v>
      </c>
      <c r="Y13" s="214"/>
      <c r="Z13" s="214"/>
      <c r="AA13" s="214"/>
      <c r="AB13" s="214"/>
      <c r="AC13" s="214"/>
      <c r="AD13" s="214"/>
      <c r="AE13" s="214"/>
      <c r="AF13" s="214"/>
      <c r="AG13" s="214" t="s">
        <v>129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>
      <c r="A14" s="231"/>
      <c r="B14" s="232"/>
      <c r="C14" s="255" t="s">
        <v>137</v>
      </c>
      <c r="D14" s="234"/>
      <c r="E14" s="235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14"/>
      <c r="Z14" s="214"/>
      <c r="AA14" s="214"/>
      <c r="AB14" s="214"/>
      <c r="AC14" s="214"/>
      <c r="AD14" s="214"/>
      <c r="AE14" s="214"/>
      <c r="AF14" s="214"/>
      <c r="AG14" s="214" t="s">
        <v>131</v>
      </c>
      <c r="AH14" s="214">
        <v>0</v>
      </c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>
      <c r="A15" s="231"/>
      <c r="B15" s="232"/>
      <c r="C15" s="255" t="s">
        <v>138</v>
      </c>
      <c r="D15" s="234"/>
      <c r="E15" s="235">
        <v>1.04</v>
      </c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233"/>
      <c r="Y15" s="214"/>
      <c r="Z15" s="214"/>
      <c r="AA15" s="214"/>
      <c r="AB15" s="214"/>
      <c r="AC15" s="214"/>
      <c r="AD15" s="214"/>
      <c r="AE15" s="214"/>
      <c r="AF15" s="214"/>
      <c r="AG15" s="214" t="s">
        <v>131</v>
      </c>
      <c r="AH15" s="214">
        <v>0</v>
      </c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>
      <c r="A16" s="243">
        <v>3</v>
      </c>
      <c r="B16" s="244" t="s">
        <v>139</v>
      </c>
      <c r="C16" s="254" t="s">
        <v>140</v>
      </c>
      <c r="D16" s="245" t="s">
        <v>136</v>
      </c>
      <c r="E16" s="246">
        <v>4.6863999999999999</v>
      </c>
      <c r="F16" s="247"/>
      <c r="G16" s="248">
        <f>ROUND(E16*F16,2)</f>
        <v>0</v>
      </c>
      <c r="H16" s="247"/>
      <c r="I16" s="248">
        <f>ROUND(E16*H16,2)</f>
        <v>0</v>
      </c>
      <c r="J16" s="247"/>
      <c r="K16" s="248">
        <f>ROUND(E16*J16,2)</f>
        <v>0</v>
      </c>
      <c r="L16" s="248">
        <v>21</v>
      </c>
      <c r="M16" s="248">
        <f>G16*(1+L16/100)</f>
        <v>0</v>
      </c>
      <c r="N16" s="248">
        <v>0</v>
      </c>
      <c r="O16" s="248">
        <f>ROUND(E16*N16,2)</f>
        <v>0</v>
      </c>
      <c r="P16" s="248">
        <v>0</v>
      </c>
      <c r="Q16" s="248">
        <f>ROUND(E16*P16,2)</f>
        <v>0</v>
      </c>
      <c r="R16" s="248"/>
      <c r="S16" s="248" t="s">
        <v>127</v>
      </c>
      <c r="T16" s="249" t="s">
        <v>127</v>
      </c>
      <c r="U16" s="233">
        <v>3.53</v>
      </c>
      <c r="V16" s="233">
        <f>ROUND(E16*U16,2)</f>
        <v>16.54</v>
      </c>
      <c r="W16" s="233"/>
      <c r="X16" s="233" t="s">
        <v>128</v>
      </c>
      <c r="Y16" s="214"/>
      <c r="Z16" s="214"/>
      <c r="AA16" s="214"/>
      <c r="AB16" s="214"/>
      <c r="AC16" s="214"/>
      <c r="AD16" s="214"/>
      <c r="AE16" s="214"/>
      <c r="AF16" s="214"/>
      <c r="AG16" s="214" t="s">
        <v>129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ht="22.5" outlineLevel="1">
      <c r="A17" s="231"/>
      <c r="B17" s="232"/>
      <c r="C17" s="255" t="s">
        <v>141</v>
      </c>
      <c r="D17" s="234"/>
      <c r="E17" s="235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14"/>
      <c r="Z17" s="214"/>
      <c r="AA17" s="214"/>
      <c r="AB17" s="214"/>
      <c r="AC17" s="214"/>
      <c r="AD17" s="214"/>
      <c r="AE17" s="214"/>
      <c r="AF17" s="214"/>
      <c r="AG17" s="214" t="s">
        <v>131</v>
      </c>
      <c r="AH17" s="214">
        <v>0</v>
      </c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>
      <c r="A18" s="231"/>
      <c r="B18" s="232"/>
      <c r="C18" s="255" t="s">
        <v>142</v>
      </c>
      <c r="D18" s="234"/>
      <c r="E18" s="235">
        <v>1.6863999999999999</v>
      </c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14"/>
      <c r="Z18" s="214"/>
      <c r="AA18" s="214"/>
      <c r="AB18" s="214"/>
      <c r="AC18" s="214"/>
      <c r="AD18" s="214"/>
      <c r="AE18" s="214"/>
      <c r="AF18" s="214"/>
      <c r="AG18" s="214" t="s">
        <v>131</v>
      </c>
      <c r="AH18" s="214">
        <v>0</v>
      </c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ht="22.5" outlineLevel="1">
      <c r="A19" s="231"/>
      <c r="B19" s="232"/>
      <c r="C19" s="255" t="s">
        <v>143</v>
      </c>
      <c r="D19" s="234"/>
      <c r="E19" s="235"/>
      <c r="F19" s="233"/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14"/>
      <c r="Z19" s="214"/>
      <c r="AA19" s="214"/>
      <c r="AB19" s="214"/>
      <c r="AC19" s="214"/>
      <c r="AD19" s="214"/>
      <c r="AE19" s="214"/>
      <c r="AF19" s="214"/>
      <c r="AG19" s="214" t="s">
        <v>131</v>
      </c>
      <c r="AH19" s="214">
        <v>0</v>
      </c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>
      <c r="A20" s="231"/>
      <c r="B20" s="232"/>
      <c r="C20" s="255" t="s">
        <v>65</v>
      </c>
      <c r="D20" s="234"/>
      <c r="E20" s="235">
        <v>3</v>
      </c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14"/>
      <c r="Z20" s="214"/>
      <c r="AA20" s="214"/>
      <c r="AB20" s="214"/>
      <c r="AC20" s="214"/>
      <c r="AD20" s="214"/>
      <c r="AE20" s="214"/>
      <c r="AF20" s="214"/>
      <c r="AG20" s="214" t="s">
        <v>131</v>
      </c>
      <c r="AH20" s="214">
        <v>0</v>
      </c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ht="22.5" outlineLevel="1">
      <c r="A21" s="243">
        <v>4</v>
      </c>
      <c r="B21" s="244" t="s">
        <v>144</v>
      </c>
      <c r="C21" s="254" t="s">
        <v>145</v>
      </c>
      <c r="D21" s="245" t="s">
        <v>136</v>
      </c>
      <c r="E21" s="246">
        <v>1.6863999999999999</v>
      </c>
      <c r="F21" s="247"/>
      <c r="G21" s="248">
        <f>ROUND(E21*F21,2)</f>
        <v>0</v>
      </c>
      <c r="H21" s="247"/>
      <c r="I21" s="248">
        <f>ROUND(E21*H21,2)</f>
        <v>0</v>
      </c>
      <c r="J21" s="247"/>
      <c r="K21" s="248">
        <f>ROUND(E21*J21,2)</f>
        <v>0</v>
      </c>
      <c r="L21" s="248">
        <v>21</v>
      </c>
      <c r="M21" s="248">
        <f>G21*(1+L21/100)</f>
        <v>0</v>
      </c>
      <c r="N21" s="248">
        <v>0</v>
      </c>
      <c r="O21" s="248">
        <f>ROUND(E21*N21,2)</f>
        <v>0</v>
      </c>
      <c r="P21" s="248">
        <v>0</v>
      </c>
      <c r="Q21" s="248">
        <f>ROUND(E21*P21,2)</f>
        <v>0</v>
      </c>
      <c r="R21" s="248"/>
      <c r="S21" s="248" t="s">
        <v>127</v>
      </c>
      <c r="T21" s="249" t="s">
        <v>127</v>
      </c>
      <c r="U21" s="233">
        <v>0.67</v>
      </c>
      <c r="V21" s="233">
        <f>ROUND(E21*U21,2)</f>
        <v>1.1299999999999999</v>
      </c>
      <c r="W21" s="233"/>
      <c r="X21" s="233" t="s">
        <v>128</v>
      </c>
      <c r="Y21" s="214"/>
      <c r="Z21" s="214"/>
      <c r="AA21" s="214"/>
      <c r="AB21" s="214"/>
      <c r="AC21" s="214"/>
      <c r="AD21" s="214"/>
      <c r="AE21" s="214"/>
      <c r="AF21" s="214"/>
      <c r="AG21" s="214" t="s">
        <v>129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ht="22.5" outlineLevel="1">
      <c r="A22" s="231"/>
      <c r="B22" s="232"/>
      <c r="C22" s="255" t="s">
        <v>146</v>
      </c>
      <c r="D22" s="234"/>
      <c r="E22" s="235"/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14"/>
      <c r="Z22" s="214"/>
      <c r="AA22" s="214"/>
      <c r="AB22" s="214"/>
      <c r="AC22" s="214"/>
      <c r="AD22" s="214"/>
      <c r="AE22" s="214"/>
      <c r="AF22" s="214"/>
      <c r="AG22" s="214" t="s">
        <v>131</v>
      </c>
      <c r="AH22" s="214">
        <v>0</v>
      </c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>
      <c r="A23" s="231"/>
      <c r="B23" s="232"/>
      <c r="C23" s="255" t="s">
        <v>147</v>
      </c>
      <c r="D23" s="234"/>
      <c r="E23" s="235">
        <v>1.6863999999999999</v>
      </c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14"/>
      <c r="Z23" s="214"/>
      <c r="AA23" s="214"/>
      <c r="AB23" s="214"/>
      <c r="AC23" s="214"/>
      <c r="AD23" s="214"/>
      <c r="AE23" s="214"/>
      <c r="AF23" s="214"/>
      <c r="AG23" s="214" t="s">
        <v>131</v>
      </c>
      <c r="AH23" s="214">
        <v>0</v>
      </c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ht="22.5" outlineLevel="1">
      <c r="A24" s="243">
        <v>5</v>
      </c>
      <c r="B24" s="244" t="s">
        <v>148</v>
      </c>
      <c r="C24" s="254" t="s">
        <v>149</v>
      </c>
      <c r="D24" s="245" t="s">
        <v>126</v>
      </c>
      <c r="E24" s="246">
        <v>20.6</v>
      </c>
      <c r="F24" s="247"/>
      <c r="G24" s="248">
        <f>ROUND(E24*F24,2)</f>
        <v>0</v>
      </c>
      <c r="H24" s="247"/>
      <c r="I24" s="248">
        <f>ROUND(E24*H24,2)</f>
        <v>0</v>
      </c>
      <c r="J24" s="247"/>
      <c r="K24" s="248">
        <f>ROUND(E24*J24,2)</f>
        <v>0</v>
      </c>
      <c r="L24" s="248">
        <v>21</v>
      </c>
      <c r="M24" s="248">
        <f>G24*(1+L24/100)</f>
        <v>0</v>
      </c>
      <c r="N24" s="248">
        <v>0</v>
      </c>
      <c r="O24" s="248">
        <f>ROUND(E24*N24,2)</f>
        <v>0</v>
      </c>
      <c r="P24" s="248">
        <v>0</v>
      </c>
      <c r="Q24" s="248">
        <f>ROUND(E24*P24,2)</f>
        <v>0</v>
      </c>
      <c r="R24" s="248"/>
      <c r="S24" s="248" t="s">
        <v>127</v>
      </c>
      <c r="T24" s="249" t="s">
        <v>127</v>
      </c>
      <c r="U24" s="233">
        <v>0.15</v>
      </c>
      <c r="V24" s="233">
        <f>ROUND(E24*U24,2)</f>
        <v>3.09</v>
      </c>
      <c r="W24" s="233"/>
      <c r="X24" s="233" t="s">
        <v>128</v>
      </c>
      <c r="Y24" s="214"/>
      <c r="Z24" s="214"/>
      <c r="AA24" s="214"/>
      <c r="AB24" s="214"/>
      <c r="AC24" s="214"/>
      <c r="AD24" s="214"/>
      <c r="AE24" s="214"/>
      <c r="AF24" s="214"/>
      <c r="AG24" s="214" t="s">
        <v>150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>
      <c r="A25" s="231"/>
      <c r="B25" s="232"/>
      <c r="C25" s="255" t="s">
        <v>151</v>
      </c>
      <c r="D25" s="234"/>
      <c r="E25" s="235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14"/>
      <c r="Z25" s="214"/>
      <c r="AA25" s="214"/>
      <c r="AB25" s="214"/>
      <c r="AC25" s="214"/>
      <c r="AD25" s="214"/>
      <c r="AE25" s="214"/>
      <c r="AF25" s="214"/>
      <c r="AG25" s="214" t="s">
        <v>131</v>
      </c>
      <c r="AH25" s="214">
        <v>0</v>
      </c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>
      <c r="A26" s="231"/>
      <c r="B26" s="232"/>
      <c r="C26" s="255" t="s">
        <v>152</v>
      </c>
      <c r="D26" s="234"/>
      <c r="E26" s="235">
        <v>20.6</v>
      </c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14"/>
      <c r="Z26" s="214"/>
      <c r="AA26" s="214"/>
      <c r="AB26" s="214"/>
      <c r="AC26" s="214"/>
      <c r="AD26" s="214"/>
      <c r="AE26" s="214"/>
      <c r="AF26" s="214"/>
      <c r="AG26" s="214" t="s">
        <v>131</v>
      </c>
      <c r="AH26" s="214">
        <v>0</v>
      </c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>
      <c r="A27" s="237" t="s">
        <v>122</v>
      </c>
      <c r="B27" s="238" t="s">
        <v>63</v>
      </c>
      <c r="C27" s="253" t="s">
        <v>64</v>
      </c>
      <c r="D27" s="239"/>
      <c r="E27" s="240"/>
      <c r="F27" s="241"/>
      <c r="G27" s="241">
        <f>SUMIF(AG28:AG49,"&lt;&gt;NOR",G28:G49)</f>
        <v>0</v>
      </c>
      <c r="H27" s="241"/>
      <c r="I27" s="241">
        <f>SUM(I28:I49)</f>
        <v>0</v>
      </c>
      <c r="J27" s="241"/>
      <c r="K27" s="241">
        <f>SUM(K28:K49)</f>
        <v>0</v>
      </c>
      <c r="L27" s="241"/>
      <c r="M27" s="241">
        <f>SUM(M28:M49)</f>
        <v>0</v>
      </c>
      <c r="N27" s="241"/>
      <c r="O27" s="241">
        <f>SUM(O28:O49)</f>
        <v>4.3</v>
      </c>
      <c r="P27" s="241"/>
      <c r="Q27" s="241">
        <f>SUM(Q28:Q49)</f>
        <v>0</v>
      </c>
      <c r="R27" s="241"/>
      <c r="S27" s="241"/>
      <c r="T27" s="242"/>
      <c r="U27" s="236"/>
      <c r="V27" s="236">
        <f>SUM(V28:V49)</f>
        <v>30.8</v>
      </c>
      <c r="W27" s="236"/>
      <c r="X27" s="236"/>
      <c r="AG27" t="s">
        <v>123</v>
      </c>
    </row>
    <row r="28" spans="1:60" ht="22.5" outlineLevel="1">
      <c r="A28" s="243">
        <v>6</v>
      </c>
      <c r="B28" s="244" t="s">
        <v>153</v>
      </c>
      <c r="C28" s="254" t="s">
        <v>154</v>
      </c>
      <c r="D28" s="245" t="s">
        <v>126</v>
      </c>
      <c r="E28" s="246">
        <v>20.6</v>
      </c>
      <c r="F28" s="247"/>
      <c r="G28" s="248">
        <f>ROUND(E28*F28,2)</f>
        <v>0</v>
      </c>
      <c r="H28" s="247"/>
      <c r="I28" s="248">
        <f>ROUND(E28*H28,2)</f>
        <v>0</v>
      </c>
      <c r="J28" s="247"/>
      <c r="K28" s="248">
        <f>ROUND(E28*J28,2)</f>
        <v>0</v>
      </c>
      <c r="L28" s="248">
        <v>21</v>
      </c>
      <c r="M28" s="248">
        <f>G28*(1+L28/100)</f>
        <v>0</v>
      </c>
      <c r="N28" s="248">
        <v>0</v>
      </c>
      <c r="O28" s="248">
        <f>ROUND(E28*N28,2)</f>
        <v>0</v>
      </c>
      <c r="P28" s="248">
        <v>0</v>
      </c>
      <c r="Q28" s="248">
        <f>ROUND(E28*P28,2)</f>
        <v>0</v>
      </c>
      <c r="R28" s="248"/>
      <c r="S28" s="248" t="s">
        <v>127</v>
      </c>
      <c r="T28" s="249" t="s">
        <v>127</v>
      </c>
      <c r="U28" s="233">
        <v>0.15</v>
      </c>
      <c r="V28" s="233">
        <f>ROUND(E28*U28,2)</f>
        <v>3.09</v>
      </c>
      <c r="W28" s="233"/>
      <c r="X28" s="233" t="s">
        <v>128</v>
      </c>
      <c r="Y28" s="214"/>
      <c r="Z28" s="214"/>
      <c r="AA28" s="214"/>
      <c r="AB28" s="214"/>
      <c r="AC28" s="214"/>
      <c r="AD28" s="214"/>
      <c r="AE28" s="214"/>
      <c r="AF28" s="214"/>
      <c r="AG28" s="214" t="s">
        <v>129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>
      <c r="A29" s="231"/>
      <c r="B29" s="232"/>
      <c r="C29" s="255" t="s">
        <v>155</v>
      </c>
      <c r="D29" s="234"/>
      <c r="E29" s="235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14"/>
      <c r="Z29" s="214"/>
      <c r="AA29" s="214"/>
      <c r="AB29" s="214"/>
      <c r="AC29" s="214"/>
      <c r="AD29" s="214"/>
      <c r="AE29" s="214"/>
      <c r="AF29" s="214"/>
      <c r="AG29" s="214" t="s">
        <v>131</v>
      </c>
      <c r="AH29" s="214">
        <v>0</v>
      </c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>
      <c r="A30" s="231"/>
      <c r="B30" s="232"/>
      <c r="C30" s="255" t="s">
        <v>152</v>
      </c>
      <c r="D30" s="234"/>
      <c r="E30" s="235">
        <v>20.6</v>
      </c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14"/>
      <c r="Z30" s="214"/>
      <c r="AA30" s="214"/>
      <c r="AB30" s="214"/>
      <c r="AC30" s="214"/>
      <c r="AD30" s="214"/>
      <c r="AE30" s="214"/>
      <c r="AF30" s="214"/>
      <c r="AG30" s="214" t="s">
        <v>131</v>
      </c>
      <c r="AH30" s="214">
        <v>0</v>
      </c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>
      <c r="A31" s="243">
        <v>7</v>
      </c>
      <c r="B31" s="244" t="s">
        <v>156</v>
      </c>
      <c r="C31" s="254" t="s">
        <v>157</v>
      </c>
      <c r="D31" s="245" t="s">
        <v>126</v>
      </c>
      <c r="E31" s="246">
        <v>75.283199999999994</v>
      </c>
      <c r="F31" s="247"/>
      <c r="G31" s="248">
        <f>ROUND(E31*F31,2)</f>
        <v>0</v>
      </c>
      <c r="H31" s="247"/>
      <c r="I31" s="248">
        <f>ROUND(E31*H31,2)</f>
        <v>0</v>
      </c>
      <c r="J31" s="247"/>
      <c r="K31" s="248">
        <f>ROUND(E31*J31,2)</f>
        <v>0</v>
      </c>
      <c r="L31" s="248">
        <v>21</v>
      </c>
      <c r="M31" s="248">
        <f>G31*(1+L31/100)</f>
        <v>0</v>
      </c>
      <c r="N31" s="248">
        <v>0</v>
      </c>
      <c r="O31" s="248">
        <f>ROUND(E31*N31,2)</f>
        <v>0</v>
      </c>
      <c r="P31" s="248">
        <v>0</v>
      </c>
      <c r="Q31" s="248">
        <f>ROUND(E31*P31,2)</f>
        <v>0</v>
      </c>
      <c r="R31" s="248"/>
      <c r="S31" s="248" t="s">
        <v>127</v>
      </c>
      <c r="T31" s="249" t="s">
        <v>127</v>
      </c>
      <c r="U31" s="233">
        <v>0.35</v>
      </c>
      <c r="V31" s="233">
        <f>ROUND(E31*U31,2)</f>
        <v>26.35</v>
      </c>
      <c r="W31" s="233"/>
      <c r="X31" s="233" t="s">
        <v>128</v>
      </c>
      <c r="Y31" s="214"/>
      <c r="Z31" s="214"/>
      <c r="AA31" s="214"/>
      <c r="AB31" s="214"/>
      <c r="AC31" s="214"/>
      <c r="AD31" s="214"/>
      <c r="AE31" s="214"/>
      <c r="AF31" s="214"/>
      <c r="AG31" s="214" t="s">
        <v>129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>
      <c r="A32" s="231"/>
      <c r="B32" s="232"/>
      <c r="C32" s="255" t="s">
        <v>158</v>
      </c>
      <c r="D32" s="234"/>
      <c r="E32" s="235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3"/>
      <c r="U32" s="233"/>
      <c r="V32" s="233"/>
      <c r="W32" s="233"/>
      <c r="X32" s="233"/>
      <c r="Y32" s="214"/>
      <c r="Z32" s="214"/>
      <c r="AA32" s="214"/>
      <c r="AB32" s="214"/>
      <c r="AC32" s="214"/>
      <c r="AD32" s="214"/>
      <c r="AE32" s="214"/>
      <c r="AF32" s="214"/>
      <c r="AG32" s="214" t="s">
        <v>131</v>
      </c>
      <c r="AH32" s="214">
        <v>0</v>
      </c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>
      <c r="A33" s="231"/>
      <c r="B33" s="232"/>
      <c r="C33" s="255" t="s">
        <v>159</v>
      </c>
      <c r="D33" s="234"/>
      <c r="E33" s="235">
        <v>12.9472</v>
      </c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14"/>
      <c r="Z33" s="214"/>
      <c r="AA33" s="214"/>
      <c r="AB33" s="214"/>
      <c r="AC33" s="214"/>
      <c r="AD33" s="214"/>
      <c r="AE33" s="214"/>
      <c r="AF33" s="214"/>
      <c r="AG33" s="214" t="s">
        <v>131</v>
      </c>
      <c r="AH33" s="214">
        <v>0</v>
      </c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>
      <c r="A34" s="231"/>
      <c r="B34" s="232"/>
      <c r="C34" s="255" t="s">
        <v>160</v>
      </c>
      <c r="D34" s="234"/>
      <c r="E34" s="235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14"/>
      <c r="Z34" s="214"/>
      <c r="AA34" s="214"/>
      <c r="AB34" s="214"/>
      <c r="AC34" s="214"/>
      <c r="AD34" s="214"/>
      <c r="AE34" s="214"/>
      <c r="AF34" s="214"/>
      <c r="AG34" s="214" t="s">
        <v>131</v>
      </c>
      <c r="AH34" s="214">
        <v>0</v>
      </c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ht="22.5" outlineLevel="1">
      <c r="A35" s="231"/>
      <c r="B35" s="232"/>
      <c r="C35" s="255" t="s">
        <v>161</v>
      </c>
      <c r="D35" s="234"/>
      <c r="E35" s="235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14"/>
      <c r="Z35" s="214"/>
      <c r="AA35" s="214"/>
      <c r="AB35" s="214"/>
      <c r="AC35" s="214"/>
      <c r="AD35" s="214"/>
      <c r="AE35" s="214"/>
      <c r="AF35" s="214"/>
      <c r="AG35" s="214" t="s">
        <v>131</v>
      </c>
      <c r="AH35" s="214">
        <v>0</v>
      </c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>
      <c r="A36" s="231"/>
      <c r="B36" s="232"/>
      <c r="C36" s="255" t="s">
        <v>162</v>
      </c>
      <c r="D36" s="234"/>
      <c r="E36" s="235">
        <v>2.25</v>
      </c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14"/>
      <c r="Z36" s="214"/>
      <c r="AA36" s="214"/>
      <c r="AB36" s="214"/>
      <c r="AC36" s="214"/>
      <c r="AD36" s="214"/>
      <c r="AE36" s="214"/>
      <c r="AF36" s="214"/>
      <c r="AG36" s="214" t="s">
        <v>131</v>
      </c>
      <c r="AH36" s="214">
        <v>0</v>
      </c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>
      <c r="A37" s="231"/>
      <c r="B37" s="232"/>
      <c r="C37" s="255" t="s">
        <v>163</v>
      </c>
      <c r="D37" s="234"/>
      <c r="E37" s="235">
        <v>6.2560000000000002</v>
      </c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14"/>
      <c r="Z37" s="214"/>
      <c r="AA37" s="214"/>
      <c r="AB37" s="214"/>
      <c r="AC37" s="214"/>
      <c r="AD37" s="214"/>
      <c r="AE37" s="214"/>
      <c r="AF37" s="214"/>
      <c r="AG37" s="214" t="s">
        <v>131</v>
      </c>
      <c r="AH37" s="214">
        <v>0</v>
      </c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>
      <c r="A38" s="231"/>
      <c r="B38" s="232"/>
      <c r="C38" s="255" t="s">
        <v>164</v>
      </c>
      <c r="D38" s="234"/>
      <c r="E38" s="235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14"/>
      <c r="Z38" s="214"/>
      <c r="AA38" s="214"/>
      <c r="AB38" s="214"/>
      <c r="AC38" s="214"/>
      <c r="AD38" s="214"/>
      <c r="AE38" s="214"/>
      <c r="AF38" s="214"/>
      <c r="AG38" s="214" t="s">
        <v>131</v>
      </c>
      <c r="AH38" s="214">
        <v>0</v>
      </c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>
      <c r="A39" s="231"/>
      <c r="B39" s="232"/>
      <c r="C39" s="255" t="s">
        <v>165</v>
      </c>
      <c r="D39" s="234"/>
      <c r="E39" s="235">
        <v>9.43</v>
      </c>
      <c r="F39" s="233"/>
      <c r="G39" s="233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233"/>
      <c r="U39" s="233"/>
      <c r="V39" s="233"/>
      <c r="W39" s="233"/>
      <c r="X39" s="233"/>
      <c r="Y39" s="214"/>
      <c r="Z39" s="214"/>
      <c r="AA39" s="214"/>
      <c r="AB39" s="214"/>
      <c r="AC39" s="214"/>
      <c r="AD39" s="214"/>
      <c r="AE39" s="214"/>
      <c r="AF39" s="214"/>
      <c r="AG39" s="214" t="s">
        <v>131</v>
      </c>
      <c r="AH39" s="214">
        <v>0</v>
      </c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>
      <c r="A40" s="231"/>
      <c r="B40" s="232"/>
      <c r="C40" s="255" t="s">
        <v>166</v>
      </c>
      <c r="D40" s="234"/>
      <c r="E40" s="235">
        <v>5.95</v>
      </c>
      <c r="F40" s="233"/>
      <c r="G40" s="233"/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33"/>
      <c r="S40" s="233"/>
      <c r="T40" s="233"/>
      <c r="U40" s="233"/>
      <c r="V40" s="233"/>
      <c r="W40" s="233"/>
      <c r="X40" s="233"/>
      <c r="Y40" s="214"/>
      <c r="Z40" s="214"/>
      <c r="AA40" s="214"/>
      <c r="AB40" s="214"/>
      <c r="AC40" s="214"/>
      <c r="AD40" s="214"/>
      <c r="AE40" s="214"/>
      <c r="AF40" s="214"/>
      <c r="AG40" s="214" t="s">
        <v>131</v>
      </c>
      <c r="AH40" s="214">
        <v>0</v>
      </c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>
      <c r="A41" s="231"/>
      <c r="B41" s="232"/>
      <c r="C41" s="255" t="s">
        <v>167</v>
      </c>
      <c r="D41" s="234"/>
      <c r="E41" s="235">
        <v>4.25</v>
      </c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14"/>
      <c r="Z41" s="214"/>
      <c r="AA41" s="214"/>
      <c r="AB41" s="214"/>
      <c r="AC41" s="214"/>
      <c r="AD41" s="214"/>
      <c r="AE41" s="214"/>
      <c r="AF41" s="214"/>
      <c r="AG41" s="214" t="s">
        <v>131</v>
      </c>
      <c r="AH41" s="214">
        <v>0</v>
      </c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ht="22.5" outlineLevel="1">
      <c r="A42" s="231"/>
      <c r="B42" s="232"/>
      <c r="C42" s="255" t="s">
        <v>168</v>
      </c>
      <c r="D42" s="234"/>
      <c r="E42" s="235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14"/>
      <c r="Z42" s="214"/>
      <c r="AA42" s="214"/>
      <c r="AB42" s="214"/>
      <c r="AC42" s="214"/>
      <c r="AD42" s="214"/>
      <c r="AE42" s="214"/>
      <c r="AF42" s="214"/>
      <c r="AG42" s="214" t="s">
        <v>131</v>
      </c>
      <c r="AH42" s="214">
        <v>0</v>
      </c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>
      <c r="A43" s="231"/>
      <c r="B43" s="232"/>
      <c r="C43" s="255" t="s">
        <v>169</v>
      </c>
      <c r="D43" s="234"/>
      <c r="E43" s="235">
        <v>34.200000000000003</v>
      </c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33"/>
      <c r="U43" s="233"/>
      <c r="V43" s="233"/>
      <c r="W43" s="233"/>
      <c r="X43" s="233"/>
      <c r="Y43" s="214"/>
      <c r="Z43" s="214"/>
      <c r="AA43" s="214"/>
      <c r="AB43" s="214"/>
      <c r="AC43" s="214"/>
      <c r="AD43" s="214"/>
      <c r="AE43" s="214"/>
      <c r="AF43" s="214"/>
      <c r="AG43" s="214" t="s">
        <v>131</v>
      </c>
      <c r="AH43" s="214">
        <v>0</v>
      </c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>
      <c r="A44" s="243">
        <v>8</v>
      </c>
      <c r="B44" s="244" t="s">
        <v>170</v>
      </c>
      <c r="C44" s="254" t="s">
        <v>171</v>
      </c>
      <c r="D44" s="245" t="s">
        <v>136</v>
      </c>
      <c r="E44" s="246">
        <v>1.6863999999999999</v>
      </c>
      <c r="F44" s="247"/>
      <c r="G44" s="248">
        <f>ROUND(E44*F44,2)</f>
        <v>0</v>
      </c>
      <c r="H44" s="247"/>
      <c r="I44" s="248">
        <f>ROUND(E44*H44,2)</f>
        <v>0</v>
      </c>
      <c r="J44" s="247"/>
      <c r="K44" s="248">
        <f>ROUND(E44*J44,2)</f>
        <v>0</v>
      </c>
      <c r="L44" s="248">
        <v>21</v>
      </c>
      <c r="M44" s="248">
        <f>G44*(1+L44/100)</f>
        <v>0</v>
      </c>
      <c r="N44" s="248">
        <v>2.5249999999999999</v>
      </c>
      <c r="O44" s="248">
        <f>ROUND(E44*N44,2)</f>
        <v>4.26</v>
      </c>
      <c r="P44" s="248">
        <v>0</v>
      </c>
      <c r="Q44" s="248">
        <f>ROUND(E44*P44,2)</f>
        <v>0</v>
      </c>
      <c r="R44" s="248"/>
      <c r="S44" s="248" t="s">
        <v>127</v>
      </c>
      <c r="T44" s="249" t="s">
        <v>127</v>
      </c>
      <c r="U44" s="233">
        <v>0.48</v>
      </c>
      <c r="V44" s="233">
        <f>ROUND(E44*U44,2)</f>
        <v>0.81</v>
      </c>
      <c r="W44" s="233"/>
      <c r="X44" s="233" t="s">
        <v>128</v>
      </c>
      <c r="Y44" s="214"/>
      <c r="Z44" s="214"/>
      <c r="AA44" s="214"/>
      <c r="AB44" s="214"/>
      <c r="AC44" s="214"/>
      <c r="AD44" s="214"/>
      <c r="AE44" s="214"/>
      <c r="AF44" s="214"/>
      <c r="AG44" s="214" t="s">
        <v>129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ht="22.5" outlineLevel="1">
      <c r="A45" s="231"/>
      <c r="B45" s="232"/>
      <c r="C45" s="255" t="s">
        <v>172</v>
      </c>
      <c r="D45" s="234"/>
      <c r="E45" s="235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14"/>
      <c r="Z45" s="214"/>
      <c r="AA45" s="214"/>
      <c r="AB45" s="214"/>
      <c r="AC45" s="214"/>
      <c r="AD45" s="214"/>
      <c r="AE45" s="214"/>
      <c r="AF45" s="214"/>
      <c r="AG45" s="214" t="s">
        <v>131</v>
      </c>
      <c r="AH45" s="214">
        <v>0</v>
      </c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>
      <c r="A46" s="231"/>
      <c r="B46" s="232"/>
      <c r="C46" s="255" t="s">
        <v>142</v>
      </c>
      <c r="D46" s="234"/>
      <c r="E46" s="235">
        <v>1.6863999999999999</v>
      </c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  <c r="U46" s="233"/>
      <c r="V46" s="233"/>
      <c r="W46" s="233"/>
      <c r="X46" s="233"/>
      <c r="Y46" s="214"/>
      <c r="Z46" s="214"/>
      <c r="AA46" s="214"/>
      <c r="AB46" s="214"/>
      <c r="AC46" s="214"/>
      <c r="AD46" s="214"/>
      <c r="AE46" s="214"/>
      <c r="AF46" s="214"/>
      <c r="AG46" s="214" t="s">
        <v>131</v>
      </c>
      <c r="AH46" s="214">
        <v>0</v>
      </c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ht="22.5" outlineLevel="1">
      <c r="A47" s="243">
        <v>9</v>
      </c>
      <c r="B47" s="244" t="s">
        <v>173</v>
      </c>
      <c r="C47" s="254" t="s">
        <v>174</v>
      </c>
      <c r="D47" s="245" t="s">
        <v>175</v>
      </c>
      <c r="E47" s="246">
        <v>3.6400000000000002E-2</v>
      </c>
      <c r="F47" s="247"/>
      <c r="G47" s="248">
        <f>ROUND(E47*F47,2)</f>
        <v>0</v>
      </c>
      <c r="H47" s="247"/>
      <c r="I47" s="248">
        <f>ROUND(E47*H47,2)</f>
        <v>0</v>
      </c>
      <c r="J47" s="247"/>
      <c r="K47" s="248">
        <f>ROUND(E47*J47,2)</f>
        <v>0</v>
      </c>
      <c r="L47" s="248">
        <v>21</v>
      </c>
      <c r="M47" s="248">
        <f>G47*(1+L47/100)</f>
        <v>0</v>
      </c>
      <c r="N47" s="248">
        <v>1.0554399999999999</v>
      </c>
      <c r="O47" s="248">
        <f>ROUND(E47*N47,2)</f>
        <v>0.04</v>
      </c>
      <c r="P47" s="248">
        <v>0</v>
      </c>
      <c r="Q47" s="248">
        <f>ROUND(E47*P47,2)</f>
        <v>0</v>
      </c>
      <c r="R47" s="248"/>
      <c r="S47" s="248" t="s">
        <v>127</v>
      </c>
      <c r="T47" s="249" t="s">
        <v>127</v>
      </c>
      <c r="U47" s="233">
        <v>15.231</v>
      </c>
      <c r="V47" s="233">
        <f>ROUND(E47*U47,2)</f>
        <v>0.55000000000000004</v>
      </c>
      <c r="W47" s="233"/>
      <c r="X47" s="233" t="s">
        <v>128</v>
      </c>
      <c r="Y47" s="214"/>
      <c r="Z47" s="214"/>
      <c r="AA47" s="214"/>
      <c r="AB47" s="214"/>
      <c r="AC47" s="214"/>
      <c r="AD47" s="214"/>
      <c r="AE47" s="214"/>
      <c r="AF47" s="214"/>
      <c r="AG47" s="214" t="s">
        <v>129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>
      <c r="A48" s="231"/>
      <c r="B48" s="232"/>
      <c r="C48" s="255" t="s">
        <v>176</v>
      </c>
      <c r="D48" s="234"/>
      <c r="E48" s="235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233"/>
      <c r="Y48" s="214"/>
      <c r="Z48" s="214"/>
      <c r="AA48" s="214"/>
      <c r="AB48" s="214"/>
      <c r="AC48" s="214"/>
      <c r="AD48" s="214"/>
      <c r="AE48" s="214"/>
      <c r="AF48" s="214"/>
      <c r="AG48" s="214" t="s">
        <v>131</v>
      </c>
      <c r="AH48" s="214">
        <v>0</v>
      </c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>
      <c r="A49" s="231"/>
      <c r="B49" s="232"/>
      <c r="C49" s="255" t="s">
        <v>177</v>
      </c>
      <c r="D49" s="234"/>
      <c r="E49" s="235">
        <v>3.6400000000000002E-2</v>
      </c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3"/>
      <c r="T49" s="233"/>
      <c r="U49" s="233"/>
      <c r="V49" s="233"/>
      <c r="W49" s="233"/>
      <c r="X49" s="233"/>
      <c r="Y49" s="214"/>
      <c r="Z49" s="214"/>
      <c r="AA49" s="214"/>
      <c r="AB49" s="214"/>
      <c r="AC49" s="214"/>
      <c r="AD49" s="214"/>
      <c r="AE49" s="214"/>
      <c r="AF49" s="214"/>
      <c r="AG49" s="214" t="s">
        <v>131</v>
      </c>
      <c r="AH49" s="214">
        <v>0</v>
      </c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>
      <c r="A50" s="237" t="s">
        <v>122</v>
      </c>
      <c r="B50" s="238" t="s">
        <v>65</v>
      </c>
      <c r="C50" s="253" t="s">
        <v>66</v>
      </c>
      <c r="D50" s="239"/>
      <c r="E50" s="240"/>
      <c r="F50" s="241"/>
      <c r="G50" s="241">
        <f>SUMIF(AG51:AG74,"&lt;&gt;NOR",G51:G74)</f>
        <v>0</v>
      </c>
      <c r="H50" s="241"/>
      <c r="I50" s="241">
        <f>SUM(I51:I74)</f>
        <v>0</v>
      </c>
      <c r="J50" s="241"/>
      <c r="K50" s="241">
        <f>SUM(K51:K74)</f>
        <v>0</v>
      </c>
      <c r="L50" s="241"/>
      <c r="M50" s="241">
        <f>SUM(M51:M74)</f>
        <v>0</v>
      </c>
      <c r="N50" s="241"/>
      <c r="O50" s="241">
        <f>SUM(O51:O74)</f>
        <v>4.5399999999999991</v>
      </c>
      <c r="P50" s="241"/>
      <c r="Q50" s="241">
        <f>SUM(Q51:Q74)</f>
        <v>0</v>
      </c>
      <c r="R50" s="241"/>
      <c r="S50" s="241"/>
      <c r="T50" s="242"/>
      <c r="U50" s="236"/>
      <c r="V50" s="236">
        <f>SUM(V51:V74)</f>
        <v>9.8699999999999992</v>
      </c>
      <c r="W50" s="236"/>
      <c r="X50" s="236"/>
      <c r="AG50" t="s">
        <v>123</v>
      </c>
    </row>
    <row r="51" spans="1:60" ht="22.5" outlineLevel="1">
      <c r="A51" s="243">
        <v>10</v>
      </c>
      <c r="B51" s="244" t="s">
        <v>178</v>
      </c>
      <c r="C51" s="254" t="s">
        <v>179</v>
      </c>
      <c r="D51" s="245" t="s">
        <v>126</v>
      </c>
      <c r="E51" s="246">
        <v>4.7430000000000003</v>
      </c>
      <c r="F51" s="247"/>
      <c r="G51" s="248">
        <f>ROUND(E51*F51,2)</f>
        <v>0</v>
      </c>
      <c r="H51" s="247"/>
      <c r="I51" s="248">
        <f>ROUND(E51*H51,2)</f>
        <v>0</v>
      </c>
      <c r="J51" s="247"/>
      <c r="K51" s="248">
        <f>ROUND(E51*J51,2)</f>
        <v>0</v>
      </c>
      <c r="L51" s="248">
        <v>21</v>
      </c>
      <c r="M51" s="248">
        <f>G51*(1+L51/100)</f>
        <v>0</v>
      </c>
      <c r="N51" s="248">
        <v>0.48470000000000002</v>
      </c>
      <c r="O51" s="248">
        <f>ROUND(E51*N51,2)</f>
        <v>2.2999999999999998</v>
      </c>
      <c r="P51" s="248">
        <v>0</v>
      </c>
      <c r="Q51" s="248">
        <f>ROUND(E51*P51,2)</f>
        <v>0</v>
      </c>
      <c r="R51" s="248"/>
      <c r="S51" s="248" t="s">
        <v>127</v>
      </c>
      <c r="T51" s="249" t="s">
        <v>127</v>
      </c>
      <c r="U51" s="233">
        <v>0.69799999999999995</v>
      </c>
      <c r="V51" s="233">
        <f>ROUND(E51*U51,2)</f>
        <v>3.31</v>
      </c>
      <c r="W51" s="233"/>
      <c r="X51" s="233" t="s">
        <v>128</v>
      </c>
      <c r="Y51" s="214"/>
      <c r="Z51" s="214"/>
      <c r="AA51" s="214"/>
      <c r="AB51" s="214"/>
      <c r="AC51" s="214"/>
      <c r="AD51" s="214"/>
      <c r="AE51" s="214"/>
      <c r="AF51" s="214"/>
      <c r="AG51" s="214" t="s">
        <v>129</v>
      </c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>
      <c r="A52" s="231"/>
      <c r="B52" s="232"/>
      <c r="C52" s="255" t="s">
        <v>180</v>
      </c>
      <c r="D52" s="234"/>
      <c r="E52" s="235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3"/>
      <c r="T52" s="233"/>
      <c r="U52" s="233"/>
      <c r="V52" s="233"/>
      <c r="W52" s="233"/>
      <c r="X52" s="233"/>
      <c r="Y52" s="214"/>
      <c r="Z52" s="214"/>
      <c r="AA52" s="214"/>
      <c r="AB52" s="214"/>
      <c r="AC52" s="214"/>
      <c r="AD52" s="214"/>
      <c r="AE52" s="214"/>
      <c r="AF52" s="214"/>
      <c r="AG52" s="214" t="s">
        <v>131</v>
      </c>
      <c r="AH52" s="214">
        <v>0</v>
      </c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>
      <c r="A53" s="231"/>
      <c r="B53" s="232"/>
      <c r="C53" s="255" t="s">
        <v>181</v>
      </c>
      <c r="D53" s="234"/>
      <c r="E53" s="235"/>
      <c r="F53" s="233"/>
      <c r="G53" s="233"/>
      <c r="H53" s="233"/>
      <c r="I53" s="233"/>
      <c r="J53" s="233"/>
      <c r="K53" s="233"/>
      <c r="L53" s="233"/>
      <c r="M53" s="233"/>
      <c r="N53" s="233"/>
      <c r="O53" s="233"/>
      <c r="P53" s="233"/>
      <c r="Q53" s="233"/>
      <c r="R53" s="233"/>
      <c r="S53" s="233"/>
      <c r="T53" s="233"/>
      <c r="U53" s="233"/>
      <c r="V53" s="233"/>
      <c r="W53" s="233"/>
      <c r="X53" s="233"/>
      <c r="Y53" s="214"/>
      <c r="Z53" s="214"/>
      <c r="AA53" s="214"/>
      <c r="AB53" s="214"/>
      <c r="AC53" s="214"/>
      <c r="AD53" s="214"/>
      <c r="AE53" s="214"/>
      <c r="AF53" s="214"/>
      <c r="AG53" s="214" t="s">
        <v>131</v>
      </c>
      <c r="AH53" s="214">
        <v>0</v>
      </c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>
      <c r="A54" s="231"/>
      <c r="B54" s="232"/>
      <c r="C54" s="255" t="s">
        <v>182</v>
      </c>
      <c r="D54" s="234"/>
      <c r="E54" s="235">
        <v>4.7430000000000003</v>
      </c>
      <c r="F54" s="233"/>
      <c r="G54" s="233"/>
      <c r="H54" s="233"/>
      <c r="I54" s="233"/>
      <c r="J54" s="233"/>
      <c r="K54" s="233"/>
      <c r="L54" s="233"/>
      <c r="M54" s="233"/>
      <c r="N54" s="233"/>
      <c r="O54" s="233"/>
      <c r="P54" s="233"/>
      <c r="Q54" s="233"/>
      <c r="R54" s="233"/>
      <c r="S54" s="233"/>
      <c r="T54" s="233"/>
      <c r="U54" s="233"/>
      <c r="V54" s="233"/>
      <c r="W54" s="233"/>
      <c r="X54" s="233"/>
      <c r="Y54" s="214"/>
      <c r="Z54" s="214"/>
      <c r="AA54" s="214"/>
      <c r="AB54" s="214"/>
      <c r="AC54" s="214"/>
      <c r="AD54" s="214"/>
      <c r="AE54" s="214"/>
      <c r="AF54" s="214"/>
      <c r="AG54" s="214" t="s">
        <v>131</v>
      </c>
      <c r="AH54" s="214">
        <v>0</v>
      </c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>
      <c r="A55" s="243">
        <v>11</v>
      </c>
      <c r="B55" s="244" t="s">
        <v>183</v>
      </c>
      <c r="C55" s="254" t="s">
        <v>184</v>
      </c>
      <c r="D55" s="245" t="s">
        <v>136</v>
      </c>
      <c r="E55" s="246">
        <v>1.0247999999999999</v>
      </c>
      <c r="F55" s="247"/>
      <c r="G55" s="248">
        <f>ROUND(E55*F55,2)</f>
        <v>0</v>
      </c>
      <c r="H55" s="247"/>
      <c r="I55" s="248">
        <f>ROUND(E55*H55,2)</f>
        <v>0</v>
      </c>
      <c r="J55" s="247"/>
      <c r="K55" s="248">
        <f>ROUND(E55*J55,2)</f>
        <v>0</v>
      </c>
      <c r="L55" s="248">
        <v>21</v>
      </c>
      <c r="M55" s="248">
        <f>G55*(1+L55/100)</f>
        <v>0</v>
      </c>
      <c r="N55" s="248">
        <v>1.8427199999999999</v>
      </c>
      <c r="O55" s="248">
        <f>ROUND(E55*N55,2)</f>
        <v>1.89</v>
      </c>
      <c r="P55" s="248">
        <v>0</v>
      </c>
      <c r="Q55" s="248">
        <f>ROUND(E55*P55,2)</f>
        <v>0</v>
      </c>
      <c r="R55" s="248"/>
      <c r="S55" s="248" t="s">
        <v>127</v>
      </c>
      <c r="T55" s="249" t="s">
        <v>127</v>
      </c>
      <c r="U55" s="233">
        <v>3.69</v>
      </c>
      <c r="V55" s="233">
        <f>ROUND(E55*U55,2)</f>
        <v>3.78</v>
      </c>
      <c r="W55" s="233"/>
      <c r="X55" s="233" t="s">
        <v>128</v>
      </c>
      <c r="Y55" s="214"/>
      <c r="Z55" s="214"/>
      <c r="AA55" s="214"/>
      <c r="AB55" s="214"/>
      <c r="AC55" s="214"/>
      <c r="AD55" s="214"/>
      <c r="AE55" s="214"/>
      <c r="AF55" s="214"/>
      <c r="AG55" s="214" t="s">
        <v>129</v>
      </c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>
      <c r="A56" s="231"/>
      <c r="B56" s="232"/>
      <c r="C56" s="256" t="s">
        <v>185</v>
      </c>
      <c r="D56" s="250"/>
      <c r="E56" s="250"/>
      <c r="F56" s="250"/>
      <c r="G56" s="250"/>
      <c r="H56" s="233"/>
      <c r="I56" s="233"/>
      <c r="J56" s="233"/>
      <c r="K56" s="233"/>
      <c r="L56" s="233"/>
      <c r="M56" s="233"/>
      <c r="N56" s="233"/>
      <c r="O56" s="233"/>
      <c r="P56" s="233"/>
      <c r="Q56" s="233"/>
      <c r="R56" s="233"/>
      <c r="S56" s="233"/>
      <c r="T56" s="233"/>
      <c r="U56" s="233"/>
      <c r="V56" s="233"/>
      <c r="W56" s="233"/>
      <c r="X56" s="233"/>
      <c r="Y56" s="214"/>
      <c r="Z56" s="214"/>
      <c r="AA56" s="214"/>
      <c r="AB56" s="214"/>
      <c r="AC56" s="214"/>
      <c r="AD56" s="214"/>
      <c r="AE56" s="214"/>
      <c r="AF56" s="214"/>
      <c r="AG56" s="214" t="s">
        <v>186</v>
      </c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>
      <c r="A57" s="231"/>
      <c r="B57" s="232"/>
      <c r="C57" s="255" t="s">
        <v>187</v>
      </c>
      <c r="D57" s="234"/>
      <c r="E57" s="235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14"/>
      <c r="Z57" s="214"/>
      <c r="AA57" s="214"/>
      <c r="AB57" s="214"/>
      <c r="AC57" s="214"/>
      <c r="AD57" s="214"/>
      <c r="AE57" s="214"/>
      <c r="AF57" s="214"/>
      <c r="AG57" s="214" t="s">
        <v>131</v>
      </c>
      <c r="AH57" s="214">
        <v>0</v>
      </c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>
      <c r="A58" s="231"/>
      <c r="B58" s="232"/>
      <c r="C58" s="255" t="s">
        <v>188</v>
      </c>
      <c r="D58" s="234"/>
      <c r="E58" s="235">
        <v>6.3E-2</v>
      </c>
      <c r="F58" s="233"/>
      <c r="G58" s="233"/>
      <c r="H58" s="233"/>
      <c r="I58" s="233"/>
      <c r="J58" s="233"/>
      <c r="K58" s="233"/>
      <c r="L58" s="233"/>
      <c r="M58" s="233"/>
      <c r="N58" s="233"/>
      <c r="O58" s="233"/>
      <c r="P58" s="233"/>
      <c r="Q58" s="233"/>
      <c r="R58" s="233"/>
      <c r="S58" s="233"/>
      <c r="T58" s="233"/>
      <c r="U58" s="233"/>
      <c r="V58" s="233"/>
      <c r="W58" s="233"/>
      <c r="X58" s="233"/>
      <c r="Y58" s="214"/>
      <c r="Z58" s="214"/>
      <c r="AA58" s="214"/>
      <c r="AB58" s="214"/>
      <c r="AC58" s="214"/>
      <c r="AD58" s="214"/>
      <c r="AE58" s="214"/>
      <c r="AF58" s="214"/>
      <c r="AG58" s="214" t="s">
        <v>131</v>
      </c>
      <c r="AH58" s="214">
        <v>0</v>
      </c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>
      <c r="A59" s="231"/>
      <c r="B59" s="232"/>
      <c r="C59" s="255" t="s">
        <v>189</v>
      </c>
      <c r="D59" s="234"/>
      <c r="E59" s="235">
        <v>0.14280000000000001</v>
      </c>
      <c r="F59" s="233"/>
      <c r="G59" s="233"/>
      <c r="H59" s="233"/>
      <c r="I59" s="233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33"/>
      <c r="U59" s="233"/>
      <c r="V59" s="233"/>
      <c r="W59" s="233"/>
      <c r="X59" s="233"/>
      <c r="Y59" s="214"/>
      <c r="Z59" s="214"/>
      <c r="AA59" s="214"/>
      <c r="AB59" s="214"/>
      <c r="AC59" s="214"/>
      <c r="AD59" s="214"/>
      <c r="AE59" s="214"/>
      <c r="AF59" s="214"/>
      <c r="AG59" s="214" t="s">
        <v>131</v>
      </c>
      <c r="AH59" s="214">
        <v>0</v>
      </c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>
      <c r="A60" s="231"/>
      <c r="B60" s="232"/>
      <c r="C60" s="255" t="s">
        <v>190</v>
      </c>
      <c r="D60" s="234"/>
      <c r="E60" s="235">
        <v>8.9999999999999993E-3</v>
      </c>
      <c r="F60" s="233"/>
      <c r="G60" s="233"/>
      <c r="H60" s="233"/>
      <c r="I60" s="233"/>
      <c r="J60" s="233"/>
      <c r="K60" s="233"/>
      <c r="L60" s="233"/>
      <c r="M60" s="233"/>
      <c r="N60" s="233"/>
      <c r="O60" s="233"/>
      <c r="P60" s="233"/>
      <c r="Q60" s="233"/>
      <c r="R60" s="233"/>
      <c r="S60" s="233"/>
      <c r="T60" s="233"/>
      <c r="U60" s="233"/>
      <c r="V60" s="233"/>
      <c r="W60" s="233"/>
      <c r="X60" s="233"/>
      <c r="Y60" s="214"/>
      <c r="Z60" s="214"/>
      <c r="AA60" s="214"/>
      <c r="AB60" s="214"/>
      <c r="AC60" s="214"/>
      <c r="AD60" s="214"/>
      <c r="AE60" s="214"/>
      <c r="AF60" s="214"/>
      <c r="AG60" s="214" t="s">
        <v>131</v>
      </c>
      <c r="AH60" s="214">
        <v>0</v>
      </c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1">
      <c r="A61" s="231"/>
      <c r="B61" s="232"/>
      <c r="C61" s="255" t="s">
        <v>191</v>
      </c>
      <c r="D61" s="234"/>
      <c r="E61" s="235"/>
      <c r="F61" s="233"/>
      <c r="G61" s="233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233"/>
      <c r="T61" s="233"/>
      <c r="U61" s="233"/>
      <c r="V61" s="233"/>
      <c r="W61" s="233"/>
      <c r="X61" s="233"/>
      <c r="Y61" s="214"/>
      <c r="Z61" s="214"/>
      <c r="AA61" s="214"/>
      <c r="AB61" s="214"/>
      <c r="AC61" s="214"/>
      <c r="AD61" s="214"/>
      <c r="AE61" s="214"/>
      <c r="AF61" s="214"/>
      <c r="AG61" s="214" t="s">
        <v>131</v>
      </c>
      <c r="AH61" s="214">
        <v>0</v>
      </c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1">
      <c r="A62" s="231"/>
      <c r="B62" s="232"/>
      <c r="C62" s="255" t="s">
        <v>192</v>
      </c>
      <c r="D62" s="234"/>
      <c r="E62" s="235">
        <v>0.24</v>
      </c>
      <c r="F62" s="233"/>
      <c r="G62" s="233"/>
      <c r="H62" s="233"/>
      <c r="I62" s="233"/>
      <c r="J62" s="233"/>
      <c r="K62" s="233"/>
      <c r="L62" s="233"/>
      <c r="M62" s="233"/>
      <c r="N62" s="233"/>
      <c r="O62" s="233"/>
      <c r="P62" s="233"/>
      <c r="Q62" s="233"/>
      <c r="R62" s="233"/>
      <c r="S62" s="233"/>
      <c r="T62" s="233"/>
      <c r="U62" s="233"/>
      <c r="V62" s="233"/>
      <c r="W62" s="233"/>
      <c r="X62" s="233"/>
      <c r="Y62" s="214"/>
      <c r="Z62" s="214"/>
      <c r="AA62" s="214"/>
      <c r="AB62" s="214"/>
      <c r="AC62" s="214"/>
      <c r="AD62" s="214"/>
      <c r="AE62" s="214"/>
      <c r="AF62" s="214"/>
      <c r="AG62" s="214" t="s">
        <v>131</v>
      </c>
      <c r="AH62" s="214">
        <v>0</v>
      </c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>
      <c r="A63" s="231"/>
      <c r="B63" s="232"/>
      <c r="C63" s="255" t="s">
        <v>193</v>
      </c>
      <c r="D63" s="234"/>
      <c r="E63" s="235">
        <v>0.03</v>
      </c>
      <c r="F63" s="233"/>
      <c r="G63" s="233"/>
      <c r="H63" s="233"/>
      <c r="I63" s="233"/>
      <c r="J63" s="233"/>
      <c r="K63" s="233"/>
      <c r="L63" s="233"/>
      <c r="M63" s="233"/>
      <c r="N63" s="233"/>
      <c r="O63" s="233"/>
      <c r="P63" s="233"/>
      <c r="Q63" s="233"/>
      <c r="R63" s="233"/>
      <c r="S63" s="233"/>
      <c r="T63" s="233"/>
      <c r="U63" s="233"/>
      <c r="V63" s="233"/>
      <c r="W63" s="233"/>
      <c r="X63" s="233"/>
      <c r="Y63" s="214"/>
      <c r="Z63" s="214"/>
      <c r="AA63" s="214"/>
      <c r="AB63" s="214"/>
      <c r="AC63" s="214"/>
      <c r="AD63" s="214"/>
      <c r="AE63" s="214"/>
      <c r="AF63" s="214"/>
      <c r="AG63" s="214" t="s">
        <v>131</v>
      </c>
      <c r="AH63" s="214">
        <v>0</v>
      </c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1">
      <c r="A64" s="231"/>
      <c r="B64" s="232"/>
      <c r="C64" s="255" t="s">
        <v>194</v>
      </c>
      <c r="D64" s="234"/>
      <c r="E64" s="235"/>
      <c r="F64" s="233"/>
      <c r="G64" s="233"/>
      <c r="H64" s="233"/>
      <c r="I64" s="233"/>
      <c r="J64" s="233"/>
      <c r="K64" s="233"/>
      <c r="L64" s="233"/>
      <c r="M64" s="233"/>
      <c r="N64" s="233"/>
      <c r="O64" s="233"/>
      <c r="P64" s="233"/>
      <c r="Q64" s="233"/>
      <c r="R64" s="233"/>
      <c r="S64" s="233"/>
      <c r="T64" s="233"/>
      <c r="U64" s="233"/>
      <c r="V64" s="233"/>
      <c r="W64" s="233"/>
      <c r="X64" s="233"/>
      <c r="Y64" s="214"/>
      <c r="Z64" s="214"/>
      <c r="AA64" s="214"/>
      <c r="AB64" s="214"/>
      <c r="AC64" s="214"/>
      <c r="AD64" s="214"/>
      <c r="AE64" s="214"/>
      <c r="AF64" s="214"/>
      <c r="AG64" s="214" t="s">
        <v>131</v>
      </c>
      <c r="AH64" s="214">
        <v>0</v>
      </c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>
      <c r="A65" s="231"/>
      <c r="B65" s="232"/>
      <c r="C65" s="255" t="s">
        <v>195</v>
      </c>
      <c r="D65" s="234"/>
      <c r="E65" s="235">
        <v>0.54</v>
      </c>
      <c r="F65" s="233"/>
      <c r="G65" s="233"/>
      <c r="H65" s="233"/>
      <c r="I65" s="233"/>
      <c r="J65" s="233"/>
      <c r="K65" s="233"/>
      <c r="L65" s="233"/>
      <c r="M65" s="233"/>
      <c r="N65" s="233"/>
      <c r="O65" s="233"/>
      <c r="P65" s="233"/>
      <c r="Q65" s="233"/>
      <c r="R65" s="233"/>
      <c r="S65" s="233"/>
      <c r="T65" s="233"/>
      <c r="U65" s="233"/>
      <c r="V65" s="233"/>
      <c r="W65" s="233"/>
      <c r="X65" s="233"/>
      <c r="Y65" s="214"/>
      <c r="Z65" s="214"/>
      <c r="AA65" s="214"/>
      <c r="AB65" s="214"/>
      <c r="AC65" s="214"/>
      <c r="AD65" s="214"/>
      <c r="AE65" s="214"/>
      <c r="AF65" s="214"/>
      <c r="AG65" s="214" t="s">
        <v>131</v>
      </c>
      <c r="AH65" s="214">
        <v>0</v>
      </c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>
      <c r="A66" s="243">
        <v>12</v>
      </c>
      <c r="B66" s="244" t="s">
        <v>196</v>
      </c>
      <c r="C66" s="254" t="s">
        <v>197</v>
      </c>
      <c r="D66" s="245" t="s">
        <v>175</v>
      </c>
      <c r="E66" s="246">
        <v>6.1100000000000002E-2</v>
      </c>
      <c r="F66" s="247"/>
      <c r="G66" s="248">
        <f>ROUND(E66*F66,2)</f>
        <v>0</v>
      </c>
      <c r="H66" s="247"/>
      <c r="I66" s="248">
        <f>ROUND(E66*H66,2)</f>
        <v>0</v>
      </c>
      <c r="J66" s="247"/>
      <c r="K66" s="248">
        <f>ROUND(E66*J66,2)</f>
        <v>0</v>
      </c>
      <c r="L66" s="248">
        <v>21</v>
      </c>
      <c r="M66" s="248">
        <f>G66*(1+L66/100)</f>
        <v>0</v>
      </c>
      <c r="N66" s="248">
        <v>1.0202899999999999</v>
      </c>
      <c r="O66" s="248">
        <f>ROUND(E66*N66,2)</f>
        <v>0.06</v>
      </c>
      <c r="P66" s="248">
        <v>0</v>
      </c>
      <c r="Q66" s="248">
        <f>ROUND(E66*P66,2)</f>
        <v>0</v>
      </c>
      <c r="R66" s="248"/>
      <c r="S66" s="248" t="s">
        <v>127</v>
      </c>
      <c r="T66" s="249" t="s">
        <v>127</v>
      </c>
      <c r="U66" s="233">
        <v>25.271000000000001</v>
      </c>
      <c r="V66" s="233">
        <f>ROUND(E66*U66,2)</f>
        <v>1.54</v>
      </c>
      <c r="W66" s="233"/>
      <c r="X66" s="233" t="s">
        <v>128</v>
      </c>
      <c r="Y66" s="214"/>
      <c r="Z66" s="214"/>
      <c r="AA66" s="214"/>
      <c r="AB66" s="214"/>
      <c r="AC66" s="214"/>
      <c r="AD66" s="214"/>
      <c r="AE66" s="214"/>
      <c r="AF66" s="214"/>
      <c r="AG66" s="214" t="s">
        <v>129</v>
      </c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1">
      <c r="A67" s="231"/>
      <c r="B67" s="232"/>
      <c r="C67" s="255" t="s">
        <v>198</v>
      </c>
      <c r="D67" s="234"/>
      <c r="E67" s="235"/>
      <c r="F67" s="233"/>
      <c r="G67" s="233"/>
      <c r="H67" s="233"/>
      <c r="I67" s="233"/>
      <c r="J67" s="233"/>
      <c r="K67" s="233"/>
      <c r="L67" s="233"/>
      <c r="M67" s="233"/>
      <c r="N67" s="233"/>
      <c r="O67" s="233"/>
      <c r="P67" s="233"/>
      <c r="Q67" s="233"/>
      <c r="R67" s="233"/>
      <c r="S67" s="233"/>
      <c r="T67" s="233"/>
      <c r="U67" s="233"/>
      <c r="V67" s="233"/>
      <c r="W67" s="233"/>
      <c r="X67" s="233"/>
      <c r="Y67" s="214"/>
      <c r="Z67" s="214"/>
      <c r="AA67" s="214"/>
      <c r="AB67" s="214"/>
      <c r="AC67" s="214"/>
      <c r="AD67" s="214"/>
      <c r="AE67" s="214"/>
      <c r="AF67" s="214"/>
      <c r="AG67" s="214" t="s">
        <v>131</v>
      </c>
      <c r="AH67" s="214">
        <v>0</v>
      </c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>
      <c r="A68" s="231"/>
      <c r="B68" s="232"/>
      <c r="C68" s="255" t="s">
        <v>199</v>
      </c>
      <c r="D68" s="234"/>
      <c r="E68" s="235"/>
      <c r="F68" s="233"/>
      <c r="G68" s="233"/>
      <c r="H68" s="233"/>
      <c r="I68" s="233"/>
      <c r="J68" s="233"/>
      <c r="K68" s="233"/>
      <c r="L68" s="233"/>
      <c r="M68" s="233"/>
      <c r="N68" s="233"/>
      <c r="O68" s="233"/>
      <c r="P68" s="233"/>
      <c r="Q68" s="233"/>
      <c r="R68" s="233"/>
      <c r="S68" s="233"/>
      <c r="T68" s="233"/>
      <c r="U68" s="233"/>
      <c r="V68" s="233"/>
      <c r="W68" s="233"/>
      <c r="X68" s="233"/>
      <c r="Y68" s="214"/>
      <c r="Z68" s="214"/>
      <c r="AA68" s="214"/>
      <c r="AB68" s="214"/>
      <c r="AC68" s="214"/>
      <c r="AD68" s="214"/>
      <c r="AE68" s="214"/>
      <c r="AF68" s="214"/>
      <c r="AG68" s="214" t="s">
        <v>131</v>
      </c>
      <c r="AH68" s="214">
        <v>0</v>
      </c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>
      <c r="A69" s="231"/>
      <c r="B69" s="232"/>
      <c r="C69" s="255" t="s">
        <v>200</v>
      </c>
      <c r="D69" s="234"/>
      <c r="E69" s="235"/>
      <c r="F69" s="233"/>
      <c r="G69" s="233"/>
      <c r="H69" s="233"/>
      <c r="I69" s="233"/>
      <c r="J69" s="233"/>
      <c r="K69" s="233"/>
      <c r="L69" s="233"/>
      <c r="M69" s="233"/>
      <c r="N69" s="233"/>
      <c r="O69" s="233"/>
      <c r="P69" s="233"/>
      <c r="Q69" s="233"/>
      <c r="R69" s="233"/>
      <c r="S69" s="233"/>
      <c r="T69" s="233"/>
      <c r="U69" s="233"/>
      <c r="V69" s="233"/>
      <c r="W69" s="233"/>
      <c r="X69" s="233"/>
      <c r="Y69" s="214"/>
      <c r="Z69" s="214"/>
      <c r="AA69" s="214"/>
      <c r="AB69" s="214"/>
      <c r="AC69" s="214"/>
      <c r="AD69" s="214"/>
      <c r="AE69" s="214"/>
      <c r="AF69" s="214"/>
      <c r="AG69" s="214" t="s">
        <v>131</v>
      </c>
      <c r="AH69" s="214">
        <v>0</v>
      </c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>
      <c r="A70" s="231"/>
      <c r="B70" s="232"/>
      <c r="C70" s="255" t="s">
        <v>201</v>
      </c>
      <c r="D70" s="234"/>
      <c r="E70" s="235"/>
      <c r="F70" s="233"/>
      <c r="G70" s="233"/>
      <c r="H70" s="233"/>
      <c r="I70" s="233"/>
      <c r="J70" s="233"/>
      <c r="K70" s="233"/>
      <c r="L70" s="233"/>
      <c r="M70" s="233"/>
      <c r="N70" s="233"/>
      <c r="O70" s="233"/>
      <c r="P70" s="233"/>
      <c r="Q70" s="233"/>
      <c r="R70" s="233"/>
      <c r="S70" s="233"/>
      <c r="T70" s="233"/>
      <c r="U70" s="233"/>
      <c r="V70" s="233"/>
      <c r="W70" s="233"/>
      <c r="X70" s="233"/>
      <c r="Y70" s="214"/>
      <c r="Z70" s="214"/>
      <c r="AA70" s="214"/>
      <c r="AB70" s="214"/>
      <c r="AC70" s="214"/>
      <c r="AD70" s="214"/>
      <c r="AE70" s="214"/>
      <c r="AF70" s="214"/>
      <c r="AG70" s="214" t="s">
        <v>131</v>
      </c>
      <c r="AH70" s="214">
        <v>0</v>
      </c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1">
      <c r="A71" s="231"/>
      <c r="B71" s="232"/>
      <c r="C71" s="255" t="s">
        <v>202</v>
      </c>
      <c r="D71" s="234"/>
      <c r="E71" s="235">
        <v>6.1100000000000002E-2</v>
      </c>
      <c r="F71" s="233"/>
      <c r="G71" s="233"/>
      <c r="H71" s="233"/>
      <c r="I71" s="233"/>
      <c r="J71" s="233"/>
      <c r="K71" s="233"/>
      <c r="L71" s="233"/>
      <c r="M71" s="233"/>
      <c r="N71" s="233"/>
      <c r="O71" s="233"/>
      <c r="P71" s="233"/>
      <c r="Q71" s="233"/>
      <c r="R71" s="233"/>
      <c r="S71" s="233"/>
      <c r="T71" s="233"/>
      <c r="U71" s="233"/>
      <c r="V71" s="233"/>
      <c r="W71" s="233"/>
      <c r="X71" s="233"/>
      <c r="Y71" s="214"/>
      <c r="Z71" s="214"/>
      <c r="AA71" s="214"/>
      <c r="AB71" s="214"/>
      <c r="AC71" s="214"/>
      <c r="AD71" s="214"/>
      <c r="AE71" s="214"/>
      <c r="AF71" s="214"/>
      <c r="AG71" s="214" t="s">
        <v>131</v>
      </c>
      <c r="AH71" s="214">
        <v>0</v>
      </c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1">
      <c r="A72" s="243">
        <v>13</v>
      </c>
      <c r="B72" s="244" t="s">
        <v>203</v>
      </c>
      <c r="C72" s="254" t="s">
        <v>204</v>
      </c>
      <c r="D72" s="245" t="s">
        <v>205</v>
      </c>
      <c r="E72" s="246">
        <v>5.2</v>
      </c>
      <c r="F72" s="247"/>
      <c r="G72" s="248">
        <f>ROUND(E72*F72,2)</f>
        <v>0</v>
      </c>
      <c r="H72" s="247"/>
      <c r="I72" s="248">
        <f>ROUND(E72*H72,2)</f>
        <v>0</v>
      </c>
      <c r="J72" s="247"/>
      <c r="K72" s="248">
        <f>ROUND(E72*J72,2)</f>
        <v>0</v>
      </c>
      <c r="L72" s="248">
        <v>21</v>
      </c>
      <c r="M72" s="248">
        <f>G72*(1+L72/100)</f>
        <v>0</v>
      </c>
      <c r="N72" s="248">
        <v>5.6610000000000001E-2</v>
      </c>
      <c r="O72" s="248">
        <f>ROUND(E72*N72,2)</f>
        <v>0.28999999999999998</v>
      </c>
      <c r="P72" s="248">
        <v>0</v>
      </c>
      <c r="Q72" s="248">
        <f>ROUND(E72*P72,2)</f>
        <v>0</v>
      </c>
      <c r="R72" s="248"/>
      <c r="S72" s="248" t="s">
        <v>127</v>
      </c>
      <c r="T72" s="249" t="s">
        <v>127</v>
      </c>
      <c r="U72" s="233">
        <v>0.23899999999999999</v>
      </c>
      <c r="V72" s="233">
        <f>ROUND(E72*U72,2)</f>
        <v>1.24</v>
      </c>
      <c r="W72" s="233"/>
      <c r="X72" s="233" t="s">
        <v>128</v>
      </c>
      <c r="Y72" s="214"/>
      <c r="Z72" s="214"/>
      <c r="AA72" s="214"/>
      <c r="AB72" s="214"/>
      <c r="AC72" s="214"/>
      <c r="AD72" s="214"/>
      <c r="AE72" s="214"/>
      <c r="AF72" s="214"/>
      <c r="AG72" s="214" t="s">
        <v>129</v>
      </c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1">
      <c r="A73" s="231"/>
      <c r="B73" s="232"/>
      <c r="C73" s="255" t="s">
        <v>206</v>
      </c>
      <c r="D73" s="234"/>
      <c r="E73" s="235"/>
      <c r="F73" s="233"/>
      <c r="G73" s="233"/>
      <c r="H73" s="233"/>
      <c r="I73" s="233"/>
      <c r="J73" s="233"/>
      <c r="K73" s="233"/>
      <c r="L73" s="233"/>
      <c r="M73" s="233"/>
      <c r="N73" s="233"/>
      <c r="O73" s="233"/>
      <c r="P73" s="233"/>
      <c r="Q73" s="233"/>
      <c r="R73" s="233"/>
      <c r="S73" s="233"/>
      <c r="T73" s="233"/>
      <c r="U73" s="233"/>
      <c r="V73" s="233"/>
      <c r="W73" s="233"/>
      <c r="X73" s="233"/>
      <c r="Y73" s="214"/>
      <c r="Z73" s="214"/>
      <c r="AA73" s="214"/>
      <c r="AB73" s="214"/>
      <c r="AC73" s="214"/>
      <c r="AD73" s="214"/>
      <c r="AE73" s="214"/>
      <c r="AF73" s="214"/>
      <c r="AG73" s="214" t="s">
        <v>131</v>
      </c>
      <c r="AH73" s="214">
        <v>0</v>
      </c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1">
      <c r="A74" s="231"/>
      <c r="B74" s="232"/>
      <c r="C74" s="255" t="s">
        <v>207</v>
      </c>
      <c r="D74" s="234"/>
      <c r="E74" s="235">
        <v>5.2</v>
      </c>
      <c r="F74" s="233"/>
      <c r="G74" s="233"/>
      <c r="H74" s="233"/>
      <c r="I74" s="233"/>
      <c r="J74" s="233"/>
      <c r="K74" s="233"/>
      <c r="L74" s="233"/>
      <c r="M74" s="233"/>
      <c r="N74" s="233"/>
      <c r="O74" s="233"/>
      <c r="P74" s="233"/>
      <c r="Q74" s="233"/>
      <c r="R74" s="233"/>
      <c r="S74" s="233"/>
      <c r="T74" s="233"/>
      <c r="U74" s="233"/>
      <c r="V74" s="233"/>
      <c r="W74" s="233"/>
      <c r="X74" s="233"/>
      <c r="Y74" s="214"/>
      <c r="Z74" s="214"/>
      <c r="AA74" s="214"/>
      <c r="AB74" s="214"/>
      <c r="AC74" s="214"/>
      <c r="AD74" s="214"/>
      <c r="AE74" s="214"/>
      <c r="AF74" s="214"/>
      <c r="AG74" s="214" t="s">
        <v>131</v>
      </c>
      <c r="AH74" s="214">
        <v>0</v>
      </c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>
      <c r="A75" s="237" t="s">
        <v>122</v>
      </c>
      <c r="B75" s="238" t="s">
        <v>67</v>
      </c>
      <c r="C75" s="253" t="s">
        <v>68</v>
      </c>
      <c r="D75" s="239"/>
      <c r="E75" s="240"/>
      <c r="F75" s="241"/>
      <c r="G75" s="241">
        <f>SUMIF(AG76:AG110,"&lt;&gt;NOR",G76:G110)</f>
        <v>0</v>
      </c>
      <c r="H75" s="241"/>
      <c r="I75" s="241">
        <f>SUM(I76:I110)</f>
        <v>0</v>
      </c>
      <c r="J75" s="241"/>
      <c r="K75" s="241">
        <f>SUM(K76:K110)</f>
        <v>0</v>
      </c>
      <c r="L75" s="241"/>
      <c r="M75" s="241">
        <f>SUM(M76:M110)</f>
        <v>0</v>
      </c>
      <c r="N75" s="241"/>
      <c r="O75" s="241">
        <f>SUM(O76:O110)</f>
        <v>1.77</v>
      </c>
      <c r="P75" s="241"/>
      <c r="Q75" s="241">
        <f>SUM(Q76:Q110)</f>
        <v>0</v>
      </c>
      <c r="R75" s="241"/>
      <c r="S75" s="241"/>
      <c r="T75" s="242"/>
      <c r="U75" s="236"/>
      <c r="V75" s="236">
        <f>SUM(V76:V110)</f>
        <v>8.07</v>
      </c>
      <c r="W75" s="236"/>
      <c r="X75" s="236"/>
      <c r="AG75" t="s">
        <v>123</v>
      </c>
    </row>
    <row r="76" spans="1:60" outlineLevel="1">
      <c r="A76" s="243">
        <v>14</v>
      </c>
      <c r="B76" s="244" t="s">
        <v>208</v>
      </c>
      <c r="C76" s="254" t="s">
        <v>209</v>
      </c>
      <c r="D76" s="245" t="s">
        <v>136</v>
      </c>
      <c r="E76" s="246">
        <v>0.58945000000000003</v>
      </c>
      <c r="F76" s="247"/>
      <c r="G76" s="248">
        <f>ROUND(E76*F76,2)</f>
        <v>0</v>
      </c>
      <c r="H76" s="247"/>
      <c r="I76" s="248">
        <f>ROUND(E76*H76,2)</f>
        <v>0</v>
      </c>
      <c r="J76" s="247"/>
      <c r="K76" s="248">
        <f>ROUND(E76*J76,2)</f>
        <v>0</v>
      </c>
      <c r="L76" s="248">
        <v>21</v>
      </c>
      <c r="M76" s="248">
        <f>G76*(1+L76/100)</f>
        <v>0</v>
      </c>
      <c r="N76" s="248">
        <v>2.5251100000000002</v>
      </c>
      <c r="O76" s="248">
        <f>ROUND(E76*N76,2)</f>
        <v>1.49</v>
      </c>
      <c r="P76" s="248">
        <v>0</v>
      </c>
      <c r="Q76" s="248">
        <f>ROUND(E76*P76,2)</f>
        <v>0</v>
      </c>
      <c r="R76" s="248"/>
      <c r="S76" s="248" t="s">
        <v>127</v>
      </c>
      <c r="T76" s="249" t="s">
        <v>127</v>
      </c>
      <c r="U76" s="233">
        <v>1.45</v>
      </c>
      <c r="V76" s="233">
        <f>ROUND(E76*U76,2)</f>
        <v>0.85</v>
      </c>
      <c r="W76" s="233"/>
      <c r="X76" s="233" t="s">
        <v>128</v>
      </c>
      <c r="Y76" s="214"/>
      <c r="Z76" s="214"/>
      <c r="AA76" s="214"/>
      <c r="AB76" s="214"/>
      <c r="AC76" s="214"/>
      <c r="AD76" s="214"/>
      <c r="AE76" s="214"/>
      <c r="AF76" s="214"/>
      <c r="AG76" s="214" t="s">
        <v>129</v>
      </c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1">
      <c r="A77" s="231"/>
      <c r="B77" s="232"/>
      <c r="C77" s="255" t="s">
        <v>210</v>
      </c>
      <c r="D77" s="234"/>
      <c r="E77" s="235"/>
      <c r="F77" s="233"/>
      <c r="G77" s="233"/>
      <c r="H77" s="233"/>
      <c r="I77" s="233"/>
      <c r="J77" s="233"/>
      <c r="K77" s="233"/>
      <c r="L77" s="233"/>
      <c r="M77" s="233"/>
      <c r="N77" s="233"/>
      <c r="O77" s="233"/>
      <c r="P77" s="233"/>
      <c r="Q77" s="233"/>
      <c r="R77" s="233"/>
      <c r="S77" s="233"/>
      <c r="T77" s="233"/>
      <c r="U77" s="233"/>
      <c r="V77" s="233"/>
      <c r="W77" s="233"/>
      <c r="X77" s="233"/>
      <c r="Y77" s="214"/>
      <c r="Z77" s="214"/>
      <c r="AA77" s="214"/>
      <c r="AB77" s="214"/>
      <c r="AC77" s="214"/>
      <c r="AD77" s="214"/>
      <c r="AE77" s="214"/>
      <c r="AF77" s="214"/>
      <c r="AG77" s="214" t="s">
        <v>131</v>
      </c>
      <c r="AH77" s="214">
        <v>0</v>
      </c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ht="22.5" outlineLevel="1">
      <c r="A78" s="231"/>
      <c r="B78" s="232"/>
      <c r="C78" s="255" t="s">
        <v>211</v>
      </c>
      <c r="D78" s="234"/>
      <c r="E78" s="235"/>
      <c r="F78" s="233"/>
      <c r="G78" s="233"/>
      <c r="H78" s="233"/>
      <c r="I78" s="233"/>
      <c r="J78" s="233"/>
      <c r="K78" s="233"/>
      <c r="L78" s="233"/>
      <c r="M78" s="233"/>
      <c r="N78" s="233"/>
      <c r="O78" s="233"/>
      <c r="P78" s="233"/>
      <c r="Q78" s="233"/>
      <c r="R78" s="233"/>
      <c r="S78" s="233"/>
      <c r="T78" s="233"/>
      <c r="U78" s="233"/>
      <c r="V78" s="233"/>
      <c r="W78" s="233"/>
      <c r="X78" s="233"/>
      <c r="Y78" s="214"/>
      <c r="Z78" s="214"/>
      <c r="AA78" s="214"/>
      <c r="AB78" s="214"/>
      <c r="AC78" s="214"/>
      <c r="AD78" s="214"/>
      <c r="AE78" s="214"/>
      <c r="AF78" s="214"/>
      <c r="AG78" s="214" t="s">
        <v>131</v>
      </c>
      <c r="AH78" s="214">
        <v>0</v>
      </c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1">
      <c r="A79" s="231"/>
      <c r="B79" s="232"/>
      <c r="C79" s="255" t="s">
        <v>212</v>
      </c>
      <c r="D79" s="234"/>
      <c r="E79" s="235">
        <v>0.35549999999999998</v>
      </c>
      <c r="F79" s="233"/>
      <c r="G79" s="233"/>
      <c r="H79" s="233"/>
      <c r="I79" s="233"/>
      <c r="J79" s="233"/>
      <c r="K79" s="233"/>
      <c r="L79" s="233"/>
      <c r="M79" s="233"/>
      <c r="N79" s="233"/>
      <c r="O79" s="233"/>
      <c r="P79" s="233"/>
      <c r="Q79" s="233"/>
      <c r="R79" s="233"/>
      <c r="S79" s="233"/>
      <c r="T79" s="233"/>
      <c r="U79" s="233"/>
      <c r="V79" s="233"/>
      <c r="W79" s="233"/>
      <c r="X79" s="233"/>
      <c r="Y79" s="214"/>
      <c r="Z79" s="214"/>
      <c r="AA79" s="214"/>
      <c r="AB79" s="214"/>
      <c r="AC79" s="214"/>
      <c r="AD79" s="214"/>
      <c r="AE79" s="214"/>
      <c r="AF79" s="214"/>
      <c r="AG79" s="214" t="s">
        <v>131</v>
      </c>
      <c r="AH79" s="214">
        <v>0</v>
      </c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>
      <c r="A80" s="231"/>
      <c r="B80" s="232"/>
      <c r="C80" s="255" t="s">
        <v>213</v>
      </c>
      <c r="D80" s="234"/>
      <c r="E80" s="235">
        <v>7.4999999999999997E-3</v>
      </c>
      <c r="F80" s="233"/>
      <c r="G80" s="233"/>
      <c r="H80" s="233"/>
      <c r="I80" s="233"/>
      <c r="J80" s="233"/>
      <c r="K80" s="233"/>
      <c r="L80" s="233"/>
      <c r="M80" s="233"/>
      <c r="N80" s="233"/>
      <c r="O80" s="233"/>
      <c r="P80" s="233"/>
      <c r="Q80" s="233"/>
      <c r="R80" s="233"/>
      <c r="S80" s="233"/>
      <c r="T80" s="233"/>
      <c r="U80" s="233"/>
      <c r="V80" s="233"/>
      <c r="W80" s="233"/>
      <c r="X80" s="233"/>
      <c r="Y80" s="214"/>
      <c r="Z80" s="214"/>
      <c r="AA80" s="214"/>
      <c r="AB80" s="214"/>
      <c r="AC80" s="214"/>
      <c r="AD80" s="214"/>
      <c r="AE80" s="214"/>
      <c r="AF80" s="214"/>
      <c r="AG80" s="214" t="s">
        <v>131</v>
      </c>
      <c r="AH80" s="214">
        <v>0</v>
      </c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ht="22.5" outlineLevel="1">
      <c r="A81" s="231"/>
      <c r="B81" s="232"/>
      <c r="C81" s="255" t="s">
        <v>214</v>
      </c>
      <c r="D81" s="234"/>
      <c r="E81" s="235"/>
      <c r="F81" s="233"/>
      <c r="G81" s="233"/>
      <c r="H81" s="233"/>
      <c r="I81" s="233"/>
      <c r="J81" s="233"/>
      <c r="K81" s="233"/>
      <c r="L81" s="233"/>
      <c r="M81" s="233"/>
      <c r="N81" s="233"/>
      <c r="O81" s="233"/>
      <c r="P81" s="233"/>
      <c r="Q81" s="233"/>
      <c r="R81" s="233"/>
      <c r="S81" s="233"/>
      <c r="T81" s="233"/>
      <c r="U81" s="233"/>
      <c r="V81" s="233"/>
      <c r="W81" s="233"/>
      <c r="X81" s="233"/>
      <c r="Y81" s="214"/>
      <c r="Z81" s="214"/>
      <c r="AA81" s="214"/>
      <c r="AB81" s="214"/>
      <c r="AC81" s="214"/>
      <c r="AD81" s="214"/>
      <c r="AE81" s="214"/>
      <c r="AF81" s="214"/>
      <c r="AG81" s="214" t="s">
        <v>131</v>
      </c>
      <c r="AH81" s="214">
        <v>0</v>
      </c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1">
      <c r="A82" s="231"/>
      <c r="B82" s="232"/>
      <c r="C82" s="255" t="s">
        <v>215</v>
      </c>
      <c r="D82" s="234"/>
      <c r="E82" s="235">
        <v>0.14699999999999999</v>
      </c>
      <c r="F82" s="233"/>
      <c r="G82" s="233"/>
      <c r="H82" s="233"/>
      <c r="I82" s="233"/>
      <c r="J82" s="233"/>
      <c r="K82" s="233"/>
      <c r="L82" s="233"/>
      <c r="M82" s="233"/>
      <c r="N82" s="233"/>
      <c r="O82" s="233"/>
      <c r="P82" s="233"/>
      <c r="Q82" s="233"/>
      <c r="R82" s="233"/>
      <c r="S82" s="233"/>
      <c r="T82" s="233"/>
      <c r="U82" s="233"/>
      <c r="V82" s="233"/>
      <c r="W82" s="233"/>
      <c r="X82" s="233"/>
      <c r="Y82" s="214"/>
      <c r="Z82" s="214"/>
      <c r="AA82" s="214"/>
      <c r="AB82" s="214"/>
      <c r="AC82" s="214"/>
      <c r="AD82" s="214"/>
      <c r="AE82" s="214"/>
      <c r="AF82" s="214"/>
      <c r="AG82" s="214" t="s">
        <v>131</v>
      </c>
      <c r="AH82" s="214">
        <v>0</v>
      </c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1">
      <c r="A83" s="231"/>
      <c r="B83" s="232"/>
      <c r="C83" s="255" t="s">
        <v>216</v>
      </c>
      <c r="D83" s="234"/>
      <c r="E83" s="235">
        <v>8.7500000000000008E-3</v>
      </c>
      <c r="F83" s="233"/>
      <c r="G83" s="233"/>
      <c r="H83" s="233"/>
      <c r="I83" s="233"/>
      <c r="J83" s="233"/>
      <c r="K83" s="233"/>
      <c r="L83" s="233"/>
      <c r="M83" s="233"/>
      <c r="N83" s="233"/>
      <c r="O83" s="233"/>
      <c r="P83" s="233"/>
      <c r="Q83" s="233"/>
      <c r="R83" s="233"/>
      <c r="S83" s="233"/>
      <c r="T83" s="233"/>
      <c r="U83" s="233"/>
      <c r="V83" s="233"/>
      <c r="W83" s="233"/>
      <c r="X83" s="233"/>
      <c r="Y83" s="214"/>
      <c r="Z83" s="214"/>
      <c r="AA83" s="214"/>
      <c r="AB83" s="214"/>
      <c r="AC83" s="214"/>
      <c r="AD83" s="214"/>
      <c r="AE83" s="214"/>
      <c r="AF83" s="214"/>
      <c r="AG83" s="214" t="s">
        <v>131</v>
      </c>
      <c r="AH83" s="214">
        <v>0</v>
      </c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1">
      <c r="A84" s="231"/>
      <c r="B84" s="232"/>
      <c r="C84" s="255" t="s">
        <v>217</v>
      </c>
      <c r="D84" s="234"/>
      <c r="E84" s="235">
        <v>6.7199999999999996E-2</v>
      </c>
      <c r="F84" s="233"/>
      <c r="G84" s="233"/>
      <c r="H84" s="233"/>
      <c r="I84" s="233"/>
      <c r="J84" s="233"/>
      <c r="K84" s="233"/>
      <c r="L84" s="233"/>
      <c r="M84" s="233"/>
      <c r="N84" s="233"/>
      <c r="O84" s="233"/>
      <c r="P84" s="233"/>
      <c r="Q84" s="233"/>
      <c r="R84" s="233"/>
      <c r="S84" s="233"/>
      <c r="T84" s="233"/>
      <c r="U84" s="233"/>
      <c r="V84" s="233"/>
      <c r="W84" s="233"/>
      <c r="X84" s="233"/>
      <c r="Y84" s="214"/>
      <c r="Z84" s="214"/>
      <c r="AA84" s="214"/>
      <c r="AB84" s="214"/>
      <c r="AC84" s="214"/>
      <c r="AD84" s="214"/>
      <c r="AE84" s="214"/>
      <c r="AF84" s="214"/>
      <c r="AG84" s="214" t="s">
        <v>131</v>
      </c>
      <c r="AH84" s="214">
        <v>0</v>
      </c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1">
      <c r="A85" s="231"/>
      <c r="B85" s="232"/>
      <c r="C85" s="255" t="s">
        <v>218</v>
      </c>
      <c r="D85" s="234"/>
      <c r="E85" s="235">
        <v>3.5000000000000001E-3</v>
      </c>
      <c r="F85" s="233"/>
      <c r="G85" s="233"/>
      <c r="H85" s="233"/>
      <c r="I85" s="233"/>
      <c r="J85" s="233"/>
      <c r="K85" s="233"/>
      <c r="L85" s="233"/>
      <c r="M85" s="233"/>
      <c r="N85" s="233"/>
      <c r="O85" s="233"/>
      <c r="P85" s="233"/>
      <c r="Q85" s="233"/>
      <c r="R85" s="233"/>
      <c r="S85" s="233"/>
      <c r="T85" s="233"/>
      <c r="U85" s="233"/>
      <c r="V85" s="233"/>
      <c r="W85" s="233"/>
      <c r="X85" s="233"/>
      <c r="Y85" s="214"/>
      <c r="Z85" s="214"/>
      <c r="AA85" s="214"/>
      <c r="AB85" s="214"/>
      <c r="AC85" s="214"/>
      <c r="AD85" s="214"/>
      <c r="AE85" s="214"/>
      <c r="AF85" s="214"/>
      <c r="AG85" s="214" t="s">
        <v>131</v>
      </c>
      <c r="AH85" s="214">
        <v>0</v>
      </c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1">
      <c r="A86" s="243">
        <v>15</v>
      </c>
      <c r="B86" s="244" t="s">
        <v>219</v>
      </c>
      <c r="C86" s="254" t="s">
        <v>220</v>
      </c>
      <c r="D86" s="245" t="s">
        <v>205</v>
      </c>
      <c r="E86" s="246">
        <v>5.1349999999999998</v>
      </c>
      <c r="F86" s="247"/>
      <c r="G86" s="248">
        <f>ROUND(E86*F86,2)</f>
        <v>0</v>
      </c>
      <c r="H86" s="247"/>
      <c r="I86" s="248">
        <f>ROUND(E86*H86,2)</f>
        <v>0</v>
      </c>
      <c r="J86" s="247"/>
      <c r="K86" s="248">
        <f>ROUND(E86*J86,2)</f>
        <v>0</v>
      </c>
      <c r="L86" s="248">
        <v>21</v>
      </c>
      <c r="M86" s="248">
        <f>G86*(1+L86/100)</f>
        <v>0</v>
      </c>
      <c r="N86" s="248">
        <v>4.965E-2</v>
      </c>
      <c r="O86" s="248">
        <f>ROUND(E86*N86,2)</f>
        <v>0.25</v>
      </c>
      <c r="P86" s="248">
        <v>0</v>
      </c>
      <c r="Q86" s="248">
        <f>ROUND(E86*P86,2)</f>
        <v>0</v>
      </c>
      <c r="R86" s="248"/>
      <c r="S86" s="248" t="s">
        <v>127</v>
      </c>
      <c r="T86" s="249" t="s">
        <v>127</v>
      </c>
      <c r="U86" s="233">
        <v>0.94</v>
      </c>
      <c r="V86" s="233">
        <f>ROUND(E86*U86,2)</f>
        <v>4.83</v>
      </c>
      <c r="W86" s="233"/>
      <c r="X86" s="233" t="s">
        <v>128</v>
      </c>
      <c r="Y86" s="214"/>
      <c r="Z86" s="214"/>
      <c r="AA86" s="214"/>
      <c r="AB86" s="214"/>
      <c r="AC86" s="214"/>
      <c r="AD86" s="214"/>
      <c r="AE86" s="214"/>
      <c r="AF86" s="214"/>
      <c r="AG86" s="214" t="s">
        <v>129</v>
      </c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1">
      <c r="A87" s="231"/>
      <c r="B87" s="232"/>
      <c r="C87" s="255" t="s">
        <v>210</v>
      </c>
      <c r="D87" s="234"/>
      <c r="E87" s="235"/>
      <c r="F87" s="233"/>
      <c r="G87" s="233"/>
      <c r="H87" s="233"/>
      <c r="I87" s="233"/>
      <c r="J87" s="233"/>
      <c r="K87" s="233"/>
      <c r="L87" s="233"/>
      <c r="M87" s="233"/>
      <c r="N87" s="233"/>
      <c r="O87" s="233"/>
      <c r="P87" s="233"/>
      <c r="Q87" s="233"/>
      <c r="R87" s="233"/>
      <c r="S87" s="233"/>
      <c r="T87" s="233"/>
      <c r="U87" s="233"/>
      <c r="V87" s="233"/>
      <c r="W87" s="233"/>
      <c r="X87" s="233"/>
      <c r="Y87" s="214"/>
      <c r="Z87" s="214"/>
      <c r="AA87" s="214"/>
      <c r="AB87" s="214"/>
      <c r="AC87" s="214"/>
      <c r="AD87" s="214"/>
      <c r="AE87" s="214"/>
      <c r="AF87" s="214"/>
      <c r="AG87" s="214" t="s">
        <v>131</v>
      </c>
      <c r="AH87" s="214">
        <v>0</v>
      </c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ht="22.5" outlineLevel="1">
      <c r="A88" s="231"/>
      <c r="B88" s="232"/>
      <c r="C88" s="255" t="s">
        <v>221</v>
      </c>
      <c r="D88" s="234"/>
      <c r="E88" s="235"/>
      <c r="F88" s="233"/>
      <c r="G88" s="233"/>
      <c r="H88" s="233"/>
      <c r="I88" s="233"/>
      <c r="J88" s="233"/>
      <c r="K88" s="233"/>
      <c r="L88" s="233"/>
      <c r="M88" s="233"/>
      <c r="N88" s="233"/>
      <c r="O88" s="233"/>
      <c r="P88" s="233"/>
      <c r="Q88" s="233"/>
      <c r="R88" s="233"/>
      <c r="S88" s="233"/>
      <c r="T88" s="233"/>
      <c r="U88" s="233"/>
      <c r="V88" s="233"/>
      <c r="W88" s="233"/>
      <c r="X88" s="233"/>
      <c r="Y88" s="214"/>
      <c r="Z88" s="214"/>
      <c r="AA88" s="214"/>
      <c r="AB88" s="214"/>
      <c r="AC88" s="214"/>
      <c r="AD88" s="214"/>
      <c r="AE88" s="214"/>
      <c r="AF88" s="214"/>
      <c r="AG88" s="214" t="s">
        <v>131</v>
      </c>
      <c r="AH88" s="214">
        <v>0</v>
      </c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1">
      <c r="A89" s="231"/>
      <c r="B89" s="232"/>
      <c r="C89" s="255" t="s">
        <v>222</v>
      </c>
      <c r="D89" s="234"/>
      <c r="E89" s="235">
        <v>1.8</v>
      </c>
      <c r="F89" s="233"/>
      <c r="G89" s="233"/>
      <c r="H89" s="233"/>
      <c r="I89" s="233"/>
      <c r="J89" s="233"/>
      <c r="K89" s="233"/>
      <c r="L89" s="233"/>
      <c r="M89" s="233"/>
      <c r="N89" s="233"/>
      <c r="O89" s="233"/>
      <c r="P89" s="233"/>
      <c r="Q89" s="233"/>
      <c r="R89" s="233"/>
      <c r="S89" s="233"/>
      <c r="T89" s="233"/>
      <c r="U89" s="233"/>
      <c r="V89" s="233"/>
      <c r="W89" s="233"/>
      <c r="X89" s="233"/>
      <c r="Y89" s="214"/>
      <c r="Z89" s="214"/>
      <c r="AA89" s="214"/>
      <c r="AB89" s="214"/>
      <c r="AC89" s="214"/>
      <c r="AD89" s="214"/>
      <c r="AE89" s="214"/>
      <c r="AF89" s="214"/>
      <c r="AG89" s="214" t="s">
        <v>131</v>
      </c>
      <c r="AH89" s="214">
        <v>0</v>
      </c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1">
      <c r="A90" s="231"/>
      <c r="B90" s="232"/>
      <c r="C90" s="255" t="s">
        <v>223</v>
      </c>
      <c r="D90" s="234"/>
      <c r="E90" s="235">
        <v>0.15</v>
      </c>
      <c r="F90" s="233"/>
      <c r="G90" s="233"/>
      <c r="H90" s="233"/>
      <c r="I90" s="233"/>
      <c r="J90" s="233"/>
      <c r="K90" s="233"/>
      <c r="L90" s="233"/>
      <c r="M90" s="233"/>
      <c r="N90" s="233"/>
      <c r="O90" s="233"/>
      <c r="P90" s="233"/>
      <c r="Q90" s="233"/>
      <c r="R90" s="233"/>
      <c r="S90" s="233"/>
      <c r="T90" s="233"/>
      <c r="U90" s="233"/>
      <c r="V90" s="233"/>
      <c r="W90" s="233"/>
      <c r="X90" s="233"/>
      <c r="Y90" s="214"/>
      <c r="Z90" s="214"/>
      <c r="AA90" s="214"/>
      <c r="AB90" s="214"/>
      <c r="AC90" s="214"/>
      <c r="AD90" s="214"/>
      <c r="AE90" s="214"/>
      <c r="AF90" s="214"/>
      <c r="AG90" s="214" t="s">
        <v>131</v>
      </c>
      <c r="AH90" s="214">
        <v>0</v>
      </c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ht="22.5" outlineLevel="1">
      <c r="A91" s="231"/>
      <c r="B91" s="232"/>
      <c r="C91" s="255" t="s">
        <v>224</v>
      </c>
      <c r="D91" s="234"/>
      <c r="E91" s="235"/>
      <c r="F91" s="233"/>
      <c r="G91" s="233"/>
      <c r="H91" s="233"/>
      <c r="I91" s="233"/>
      <c r="J91" s="233"/>
      <c r="K91" s="233"/>
      <c r="L91" s="233"/>
      <c r="M91" s="233"/>
      <c r="N91" s="233"/>
      <c r="O91" s="233"/>
      <c r="P91" s="233"/>
      <c r="Q91" s="233"/>
      <c r="R91" s="233"/>
      <c r="S91" s="233"/>
      <c r="T91" s="233"/>
      <c r="U91" s="233"/>
      <c r="V91" s="233"/>
      <c r="W91" s="233"/>
      <c r="X91" s="233"/>
      <c r="Y91" s="214"/>
      <c r="Z91" s="214"/>
      <c r="AA91" s="214"/>
      <c r="AB91" s="214"/>
      <c r="AC91" s="214"/>
      <c r="AD91" s="214"/>
      <c r="AE91" s="214"/>
      <c r="AF91" s="214"/>
      <c r="AG91" s="214" t="s">
        <v>131</v>
      </c>
      <c r="AH91" s="214">
        <v>0</v>
      </c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1">
      <c r="A92" s="231"/>
      <c r="B92" s="232"/>
      <c r="C92" s="255" t="s">
        <v>225</v>
      </c>
      <c r="D92" s="234"/>
      <c r="E92" s="235">
        <v>2.1</v>
      </c>
      <c r="F92" s="233"/>
      <c r="G92" s="233"/>
      <c r="H92" s="233"/>
      <c r="I92" s="233"/>
      <c r="J92" s="233"/>
      <c r="K92" s="233"/>
      <c r="L92" s="233"/>
      <c r="M92" s="233"/>
      <c r="N92" s="233"/>
      <c r="O92" s="233"/>
      <c r="P92" s="233"/>
      <c r="Q92" s="233"/>
      <c r="R92" s="233"/>
      <c r="S92" s="233"/>
      <c r="T92" s="233"/>
      <c r="U92" s="233"/>
      <c r="V92" s="233"/>
      <c r="W92" s="233"/>
      <c r="X92" s="233"/>
      <c r="Y92" s="214"/>
      <c r="Z92" s="214"/>
      <c r="AA92" s="214"/>
      <c r="AB92" s="214"/>
      <c r="AC92" s="214"/>
      <c r="AD92" s="214"/>
      <c r="AE92" s="214"/>
      <c r="AF92" s="214"/>
      <c r="AG92" s="214" t="s">
        <v>131</v>
      </c>
      <c r="AH92" s="214">
        <v>0</v>
      </c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1">
      <c r="A93" s="231"/>
      <c r="B93" s="232"/>
      <c r="C93" s="255" t="s">
        <v>226</v>
      </c>
      <c r="D93" s="234"/>
      <c r="E93" s="235">
        <v>0.17499999999999999</v>
      </c>
      <c r="F93" s="233"/>
      <c r="G93" s="233"/>
      <c r="H93" s="233"/>
      <c r="I93" s="233"/>
      <c r="J93" s="233"/>
      <c r="K93" s="233"/>
      <c r="L93" s="233"/>
      <c r="M93" s="233"/>
      <c r="N93" s="233"/>
      <c r="O93" s="233"/>
      <c r="P93" s="233"/>
      <c r="Q93" s="233"/>
      <c r="R93" s="233"/>
      <c r="S93" s="233"/>
      <c r="T93" s="233"/>
      <c r="U93" s="233"/>
      <c r="V93" s="233"/>
      <c r="W93" s="233"/>
      <c r="X93" s="233"/>
      <c r="Y93" s="214"/>
      <c r="Z93" s="214"/>
      <c r="AA93" s="214"/>
      <c r="AB93" s="214"/>
      <c r="AC93" s="214"/>
      <c r="AD93" s="214"/>
      <c r="AE93" s="214"/>
      <c r="AF93" s="214"/>
      <c r="AG93" s="214" t="s">
        <v>131</v>
      </c>
      <c r="AH93" s="214">
        <v>0</v>
      </c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1">
      <c r="A94" s="231"/>
      <c r="B94" s="232"/>
      <c r="C94" s="255" t="s">
        <v>227</v>
      </c>
      <c r="D94" s="234"/>
      <c r="E94" s="235">
        <v>0.84</v>
      </c>
      <c r="F94" s="233"/>
      <c r="G94" s="233"/>
      <c r="H94" s="233"/>
      <c r="I94" s="233"/>
      <c r="J94" s="233"/>
      <c r="K94" s="233"/>
      <c r="L94" s="233"/>
      <c r="M94" s="233"/>
      <c r="N94" s="233"/>
      <c r="O94" s="233"/>
      <c r="P94" s="233"/>
      <c r="Q94" s="233"/>
      <c r="R94" s="233"/>
      <c r="S94" s="233"/>
      <c r="T94" s="233"/>
      <c r="U94" s="233"/>
      <c r="V94" s="233"/>
      <c r="W94" s="233"/>
      <c r="X94" s="233"/>
      <c r="Y94" s="214"/>
      <c r="Z94" s="214"/>
      <c r="AA94" s="214"/>
      <c r="AB94" s="214"/>
      <c r="AC94" s="214"/>
      <c r="AD94" s="214"/>
      <c r="AE94" s="214"/>
      <c r="AF94" s="214"/>
      <c r="AG94" s="214" t="s">
        <v>131</v>
      </c>
      <c r="AH94" s="214">
        <v>0</v>
      </c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1">
      <c r="A95" s="231"/>
      <c r="B95" s="232"/>
      <c r="C95" s="255" t="s">
        <v>228</v>
      </c>
      <c r="D95" s="234"/>
      <c r="E95" s="235">
        <v>7.0000000000000007E-2</v>
      </c>
      <c r="F95" s="233"/>
      <c r="G95" s="233"/>
      <c r="H95" s="233"/>
      <c r="I95" s="233"/>
      <c r="J95" s="233"/>
      <c r="K95" s="233"/>
      <c r="L95" s="233"/>
      <c r="M95" s="233"/>
      <c r="N95" s="233"/>
      <c r="O95" s="233"/>
      <c r="P95" s="233"/>
      <c r="Q95" s="233"/>
      <c r="R95" s="233"/>
      <c r="S95" s="233"/>
      <c r="T95" s="233"/>
      <c r="U95" s="233"/>
      <c r="V95" s="233"/>
      <c r="W95" s="233"/>
      <c r="X95" s="233"/>
      <c r="Y95" s="214"/>
      <c r="Z95" s="214"/>
      <c r="AA95" s="214"/>
      <c r="AB95" s="214"/>
      <c r="AC95" s="214"/>
      <c r="AD95" s="214"/>
      <c r="AE95" s="214"/>
      <c r="AF95" s="214"/>
      <c r="AG95" s="214" t="s">
        <v>131</v>
      </c>
      <c r="AH95" s="214">
        <v>0</v>
      </c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1">
      <c r="A96" s="243">
        <v>16</v>
      </c>
      <c r="B96" s="244" t="s">
        <v>229</v>
      </c>
      <c r="C96" s="254" t="s">
        <v>230</v>
      </c>
      <c r="D96" s="245" t="s">
        <v>205</v>
      </c>
      <c r="E96" s="246">
        <v>5.1349999999999998</v>
      </c>
      <c r="F96" s="247"/>
      <c r="G96" s="248">
        <f>ROUND(E96*F96,2)</f>
        <v>0</v>
      </c>
      <c r="H96" s="247"/>
      <c r="I96" s="248">
        <f>ROUND(E96*H96,2)</f>
        <v>0</v>
      </c>
      <c r="J96" s="247"/>
      <c r="K96" s="248">
        <f>ROUND(E96*J96,2)</f>
        <v>0</v>
      </c>
      <c r="L96" s="248">
        <v>21</v>
      </c>
      <c r="M96" s="248">
        <f>G96*(1+L96/100)</f>
        <v>0</v>
      </c>
      <c r="N96" s="248">
        <v>0</v>
      </c>
      <c r="O96" s="248">
        <f>ROUND(E96*N96,2)</f>
        <v>0</v>
      </c>
      <c r="P96" s="248">
        <v>0</v>
      </c>
      <c r="Q96" s="248">
        <f>ROUND(E96*P96,2)</f>
        <v>0</v>
      </c>
      <c r="R96" s="248"/>
      <c r="S96" s="248" t="s">
        <v>127</v>
      </c>
      <c r="T96" s="249" t="s">
        <v>127</v>
      </c>
      <c r="U96" s="233">
        <v>0.28999999999999998</v>
      </c>
      <c r="V96" s="233">
        <f>ROUND(E96*U96,2)</f>
        <v>1.49</v>
      </c>
      <c r="W96" s="233"/>
      <c r="X96" s="233" t="s">
        <v>128</v>
      </c>
      <c r="Y96" s="214"/>
      <c r="Z96" s="214"/>
      <c r="AA96" s="214"/>
      <c r="AB96" s="214"/>
      <c r="AC96" s="214"/>
      <c r="AD96" s="214"/>
      <c r="AE96" s="214"/>
      <c r="AF96" s="214"/>
      <c r="AG96" s="214" t="s">
        <v>129</v>
      </c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1">
      <c r="A97" s="231"/>
      <c r="B97" s="232"/>
      <c r="C97" s="255" t="s">
        <v>231</v>
      </c>
      <c r="D97" s="234"/>
      <c r="E97" s="235">
        <v>5.1349999999999998</v>
      </c>
      <c r="F97" s="233"/>
      <c r="G97" s="233"/>
      <c r="H97" s="233"/>
      <c r="I97" s="233"/>
      <c r="J97" s="233"/>
      <c r="K97" s="233"/>
      <c r="L97" s="233"/>
      <c r="M97" s="233"/>
      <c r="N97" s="233"/>
      <c r="O97" s="233"/>
      <c r="P97" s="233"/>
      <c r="Q97" s="233"/>
      <c r="R97" s="233"/>
      <c r="S97" s="233"/>
      <c r="T97" s="233"/>
      <c r="U97" s="233"/>
      <c r="V97" s="233"/>
      <c r="W97" s="233"/>
      <c r="X97" s="233"/>
      <c r="Y97" s="214"/>
      <c r="Z97" s="214"/>
      <c r="AA97" s="214"/>
      <c r="AB97" s="214"/>
      <c r="AC97" s="214"/>
      <c r="AD97" s="214"/>
      <c r="AE97" s="214"/>
      <c r="AF97" s="214"/>
      <c r="AG97" s="214" t="s">
        <v>131</v>
      </c>
      <c r="AH97" s="214">
        <v>0</v>
      </c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outlineLevel="1">
      <c r="A98" s="243">
        <v>17</v>
      </c>
      <c r="B98" s="244" t="s">
        <v>232</v>
      </c>
      <c r="C98" s="254" t="s">
        <v>233</v>
      </c>
      <c r="D98" s="245" t="s">
        <v>175</v>
      </c>
      <c r="E98" s="246">
        <v>3.2469999999999999E-2</v>
      </c>
      <c r="F98" s="247"/>
      <c r="G98" s="248">
        <f>ROUND(E98*F98,2)</f>
        <v>0</v>
      </c>
      <c r="H98" s="247"/>
      <c r="I98" s="248">
        <f>ROUND(E98*H98,2)</f>
        <v>0</v>
      </c>
      <c r="J98" s="247"/>
      <c r="K98" s="248">
        <f>ROUND(E98*J98,2)</f>
        <v>0</v>
      </c>
      <c r="L98" s="248">
        <v>21</v>
      </c>
      <c r="M98" s="248">
        <f>G98*(1+L98/100)</f>
        <v>0</v>
      </c>
      <c r="N98" s="248">
        <v>1.0166500000000001</v>
      </c>
      <c r="O98" s="248">
        <f>ROUND(E98*N98,2)</f>
        <v>0.03</v>
      </c>
      <c r="P98" s="248">
        <v>0</v>
      </c>
      <c r="Q98" s="248">
        <f>ROUND(E98*P98,2)</f>
        <v>0</v>
      </c>
      <c r="R98" s="248"/>
      <c r="S98" s="248" t="s">
        <v>127</v>
      </c>
      <c r="T98" s="249" t="s">
        <v>127</v>
      </c>
      <c r="U98" s="233">
        <v>27.672999999999998</v>
      </c>
      <c r="V98" s="233">
        <f>ROUND(E98*U98,2)</f>
        <v>0.9</v>
      </c>
      <c r="W98" s="233"/>
      <c r="X98" s="233" t="s">
        <v>128</v>
      </c>
      <c r="Y98" s="214"/>
      <c r="Z98" s="214"/>
      <c r="AA98" s="214"/>
      <c r="AB98" s="214"/>
      <c r="AC98" s="214"/>
      <c r="AD98" s="214"/>
      <c r="AE98" s="214"/>
      <c r="AF98" s="214"/>
      <c r="AG98" s="214" t="s">
        <v>129</v>
      </c>
      <c r="AH98" s="214"/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1">
      <c r="A99" s="231"/>
      <c r="B99" s="232"/>
      <c r="C99" s="255" t="s">
        <v>210</v>
      </c>
      <c r="D99" s="234"/>
      <c r="E99" s="235"/>
      <c r="F99" s="233"/>
      <c r="G99" s="233"/>
      <c r="H99" s="233"/>
      <c r="I99" s="233"/>
      <c r="J99" s="233"/>
      <c r="K99" s="233"/>
      <c r="L99" s="233"/>
      <c r="M99" s="233"/>
      <c r="N99" s="233"/>
      <c r="O99" s="233"/>
      <c r="P99" s="233"/>
      <c r="Q99" s="233"/>
      <c r="R99" s="233"/>
      <c r="S99" s="233"/>
      <c r="T99" s="233"/>
      <c r="U99" s="233"/>
      <c r="V99" s="233"/>
      <c r="W99" s="233"/>
      <c r="X99" s="233"/>
      <c r="Y99" s="214"/>
      <c r="Z99" s="214"/>
      <c r="AA99" s="214"/>
      <c r="AB99" s="214"/>
      <c r="AC99" s="214"/>
      <c r="AD99" s="214"/>
      <c r="AE99" s="214"/>
      <c r="AF99" s="214"/>
      <c r="AG99" s="214" t="s">
        <v>131</v>
      </c>
      <c r="AH99" s="214">
        <v>0</v>
      </c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ht="22.5" outlineLevel="1">
      <c r="A100" s="231"/>
      <c r="B100" s="232"/>
      <c r="C100" s="255" t="s">
        <v>211</v>
      </c>
      <c r="D100" s="234"/>
      <c r="E100" s="235"/>
      <c r="F100" s="233"/>
      <c r="G100" s="233"/>
      <c r="H100" s="233"/>
      <c r="I100" s="233"/>
      <c r="J100" s="233"/>
      <c r="K100" s="233"/>
      <c r="L100" s="233"/>
      <c r="M100" s="233"/>
      <c r="N100" s="233"/>
      <c r="O100" s="233"/>
      <c r="P100" s="233"/>
      <c r="Q100" s="233"/>
      <c r="R100" s="233"/>
      <c r="S100" s="233"/>
      <c r="T100" s="233"/>
      <c r="U100" s="233"/>
      <c r="V100" s="233"/>
      <c r="W100" s="233"/>
      <c r="X100" s="233"/>
      <c r="Y100" s="214"/>
      <c r="Z100" s="214"/>
      <c r="AA100" s="214"/>
      <c r="AB100" s="214"/>
      <c r="AC100" s="214"/>
      <c r="AD100" s="214"/>
      <c r="AE100" s="214"/>
      <c r="AF100" s="214"/>
      <c r="AG100" s="214" t="s">
        <v>131</v>
      </c>
      <c r="AH100" s="214">
        <v>0</v>
      </c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1">
      <c r="A101" s="231"/>
      <c r="B101" s="232"/>
      <c r="C101" s="255" t="s">
        <v>234</v>
      </c>
      <c r="D101" s="234"/>
      <c r="E101" s="235"/>
      <c r="F101" s="233"/>
      <c r="G101" s="233"/>
      <c r="H101" s="233"/>
      <c r="I101" s="233"/>
      <c r="J101" s="233"/>
      <c r="K101" s="233"/>
      <c r="L101" s="233"/>
      <c r="M101" s="233"/>
      <c r="N101" s="233"/>
      <c r="O101" s="233"/>
      <c r="P101" s="233"/>
      <c r="Q101" s="233"/>
      <c r="R101" s="233"/>
      <c r="S101" s="233"/>
      <c r="T101" s="233"/>
      <c r="U101" s="233"/>
      <c r="V101" s="233"/>
      <c r="W101" s="233"/>
      <c r="X101" s="233"/>
      <c r="Y101" s="214"/>
      <c r="Z101" s="214"/>
      <c r="AA101" s="214"/>
      <c r="AB101" s="214"/>
      <c r="AC101" s="214"/>
      <c r="AD101" s="214"/>
      <c r="AE101" s="214"/>
      <c r="AF101" s="214"/>
      <c r="AG101" s="214" t="s">
        <v>131</v>
      </c>
      <c r="AH101" s="214">
        <v>0</v>
      </c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1">
      <c r="A102" s="231"/>
      <c r="B102" s="232"/>
      <c r="C102" s="255" t="s">
        <v>235</v>
      </c>
      <c r="D102" s="234"/>
      <c r="E102" s="235"/>
      <c r="F102" s="233"/>
      <c r="G102" s="233"/>
      <c r="H102" s="233"/>
      <c r="I102" s="233"/>
      <c r="J102" s="233"/>
      <c r="K102" s="233"/>
      <c r="L102" s="233"/>
      <c r="M102" s="233"/>
      <c r="N102" s="233"/>
      <c r="O102" s="233"/>
      <c r="P102" s="233"/>
      <c r="Q102" s="233"/>
      <c r="R102" s="233"/>
      <c r="S102" s="233"/>
      <c r="T102" s="233"/>
      <c r="U102" s="233"/>
      <c r="V102" s="233"/>
      <c r="W102" s="233"/>
      <c r="X102" s="233"/>
      <c r="Y102" s="214"/>
      <c r="Z102" s="214"/>
      <c r="AA102" s="214"/>
      <c r="AB102" s="214"/>
      <c r="AC102" s="214"/>
      <c r="AD102" s="214"/>
      <c r="AE102" s="214"/>
      <c r="AF102" s="214"/>
      <c r="AG102" s="214" t="s">
        <v>131</v>
      </c>
      <c r="AH102" s="214">
        <v>0</v>
      </c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outlineLevel="1">
      <c r="A103" s="231"/>
      <c r="B103" s="232"/>
      <c r="C103" s="255" t="s">
        <v>236</v>
      </c>
      <c r="D103" s="234"/>
      <c r="E103" s="235"/>
      <c r="F103" s="233"/>
      <c r="G103" s="233"/>
      <c r="H103" s="233"/>
      <c r="I103" s="233"/>
      <c r="J103" s="233"/>
      <c r="K103" s="233"/>
      <c r="L103" s="233"/>
      <c r="M103" s="233"/>
      <c r="N103" s="233"/>
      <c r="O103" s="233"/>
      <c r="P103" s="233"/>
      <c r="Q103" s="233"/>
      <c r="R103" s="233"/>
      <c r="S103" s="233"/>
      <c r="T103" s="233"/>
      <c r="U103" s="233"/>
      <c r="V103" s="233"/>
      <c r="W103" s="233"/>
      <c r="X103" s="233"/>
      <c r="Y103" s="214"/>
      <c r="Z103" s="214"/>
      <c r="AA103" s="214"/>
      <c r="AB103" s="214"/>
      <c r="AC103" s="214"/>
      <c r="AD103" s="214"/>
      <c r="AE103" s="214"/>
      <c r="AF103" s="214"/>
      <c r="AG103" s="214" t="s">
        <v>131</v>
      </c>
      <c r="AH103" s="214">
        <v>0</v>
      </c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outlineLevel="1">
      <c r="A104" s="231"/>
      <c r="B104" s="232"/>
      <c r="C104" s="255" t="s">
        <v>237</v>
      </c>
      <c r="D104" s="234"/>
      <c r="E104" s="235">
        <v>1.436E-2</v>
      </c>
      <c r="F104" s="233"/>
      <c r="G104" s="233"/>
      <c r="H104" s="233"/>
      <c r="I104" s="233"/>
      <c r="J104" s="233"/>
      <c r="K104" s="233"/>
      <c r="L104" s="233"/>
      <c r="M104" s="233"/>
      <c r="N104" s="233"/>
      <c r="O104" s="233"/>
      <c r="P104" s="233"/>
      <c r="Q104" s="233"/>
      <c r="R104" s="233"/>
      <c r="S104" s="233"/>
      <c r="T104" s="233"/>
      <c r="U104" s="233"/>
      <c r="V104" s="233"/>
      <c r="W104" s="233"/>
      <c r="X104" s="233"/>
      <c r="Y104" s="214"/>
      <c r="Z104" s="214"/>
      <c r="AA104" s="214"/>
      <c r="AB104" s="214"/>
      <c r="AC104" s="214"/>
      <c r="AD104" s="214"/>
      <c r="AE104" s="214"/>
      <c r="AF104" s="214"/>
      <c r="AG104" s="214" t="s">
        <v>131</v>
      </c>
      <c r="AH104" s="214">
        <v>0</v>
      </c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ht="22.5" outlineLevel="1">
      <c r="A105" s="231"/>
      <c r="B105" s="232"/>
      <c r="C105" s="255" t="s">
        <v>214</v>
      </c>
      <c r="D105" s="234"/>
      <c r="E105" s="235"/>
      <c r="F105" s="233"/>
      <c r="G105" s="233"/>
      <c r="H105" s="233"/>
      <c r="I105" s="233"/>
      <c r="J105" s="233"/>
      <c r="K105" s="233"/>
      <c r="L105" s="233"/>
      <c r="M105" s="233"/>
      <c r="N105" s="233"/>
      <c r="O105" s="233"/>
      <c r="P105" s="233"/>
      <c r="Q105" s="233"/>
      <c r="R105" s="233"/>
      <c r="S105" s="233"/>
      <c r="T105" s="233"/>
      <c r="U105" s="233"/>
      <c r="V105" s="233"/>
      <c r="W105" s="233"/>
      <c r="X105" s="233"/>
      <c r="Y105" s="214"/>
      <c r="Z105" s="214"/>
      <c r="AA105" s="214"/>
      <c r="AB105" s="214"/>
      <c r="AC105" s="214"/>
      <c r="AD105" s="214"/>
      <c r="AE105" s="214"/>
      <c r="AF105" s="214"/>
      <c r="AG105" s="214" t="s">
        <v>131</v>
      </c>
      <c r="AH105" s="214">
        <v>0</v>
      </c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outlineLevel="1">
      <c r="A106" s="231"/>
      <c r="B106" s="232"/>
      <c r="C106" s="255" t="s">
        <v>234</v>
      </c>
      <c r="D106" s="234"/>
      <c r="E106" s="235"/>
      <c r="F106" s="233"/>
      <c r="G106" s="233"/>
      <c r="H106" s="233"/>
      <c r="I106" s="233"/>
      <c r="J106" s="233"/>
      <c r="K106" s="233"/>
      <c r="L106" s="233"/>
      <c r="M106" s="233"/>
      <c r="N106" s="233"/>
      <c r="O106" s="233"/>
      <c r="P106" s="233"/>
      <c r="Q106" s="233"/>
      <c r="R106" s="233"/>
      <c r="S106" s="233"/>
      <c r="T106" s="233"/>
      <c r="U106" s="233"/>
      <c r="V106" s="233"/>
      <c r="W106" s="233"/>
      <c r="X106" s="233"/>
      <c r="Y106" s="214"/>
      <c r="Z106" s="214"/>
      <c r="AA106" s="214"/>
      <c r="AB106" s="214"/>
      <c r="AC106" s="214"/>
      <c r="AD106" s="214"/>
      <c r="AE106" s="214"/>
      <c r="AF106" s="214"/>
      <c r="AG106" s="214" t="s">
        <v>131</v>
      </c>
      <c r="AH106" s="214">
        <v>0</v>
      </c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outlineLevel="1">
      <c r="A107" s="231"/>
      <c r="B107" s="232"/>
      <c r="C107" s="255" t="s">
        <v>238</v>
      </c>
      <c r="D107" s="234"/>
      <c r="E107" s="235"/>
      <c r="F107" s="233"/>
      <c r="G107" s="233"/>
      <c r="H107" s="233"/>
      <c r="I107" s="233"/>
      <c r="J107" s="233"/>
      <c r="K107" s="233"/>
      <c r="L107" s="233"/>
      <c r="M107" s="233"/>
      <c r="N107" s="233"/>
      <c r="O107" s="233"/>
      <c r="P107" s="233"/>
      <c r="Q107" s="233"/>
      <c r="R107" s="233"/>
      <c r="S107" s="233"/>
      <c r="T107" s="233"/>
      <c r="U107" s="233"/>
      <c r="V107" s="233"/>
      <c r="W107" s="233"/>
      <c r="X107" s="233"/>
      <c r="Y107" s="214"/>
      <c r="Z107" s="214"/>
      <c r="AA107" s="214"/>
      <c r="AB107" s="214"/>
      <c r="AC107" s="214"/>
      <c r="AD107" s="214"/>
      <c r="AE107" s="214"/>
      <c r="AF107" s="214"/>
      <c r="AG107" s="214" t="s">
        <v>131</v>
      </c>
      <c r="AH107" s="214">
        <v>0</v>
      </c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1">
      <c r="A108" s="231"/>
      <c r="B108" s="232"/>
      <c r="C108" s="255" t="s">
        <v>239</v>
      </c>
      <c r="D108" s="234"/>
      <c r="E108" s="235"/>
      <c r="F108" s="233"/>
      <c r="G108" s="233"/>
      <c r="H108" s="233"/>
      <c r="I108" s="233"/>
      <c r="J108" s="233"/>
      <c r="K108" s="233"/>
      <c r="L108" s="233"/>
      <c r="M108" s="233"/>
      <c r="N108" s="233"/>
      <c r="O108" s="233"/>
      <c r="P108" s="233"/>
      <c r="Q108" s="233"/>
      <c r="R108" s="233"/>
      <c r="S108" s="233"/>
      <c r="T108" s="233"/>
      <c r="U108" s="233"/>
      <c r="V108" s="233"/>
      <c r="W108" s="233"/>
      <c r="X108" s="233"/>
      <c r="Y108" s="214"/>
      <c r="Z108" s="214"/>
      <c r="AA108" s="214"/>
      <c r="AB108" s="214"/>
      <c r="AC108" s="214"/>
      <c r="AD108" s="214"/>
      <c r="AE108" s="214"/>
      <c r="AF108" s="214"/>
      <c r="AG108" s="214" t="s">
        <v>131</v>
      </c>
      <c r="AH108" s="214">
        <v>0</v>
      </c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1">
      <c r="A109" s="231"/>
      <c r="B109" s="232"/>
      <c r="C109" s="255" t="s">
        <v>240</v>
      </c>
      <c r="D109" s="234"/>
      <c r="E109" s="235">
        <v>1.294E-2</v>
      </c>
      <c r="F109" s="233"/>
      <c r="G109" s="233"/>
      <c r="H109" s="233"/>
      <c r="I109" s="233"/>
      <c r="J109" s="233"/>
      <c r="K109" s="233"/>
      <c r="L109" s="233"/>
      <c r="M109" s="233"/>
      <c r="N109" s="233"/>
      <c r="O109" s="233"/>
      <c r="P109" s="233"/>
      <c r="Q109" s="233"/>
      <c r="R109" s="233"/>
      <c r="S109" s="233"/>
      <c r="T109" s="233"/>
      <c r="U109" s="233"/>
      <c r="V109" s="233"/>
      <c r="W109" s="233"/>
      <c r="X109" s="233"/>
      <c r="Y109" s="214"/>
      <c r="Z109" s="214"/>
      <c r="AA109" s="214"/>
      <c r="AB109" s="214"/>
      <c r="AC109" s="214"/>
      <c r="AD109" s="214"/>
      <c r="AE109" s="214"/>
      <c r="AF109" s="214"/>
      <c r="AG109" s="214" t="s">
        <v>131</v>
      </c>
      <c r="AH109" s="214">
        <v>0</v>
      </c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1">
      <c r="A110" s="231"/>
      <c r="B110" s="232"/>
      <c r="C110" s="255" t="s">
        <v>241</v>
      </c>
      <c r="D110" s="234"/>
      <c r="E110" s="235">
        <v>5.1700000000000001E-3</v>
      </c>
      <c r="F110" s="233"/>
      <c r="G110" s="233"/>
      <c r="H110" s="233"/>
      <c r="I110" s="233"/>
      <c r="J110" s="233"/>
      <c r="K110" s="233"/>
      <c r="L110" s="233"/>
      <c r="M110" s="233"/>
      <c r="N110" s="233"/>
      <c r="O110" s="233"/>
      <c r="P110" s="233"/>
      <c r="Q110" s="233"/>
      <c r="R110" s="233"/>
      <c r="S110" s="233"/>
      <c r="T110" s="233"/>
      <c r="U110" s="233"/>
      <c r="V110" s="233"/>
      <c r="W110" s="233"/>
      <c r="X110" s="233"/>
      <c r="Y110" s="214"/>
      <c r="Z110" s="214"/>
      <c r="AA110" s="214"/>
      <c r="AB110" s="214"/>
      <c r="AC110" s="214"/>
      <c r="AD110" s="214"/>
      <c r="AE110" s="214"/>
      <c r="AF110" s="214"/>
      <c r="AG110" s="214" t="s">
        <v>131</v>
      </c>
      <c r="AH110" s="214">
        <v>0</v>
      </c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>
      <c r="A111" s="237" t="s">
        <v>122</v>
      </c>
      <c r="B111" s="238" t="s">
        <v>69</v>
      </c>
      <c r="C111" s="253" t="s">
        <v>70</v>
      </c>
      <c r="D111" s="239"/>
      <c r="E111" s="240"/>
      <c r="F111" s="241"/>
      <c r="G111" s="241">
        <f>SUMIF(AG112:AG118,"&lt;&gt;NOR",G112:G118)</f>
        <v>0</v>
      </c>
      <c r="H111" s="241"/>
      <c r="I111" s="241">
        <f>SUM(I112:I118)</f>
        <v>0</v>
      </c>
      <c r="J111" s="241"/>
      <c r="K111" s="241">
        <f>SUM(K112:K118)</f>
        <v>0</v>
      </c>
      <c r="L111" s="241"/>
      <c r="M111" s="241">
        <f>SUM(M112:M118)</f>
        <v>0</v>
      </c>
      <c r="N111" s="241"/>
      <c r="O111" s="241">
        <f>SUM(O112:O118)</f>
        <v>8.8899999999999988</v>
      </c>
      <c r="P111" s="241"/>
      <c r="Q111" s="241">
        <f>SUM(Q112:Q118)</f>
        <v>0</v>
      </c>
      <c r="R111" s="241"/>
      <c r="S111" s="241"/>
      <c r="T111" s="242"/>
      <c r="U111" s="236"/>
      <c r="V111" s="236">
        <f>SUM(V112:V118)</f>
        <v>10.360000000000001</v>
      </c>
      <c r="W111" s="236"/>
      <c r="X111" s="236"/>
      <c r="AG111" t="s">
        <v>123</v>
      </c>
    </row>
    <row r="112" spans="1:60" ht="22.5" outlineLevel="1">
      <c r="A112" s="243">
        <v>18</v>
      </c>
      <c r="B112" s="244" t="s">
        <v>242</v>
      </c>
      <c r="C112" s="254" t="s">
        <v>243</v>
      </c>
      <c r="D112" s="245" t="s">
        <v>126</v>
      </c>
      <c r="E112" s="246">
        <v>20.6</v>
      </c>
      <c r="F112" s="247"/>
      <c r="G112" s="248">
        <f>ROUND(E112*F112,2)</f>
        <v>0</v>
      </c>
      <c r="H112" s="247"/>
      <c r="I112" s="248">
        <f>ROUND(E112*H112,2)</f>
        <v>0</v>
      </c>
      <c r="J112" s="247"/>
      <c r="K112" s="248">
        <f>ROUND(E112*J112,2)</f>
        <v>0</v>
      </c>
      <c r="L112" s="248">
        <v>21</v>
      </c>
      <c r="M112" s="248">
        <f>G112*(1+L112/100)</f>
        <v>0</v>
      </c>
      <c r="N112" s="248">
        <v>0.28799999999999998</v>
      </c>
      <c r="O112" s="248">
        <f>ROUND(E112*N112,2)</f>
        <v>5.93</v>
      </c>
      <c r="P112" s="248">
        <v>0</v>
      </c>
      <c r="Q112" s="248">
        <f>ROUND(E112*P112,2)</f>
        <v>0</v>
      </c>
      <c r="R112" s="248"/>
      <c r="S112" s="248" t="s">
        <v>127</v>
      </c>
      <c r="T112" s="249" t="s">
        <v>127</v>
      </c>
      <c r="U112" s="233">
        <v>2.3E-2</v>
      </c>
      <c r="V112" s="233">
        <f>ROUND(E112*U112,2)</f>
        <v>0.47</v>
      </c>
      <c r="W112" s="233"/>
      <c r="X112" s="233" t="s">
        <v>128</v>
      </c>
      <c r="Y112" s="214"/>
      <c r="Z112" s="214"/>
      <c r="AA112" s="214"/>
      <c r="AB112" s="214"/>
      <c r="AC112" s="214"/>
      <c r="AD112" s="214"/>
      <c r="AE112" s="214"/>
      <c r="AF112" s="214"/>
      <c r="AG112" s="214" t="s">
        <v>129</v>
      </c>
      <c r="AH112" s="214"/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outlineLevel="1">
      <c r="A113" s="231"/>
      <c r="B113" s="232"/>
      <c r="C113" s="255" t="s">
        <v>244</v>
      </c>
      <c r="D113" s="234"/>
      <c r="E113" s="235"/>
      <c r="F113" s="233"/>
      <c r="G113" s="233"/>
      <c r="H113" s="233"/>
      <c r="I113" s="233"/>
      <c r="J113" s="233"/>
      <c r="K113" s="233"/>
      <c r="L113" s="233"/>
      <c r="M113" s="233"/>
      <c r="N113" s="233"/>
      <c r="O113" s="233"/>
      <c r="P113" s="233"/>
      <c r="Q113" s="233"/>
      <c r="R113" s="233"/>
      <c r="S113" s="233"/>
      <c r="T113" s="233"/>
      <c r="U113" s="233"/>
      <c r="V113" s="233"/>
      <c r="W113" s="233"/>
      <c r="X113" s="233"/>
      <c r="Y113" s="214"/>
      <c r="Z113" s="214"/>
      <c r="AA113" s="214"/>
      <c r="AB113" s="214"/>
      <c r="AC113" s="214"/>
      <c r="AD113" s="214"/>
      <c r="AE113" s="214"/>
      <c r="AF113" s="214"/>
      <c r="AG113" s="214" t="s">
        <v>131</v>
      </c>
      <c r="AH113" s="214">
        <v>0</v>
      </c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outlineLevel="1">
      <c r="A114" s="231"/>
      <c r="B114" s="232"/>
      <c r="C114" s="255" t="s">
        <v>152</v>
      </c>
      <c r="D114" s="234"/>
      <c r="E114" s="235">
        <v>20.6</v>
      </c>
      <c r="F114" s="233"/>
      <c r="G114" s="233"/>
      <c r="H114" s="233"/>
      <c r="I114" s="233"/>
      <c r="J114" s="233"/>
      <c r="K114" s="233"/>
      <c r="L114" s="233"/>
      <c r="M114" s="233"/>
      <c r="N114" s="233"/>
      <c r="O114" s="233"/>
      <c r="P114" s="233"/>
      <c r="Q114" s="233"/>
      <c r="R114" s="233"/>
      <c r="S114" s="233"/>
      <c r="T114" s="233"/>
      <c r="U114" s="233"/>
      <c r="V114" s="233"/>
      <c r="W114" s="233"/>
      <c r="X114" s="233"/>
      <c r="Y114" s="214"/>
      <c r="Z114" s="214"/>
      <c r="AA114" s="214"/>
      <c r="AB114" s="214"/>
      <c r="AC114" s="214"/>
      <c r="AD114" s="214"/>
      <c r="AE114" s="214"/>
      <c r="AF114" s="214"/>
      <c r="AG114" s="214" t="s">
        <v>131</v>
      </c>
      <c r="AH114" s="214">
        <v>0</v>
      </c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outlineLevel="1">
      <c r="A115" s="243">
        <v>19</v>
      </c>
      <c r="B115" s="244" t="s">
        <v>245</v>
      </c>
      <c r="C115" s="254" t="s">
        <v>246</v>
      </c>
      <c r="D115" s="245" t="s">
        <v>126</v>
      </c>
      <c r="E115" s="246">
        <v>20.6</v>
      </c>
      <c r="F115" s="247"/>
      <c r="G115" s="248">
        <f>ROUND(E115*F115,2)</f>
        <v>0</v>
      </c>
      <c r="H115" s="247"/>
      <c r="I115" s="248">
        <f>ROUND(E115*H115,2)</f>
        <v>0</v>
      </c>
      <c r="J115" s="247"/>
      <c r="K115" s="248">
        <f>ROUND(E115*J115,2)</f>
        <v>0</v>
      </c>
      <c r="L115" s="248">
        <v>21</v>
      </c>
      <c r="M115" s="248">
        <f>G115*(1+L115/100)</f>
        <v>0</v>
      </c>
      <c r="N115" s="248">
        <v>7.3899999999999993E-2</v>
      </c>
      <c r="O115" s="248">
        <f>ROUND(E115*N115,2)</f>
        <v>1.52</v>
      </c>
      <c r="P115" s="248">
        <v>0</v>
      </c>
      <c r="Q115" s="248">
        <f>ROUND(E115*P115,2)</f>
        <v>0</v>
      </c>
      <c r="R115" s="248"/>
      <c r="S115" s="248" t="s">
        <v>127</v>
      </c>
      <c r="T115" s="249" t="s">
        <v>247</v>
      </c>
      <c r="U115" s="233">
        <v>0.48</v>
      </c>
      <c r="V115" s="233">
        <f>ROUND(E115*U115,2)</f>
        <v>9.89</v>
      </c>
      <c r="W115" s="233"/>
      <c r="X115" s="233" t="s">
        <v>128</v>
      </c>
      <c r="Y115" s="214"/>
      <c r="Z115" s="214"/>
      <c r="AA115" s="214"/>
      <c r="AB115" s="214"/>
      <c r="AC115" s="214"/>
      <c r="AD115" s="214"/>
      <c r="AE115" s="214"/>
      <c r="AF115" s="214"/>
      <c r="AG115" s="214" t="s">
        <v>129</v>
      </c>
      <c r="AH115" s="214"/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outlineLevel="1">
      <c r="A116" s="231"/>
      <c r="B116" s="232"/>
      <c r="C116" s="255" t="s">
        <v>152</v>
      </c>
      <c r="D116" s="234"/>
      <c r="E116" s="235">
        <v>20.6</v>
      </c>
      <c r="F116" s="233"/>
      <c r="G116" s="233"/>
      <c r="H116" s="233"/>
      <c r="I116" s="233"/>
      <c r="J116" s="233"/>
      <c r="K116" s="233"/>
      <c r="L116" s="233"/>
      <c r="M116" s="233"/>
      <c r="N116" s="233"/>
      <c r="O116" s="233"/>
      <c r="P116" s="233"/>
      <c r="Q116" s="233"/>
      <c r="R116" s="233"/>
      <c r="S116" s="233"/>
      <c r="T116" s="233"/>
      <c r="U116" s="233"/>
      <c r="V116" s="233"/>
      <c r="W116" s="233"/>
      <c r="X116" s="233"/>
      <c r="Y116" s="214"/>
      <c r="Z116" s="214"/>
      <c r="AA116" s="214"/>
      <c r="AB116" s="214"/>
      <c r="AC116" s="214"/>
      <c r="AD116" s="214"/>
      <c r="AE116" s="214"/>
      <c r="AF116" s="214"/>
      <c r="AG116" s="214" t="s">
        <v>131</v>
      </c>
      <c r="AH116" s="214">
        <v>0</v>
      </c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outlineLevel="1">
      <c r="A117" s="243">
        <v>20</v>
      </c>
      <c r="B117" s="244" t="s">
        <v>248</v>
      </c>
      <c r="C117" s="254" t="s">
        <v>249</v>
      </c>
      <c r="D117" s="245" t="s">
        <v>126</v>
      </c>
      <c r="E117" s="246">
        <v>8.36</v>
      </c>
      <c r="F117" s="247"/>
      <c r="G117" s="248">
        <f>ROUND(E117*F117,2)</f>
        <v>0</v>
      </c>
      <c r="H117" s="247"/>
      <c r="I117" s="248">
        <f>ROUND(E117*H117,2)</f>
        <v>0</v>
      </c>
      <c r="J117" s="247"/>
      <c r="K117" s="248">
        <f>ROUND(E117*J117,2)</f>
        <v>0</v>
      </c>
      <c r="L117" s="248">
        <v>21</v>
      </c>
      <c r="M117" s="248">
        <f>G117*(1+L117/100)</f>
        <v>0</v>
      </c>
      <c r="N117" s="248">
        <v>0.17280000000000001</v>
      </c>
      <c r="O117" s="248">
        <f>ROUND(E117*N117,2)</f>
        <v>1.44</v>
      </c>
      <c r="P117" s="248">
        <v>0</v>
      </c>
      <c r="Q117" s="248">
        <f>ROUND(E117*P117,2)</f>
        <v>0</v>
      </c>
      <c r="R117" s="248" t="s">
        <v>250</v>
      </c>
      <c r="S117" s="248" t="s">
        <v>127</v>
      </c>
      <c r="T117" s="249" t="s">
        <v>247</v>
      </c>
      <c r="U117" s="233">
        <v>0</v>
      </c>
      <c r="V117" s="233">
        <f>ROUND(E117*U117,2)</f>
        <v>0</v>
      </c>
      <c r="W117" s="233"/>
      <c r="X117" s="233" t="s">
        <v>251</v>
      </c>
      <c r="Y117" s="214"/>
      <c r="Z117" s="214"/>
      <c r="AA117" s="214"/>
      <c r="AB117" s="214"/>
      <c r="AC117" s="214"/>
      <c r="AD117" s="214"/>
      <c r="AE117" s="214"/>
      <c r="AF117" s="214"/>
      <c r="AG117" s="214" t="s">
        <v>252</v>
      </c>
      <c r="AH117" s="214"/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outlineLevel="1">
      <c r="A118" s="231"/>
      <c r="B118" s="232"/>
      <c r="C118" s="255" t="s">
        <v>253</v>
      </c>
      <c r="D118" s="234"/>
      <c r="E118" s="235">
        <v>8.36</v>
      </c>
      <c r="F118" s="233"/>
      <c r="G118" s="233"/>
      <c r="H118" s="233"/>
      <c r="I118" s="233"/>
      <c r="J118" s="233"/>
      <c r="K118" s="233"/>
      <c r="L118" s="233"/>
      <c r="M118" s="233"/>
      <c r="N118" s="233"/>
      <c r="O118" s="233"/>
      <c r="P118" s="233"/>
      <c r="Q118" s="233"/>
      <c r="R118" s="233"/>
      <c r="S118" s="233"/>
      <c r="T118" s="233"/>
      <c r="U118" s="233"/>
      <c r="V118" s="233"/>
      <c r="W118" s="233"/>
      <c r="X118" s="233"/>
      <c r="Y118" s="214"/>
      <c r="Z118" s="214"/>
      <c r="AA118" s="214"/>
      <c r="AB118" s="214"/>
      <c r="AC118" s="214"/>
      <c r="AD118" s="214"/>
      <c r="AE118" s="214"/>
      <c r="AF118" s="214"/>
      <c r="AG118" s="214" t="s">
        <v>131</v>
      </c>
      <c r="AH118" s="214">
        <v>0</v>
      </c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>
      <c r="A119" s="237" t="s">
        <v>122</v>
      </c>
      <c r="B119" s="238" t="s">
        <v>71</v>
      </c>
      <c r="C119" s="253" t="s">
        <v>72</v>
      </c>
      <c r="D119" s="239"/>
      <c r="E119" s="240"/>
      <c r="F119" s="241"/>
      <c r="G119" s="241">
        <f>SUMIF(AG120:AG152,"&lt;&gt;NOR",G120:G152)</f>
        <v>0</v>
      </c>
      <c r="H119" s="241"/>
      <c r="I119" s="241">
        <f>SUM(I120:I152)</f>
        <v>0</v>
      </c>
      <c r="J119" s="241"/>
      <c r="K119" s="241">
        <f>SUM(K120:K152)</f>
        <v>0</v>
      </c>
      <c r="L119" s="241"/>
      <c r="M119" s="241">
        <f>SUM(M120:M152)</f>
        <v>0</v>
      </c>
      <c r="N119" s="241"/>
      <c r="O119" s="241">
        <f>SUM(O120:O152)</f>
        <v>3.4299999999999997</v>
      </c>
      <c r="P119" s="241"/>
      <c r="Q119" s="241">
        <f>SUM(Q120:Q152)</f>
        <v>0</v>
      </c>
      <c r="R119" s="241"/>
      <c r="S119" s="241"/>
      <c r="T119" s="242"/>
      <c r="U119" s="236"/>
      <c r="V119" s="236">
        <f>SUM(V120:V152)</f>
        <v>69.199999999999989</v>
      </c>
      <c r="W119" s="236"/>
      <c r="X119" s="236"/>
      <c r="AG119" t="s">
        <v>123</v>
      </c>
    </row>
    <row r="120" spans="1:60" outlineLevel="1">
      <c r="A120" s="243">
        <v>21</v>
      </c>
      <c r="B120" s="244" t="s">
        <v>254</v>
      </c>
      <c r="C120" s="254" t="s">
        <v>255</v>
      </c>
      <c r="D120" s="245" t="s">
        <v>126</v>
      </c>
      <c r="E120" s="246">
        <v>10.907999999999999</v>
      </c>
      <c r="F120" s="247"/>
      <c r="G120" s="248">
        <f>ROUND(E120*F120,2)</f>
        <v>0</v>
      </c>
      <c r="H120" s="247"/>
      <c r="I120" s="248">
        <f>ROUND(E120*H120,2)</f>
        <v>0</v>
      </c>
      <c r="J120" s="247"/>
      <c r="K120" s="248">
        <f>ROUND(E120*J120,2)</f>
        <v>0</v>
      </c>
      <c r="L120" s="248">
        <v>21</v>
      </c>
      <c r="M120" s="248">
        <f>G120*(1+L120/100)</f>
        <v>0</v>
      </c>
      <c r="N120" s="248">
        <v>2.1000000000000001E-4</v>
      </c>
      <c r="O120" s="248">
        <f>ROUND(E120*N120,2)</f>
        <v>0</v>
      </c>
      <c r="P120" s="248">
        <v>0</v>
      </c>
      <c r="Q120" s="248">
        <f>ROUND(E120*P120,2)</f>
        <v>0</v>
      </c>
      <c r="R120" s="248"/>
      <c r="S120" s="248" t="s">
        <v>127</v>
      </c>
      <c r="T120" s="249" t="s">
        <v>127</v>
      </c>
      <c r="U120" s="233">
        <v>7.0000000000000007E-2</v>
      </c>
      <c r="V120" s="233">
        <f>ROUND(E120*U120,2)</f>
        <v>0.76</v>
      </c>
      <c r="W120" s="233"/>
      <c r="X120" s="233" t="s">
        <v>128</v>
      </c>
      <c r="Y120" s="214"/>
      <c r="Z120" s="214"/>
      <c r="AA120" s="214"/>
      <c r="AB120" s="214"/>
      <c r="AC120" s="214"/>
      <c r="AD120" s="214"/>
      <c r="AE120" s="214"/>
      <c r="AF120" s="214"/>
      <c r="AG120" s="214" t="s">
        <v>129</v>
      </c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outlineLevel="1">
      <c r="A121" s="231"/>
      <c r="B121" s="232"/>
      <c r="C121" s="255" t="s">
        <v>256</v>
      </c>
      <c r="D121" s="234"/>
      <c r="E121" s="235"/>
      <c r="F121" s="233"/>
      <c r="G121" s="233"/>
      <c r="H121" s="233"/>
      <c r="I121" s="233"/>
      <c r="J121" s="233"/>
      <c r="K121" s="233"/>
      <c r="L121" s="233"/>
      <c r="M121" s="233"/>
      <c r="N121" s="233"/>
      <c r="O121" s="233"/>
      <c r="P121" s="233"/>
      <c r="Q121" s="233"/>
      <c r="R121" s="233"/>
      <c r="S121" s="233"/>
      <c r="T121" s="233"/>
      <c r="U121" s="233"/>
      <c r="V121" s="233"/>
      <c r="W121" s="233"/>
      <c r="X121" s="233"/>
      <c r="Y121" s="214"/>
      <c r="Z121" s="214"/>
      <c r="AA121" s="214"/>
      <c r="AB121" s="214"/>
      <c r="AC121" s="214"/>
      <c r="AD121" s="214"/>
      <c r="AE121" s="214"/>
      <c r="AF121" s="214"/>
      <c r="AG121" s="214" t="s">
        <v>131</v>
      </c>
      <c r="AH121" s="214">
        <v>0</v>
      </c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ht="22.5" outlineLevel="1">
      <c r="A122" s="231"/>
      <c r="B122" s="232"/>
      <c r="C122" s="255" t="s">
        <v>211</v>
      </c>
      <c r="D122" s="234"/>
      <c r="E122" s="235"/>
      <c r="F122" s="233"/>
      <c r="G122" s="233"/>
      <c r="H122" s="233"/>
      <c r="I122" s="233"/>
      <c r="J122" s="233"/>
      <c r="K122" s="233"/>
      <c r="L122" s="233"/>
      <c r="M122" s="233"/>
      <c r="N122" s="233"/>
      <c r="O122" s="233"/>
      <c r="P122" s="233"/>
      <c r="Q122" s="233"/>
      <c r="R122" s="233"/>
      <c r="S122" s="233"/>
      <c r="T122" s="233"/>
      <c r="U122" s="233"/>
      <c r="V122" s="233"/>
      <c r="W122" s="233"/>
      <c r="X122" s="233"/>
      <c r="Y122" s="214"/>
      <c r="Z122" s="214"/>
      <c r="AA122" s="214"/>
      <c r="AB122" s="214"/>
      <c r="AC122" s="214"/>
      <c r="AD122" s="214"/>
      <c r="AE122" s="214"/>
      <c r="AF122" s="214"/>
      <c r="AG122" s="214" t="s">
        <v>131</v>
      </c>
      <c r="AH122" s="214">
        <v>0</v>
      </c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outlineLevel="1">
      <c r="A123" s="231"/>
      <c r="B123" s="232"/>
      <c r="C123" s="255" t="s">
        <v>257</v>
      </c>
      <c r="D123" s="234"/>
      <c r="E123" s="235">
        <v>5.07</v>
      </c>
      <c r="F123" s="233"/>
      <c r="G123" s="233"/>
      <c r="H123" s="233"/>
      <c r="I123" s="233"/>
      <c r="J123" s="233"/>
      <c r="K123" s="233"/>
      <c r="L123" s="233"/>
      <c r="M123" s="233"/>
      <c r="N123" s="233"/>
      <c r="O123" s="233"/>
      <c r="P123" s="233"/>
      <c r="Q123" s="233"/>
      <c r="R123" s="233"/>
      <c r="S123" s="233"/>
      <c r="T123" s="233"/>
      <c r="U123" s="233"/>
      <c r="V123" s="233"/>
      <c r="W123" s="233"/>
      <c r="X123" s="233"/>
      <c r="Y123" s="214"/>
      <c r="Z123" s="214"/>
      <c r="AA123" s="214"/>
      <c r="AB123" s="214"/>
      <c r="AC123" s="214"/>
      <c r="AD123" s="214"/>
      <c r="AE123" s="214"/>
      <c r="AF123" s="214"/>
      <c r="AG123" s="214" t="s">
        <v>131</v>
      </c>
      <c r="AH123" s="214">
        <v>0</v>
      </c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ht="22.5" outlineLevel="1">
      <c r="A124" s="231"/>
      <c r="B124" s="232"/>
      <c r="C124" s="255" t="s">
        <v>214</v>
      </c>
      <c r="D124" s="234"/>
      <c r="E124" s="235"/>
      <c r="F124" s="233"/>
      <c r="G124" s="233"/>
      <c r="H124" s="233"/>
      <c r="I124" s="233"/>
      <c r="J124" s="233"/>
      <c r="K124" s="233"/>
      <c r="L124" s="233"/>
      <c r="M124" s="233"/>
      <c r="N124" s="233"/>
      <c r="O124" s="233"/>
      <c r="P124" s="233"/>
      <c r="Q124" s="233"/>
      <c r="R124" s="233"/>
      <c r="S124" s="233"/>
      <c r="T124" s="233"/>
      <c r="U124" s="233"/>
      <c r="V124" s="233"/>
      <c r="W124" s="233"/>
      <c r="X124" s="233"/>
      <c r="Y124" s="214"/>
      <c r="Z124" s="214"/>
      <c r="AA124" s="214"/>
      <c r="AB124" s="214"/>
      <c r="AC124" s="214"/>
      <c r="AD124" s="214"/>
      <c r="AE124" s="214"/>
      <c r="AF124" s="214"/>
      <c r="AG124" s="214" t="s">
        <v>131</v>
      </c>
      <c r="AH124" s="214">
        <v>0</v>
      </c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outlineLevel="1">
      <c r="A125" s="231"/>
      <c r="B125" s="232"/>
      <c r="C125" s="255" t="s">
        <v>258</v>
      </c>
      <c r="D125" s="234"/>
      <c r="E125" s="235">
        <v>4.13</v>
      </c>
      <c r="F125" s="233"/>
      <c r="G125" s="233"/>
      <c r="H125" s="233"/>
      <c r="I125" s="233"/>
      <c r="J125" s="233"/>
      <c r="K125" s="233"/>
      <c r="L125" s="233"/>
      <c r="M125" s="233"/>
      <c r="N125" s="233"/>
      <c r="O125" s="233"/>
      <c r="P125" s="233"/>
      <c r="Q125" s="233"/>
      <c r="R125" s="233"/>
      <c r="S125" s="233"/>
      <c r="T125" s="233"/>
      <c r="U125" s="233"/>
      <c r="V125" s="233"/>
      <c r="W125" s="233"/>
      <c r="X125" s="233"/>
      <c r="Y125" s="214"/>
      <c r="Z125" s="214"/>
      <c r="AA125" s="214"/>
      <c r="AB125" s="214"/>
      <c r="AC125" s="214"/>
      <c r="AD125" s="214"/>
      <c r="AE125" s="214"/>
      <c r="AF125" s="214"/>
      <c r="AG125" s="214" t="s">
        <v>131</v>
      </c>
      <c r="AH125" s="214">
        <v>0</v>
      </c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outlineLevel="1">
      <c r="A126" s="231"/>
      <c r="B126" s="232"/>
      <c r="C126" s="255" t="s">
        <v>259</v>
      </c>
      <c r="D126" s="234"/>
      <c r="E126" s="235">
        <v>1.708</v>
      </c>
      <c r="F126" s="233"/>
      <c r="G126" s="233"/>
      <c r="H126" s="233"/>
      <c r="I126" s="233"/>
      <c r="J126" s="233"/>
      <c r="K126" s="233"/>
      <c r="L126" s="233"/>
      <c r="M126" s="233"/>
      <c r="N126" s="233"/>
      <c r="O126" s="233"/>
      <c r="P126" s="233"/>
      <c r="Q126" s="233"/>
      <c r="R126" s="233"/>
      <c r="S126" s="233"/>
      <c r="T126" s="233"/>
      <c r="U126" s="233"/>
      <c r="V126" s="233"/>
      <c r="W126" s="233"/>
      <c r="X126" s="233"/>
      <c r="Y126" s="214"/>
      <c r="Z126" s="214"/>
      <c r="AA126" s="214"/>
      <c r="AB126" s="214"/>
      <c r="AC126" s="214"/>
      <c r="AD126" s="214"/>
      <c r="AE126" s="214"/>
      <c r="AF126" s="214"/>
      <c r="AG126" s="214" t="s">
        <v>131</v>
      </c>
      <c r="AH126" s="214">
        <v>0</v>
      </c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outlineLevel="1">
      <c r="A127" s="243">
        <v>22</v>
      </c>
      <c r="B127" s="244" t="s">
        <v>260</v>
      </c>
      <c r="C127" s="254" t="s">
        <v>261</v>
      </c>
      <c r="D127" s="245" t="s">
        <v>126</v>
      </c>
      <c r="E127" s="246">
        <v>62.335999999999999</v>
      </c>
      <c r="F127" s="247"/>
      <c r="G127" s="248">
        <f>ROUND(E127*F127,2)</f>
        <v>0</v>
      </c>
      <c r="H127" s="247"/>
      <c r="I127" s="248">
        <f>ROUND(E127*H127,2)</f>
        <v>0</v>
      </c>
      <c r="J127" s="247"/>
      <c r="K127" s="248">
        <f>ROUND(E127*J127,2)</f>
        <v>0</v>
      </c>
      <c r="L127" s="248">
        <v>21</v>
      </c>
      <c r="M127" s="248">
        <f>G127*(1+L127/100)</f>
        <v>0</v>
      </c>
      <c r="N127" s="248">
        <v>3.5E-4</v>
      </c>
      <c r="O127" s="248">
        <f>ROUND(E127*N127,2)</f>
        <v>0.02</v>
      </c>
      <c r="P127" s="248">
        <v>0</v>
      </c>
      <c r="Q127" s="248">
        <f>ROUND(E127*P127,2)</f>
        <v>0</v>
      </c>
      <c r="R127" s="248"/>
      <c r="S127" s="248" t="s">
        <v>127</v>
      </c>
      <c r="T127" s="249" t="s">
        <v>127</v>
      </c>
      <c r="U127" s="233">
        <v>7.0000000000000007E-2</v>
      </c>
      <c r="V127" s="233">
        <f>ROUND(E127*U127,2)</f>
        <v>4.3600000000000003</v>
      </c>
      <c r="W127" s="233"/>
      <c r="X127" s="233" t="s">
        <v>128</v>
      </c>
      <c r="Y127" s="214"/>
      <c r="Z127" s="214"/>
      <c r="AA127" s="214"/>
      <c r="AB127" s="214"/>
      <c r="AC127" s="214"/>
      <c r="AD127" s="214"/>
      <c r="AE127" s="214"/>
      <c r="AF127" s="214"/>
      <c r="AG127" s="214" t="s">
        <v>129</v>
      </c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outlineLevel="1">
      <c r="A128" s="231"/>
      <c r="B128" s="232"/>
      <c r="C128" s="255" t="s">
        <v>262</v>
      </c>
      <c r="D128" s="234"/>
      <c r="E128" s="235"/>
      <c r="F128" s="233"/>
      <c r="G128" s="233"/>
      <c r="H128" s="233"/>
      <c r="I128" s="233"/>
      <c r="J128" s="233"/>
      <c r="K128" s="233"/>
      <c r="L128" s="233"/>
      <c r="M128" s="233"/>
      <c r="N128" s="233"/>
      <c r="O128" s="233"/>
      <c r="P128" s="233"/>
      <c r="Q128" s="233"/>
      <c r="R128" s="233"/>
      <c r="S128" s="233"/>
      <c r="T128" s="233"/>
      <c r="U128" s="233"/>
      <c r="V128" s="233"/>
      <c r="W128" s="233"/>
      <c r="X128" s="233"/>
      <c r="Y128" s="214"/>
      <c r="Z128" s="214"/>
      <c r="AA128" s="214"/>
      <c r="AB128" s="214"/>
      <c r="AC128" s="214"/>
      <c r="AD128" s="214"/>
      <c r="AE128" s="214"/>
      <c r="AF128" s="214"/>
      <c r="AG128" s="214" t="s">
        <v>131</v>
      </c>
      <c r="AH128" s="214">
        <v>0</v>
      </c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ht="22.5" outlineLevel="1">
      <c r="A129" s="231"/>
      <c r="B129" s="232"/>
      <c r="C129" s="255" t="s">
        <v>161</v>
      </c>
      <c r="D129" s="234"/>
      <c r="E129" s="235"/>
      <c r="F129" s="233"/>
      <c r="G129" s="233"/>
      <c r="H129" s="233"/>
      <c r="I129" s="233"/>
      <c r="J129" s="233"/>
      <c r="K129" s="233"/>
      <c r="L129" s="233"/>
      <c r="M129" s="233"/>
      <c r="N129" s="233"/>
      <c r="O129" s="233"/>
      <c r="P129" s="233"/>
      <c r="Q129" s="233"/>
      <c r="R129" s="233"/>
      <c r="S129" s="233"/>
      <c r="T129" s="233"/>
      <c r="U129" s="233"/>
      <c r="V129" s="233"/>
      <c r="W129" s="233"/>
      <c r="X129" s="233"/>
      <c r="Y129" s="214"/>
      <c r="Z129" s="214"/>
      <c r="AA129" s="214"/>
      <c r="AB129" s="214"/>
      <c r="AC129" s="214"/>
      <c r="AD129" s="214"/>
      <c r="AE129" s="214"/>
      <c r="AF129" s="214"/>
      <c r="AG129" s="214" t="s">
        <v>131</v>
      </c>
      <c r="AH129" s="214">
        <v>0</v>
      </c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outlineLevel="1">
      <c r="A130" s="231"/>
      <c r="B130" s="232"/>
      <c r="C130" s="255" t="s">
        <v>162</v>
      </c>
      <c r="D130" s="234"/>
      <c r="E130" s="235">
        <v>2.25</v>
      </c>
      <c r="F130" s="233"/>
      <c r="G130" s="233"/>
      <c r="H130" s="233"/>
      <c r="I130" s="233"/>
      <c r="J130" s="233"/>
      <c r="K130" s="233"/>
      <c r="L130" s="233"/>
      <c r="M130" s="233"/>
      <c r="N130" s="233"/>
      <c r="O130" s="233"/>
      <c r="P130" s="233"/>
      <c r="Q130" s="233"/>
      <c r="R130" s="233"/>
      <c r="S130" s="233"/>
      <c r="T130" s="233"/>
      <c r="U130" s="233"/>
      <c r="V130" s="233"/>
      <c r="W130" s="233"/>
      <c r="X130" s="233"/>
      <c r="Y130" s="214"/>
      <c r="Z130" s="214"/>
      <c r="AA130" s="214"/>
      <c r="AB130" s="214"/>
      <c r="AC130" s="214"/>
      <c r="AD130" s="214"/>
      <c r="AE130" s="214"/>
      <c r="AF130" s="214"/>
      <c r="AG130" s="214" t="s">
        <v>131</v>
      </c>
      <c r="AH130" s="214">
        <v>0</v>
      </c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outlineLevel="1">
      <c r="A131" s="231"/>
      <c r="B131" s="232"/>
      <c r="C131" s="255" t="s">
        <v>163</v>
      </c>
      <c r="D131" s="234"/>
      <c r="E131" s="235">
        <v>6.2560000000000002</v>
      </c>
      <c r="F131" s="233"/>
      <c r="G131" s="233"/>
      <c r="H131" s="233"/>
      <c r="I131" s="233"/>
      <c r="J131" s="233"/>
      <c r="K131" s="233"/>
      <c r="L131" s="233"/>
      <c r="M131" s="233"/>
      <c r="N131" s="233"/>
      <c r="O131" s="233"/>
      <c r="P131" s="233"/>
      <c r="Q131" s="233"/>
      <c r="R131" s="233"/>
      <c r="S131" s="233"/>
      <c r="T131" s="233"/>
      <c r="U131" s="233"/>
      <c r="V131" s="233"/>
      <c r="W131" s="233"/>
      <c r="X131" s="233"/>
      <c r="Y131" s="214"/>
      <c r="Z131" s="214"/>
      <c r="AA131" s="214"/>
      <c r="AB131" s="214"/>
      <c r="AC131" s="214"/>
      <c r="AD131" s="214"/>
      <c r="AE131" s="214"/>
      <c r="AF131" s="214"/>
      <c r="AG131" s="214" t="s">
        <v>131</v>
      </c>
      <c r="AH131" s="214">
        <v>0</v>
      </c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outlineLevel="1">
      <c r="A132" s="231"/>
      <c r="B132" s="232"/>
      <c r="C132" s="255" t="s">
        <v>164</v>
      </c>
      <c r="D132" s="234"/>
      <c r="E132" s="235"/>
      <c r="F132" s="233"/>
      <c r="G132" s="233"/>
      <c r="H132" s="233"/>
      <c r="I132" s="233"/>
      <c r="J132" s="233"/>
      <c r="K132" s="233"/>
      <c r="L132" s="233"/>
      <c r="M132" s="233"/>
      <c r="N132" s="233"/>
      <c r="O132" s="233"/>
      <c r="P132" s="233"/>
      <c r="Q132" s="233"/>
      <c r="R132" s="233"/>
      <c r="S132" s="233"/>
      <c r="T132" s="233"/>
      <c r="U132" s="233"/>
      <c r="V132" s="233"/>
      <c r="W132" s="233"/>
      <c r="X132" s="233"/>
      <c r="Y132" s="214"/>
      <c r="Z132" s="214"/>
      <c r="AA132" s="214"/>
      <c r="AB132" s="214"/>
      <c r="AC132" s="214"/>
      <c r="AD132" s="214"/>
      <c r="AE132" s="214"/>
      <c r="AF132" s="214"/>
      <c r="AG132" s="214" t="s">
        <v>131</v>
      </c>
      <c r="AH132" s="214">
        <v>0</v>
      </c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outlineLevel="1">
      <c r="A133" s="231"/>
      <c r="B133" s="232"/>
      <c r="C133" s="255" t="s">
        <v>165</v>
      </c>
      <c r="D133" s="234"/>
      <c r="E133" s="235">
        <v>9.43</v>
      </c>
      <c r="F133" s="233"/>
      <c r="G133" s="233"/>
      <c r="H133" s="233"/>
      <c r="I133" s="233"/>
      <c r="J133" s="233"/>
      <c r="K133" s="233"/>
      <c r="L133" s="233"/>
      <c r="M133" s="233"/>
      <c r="N133" s="233"/>
      <c r="O133" s="233"/>
      <c r="P133" s="233"/>
      <c r="Q133" s="233"/>
      <c r="R133" s="233"/>
      <c r="S133" s="233"/>
      <c r="T133" s="233"/>
      <c r="U133" s="233"/>
      <c r="V133" s="233"/>
      <c r="W133" s="233"/>
      <c r="X133" s="233"/>
      <c r="Y133" s="214"/>
      <c r="Z133" s="214"/>
      <c r="AA133" s="214"/>
      <c r="AB133" s="214"/>
      <c r="AC133" s="214"/>
      <c r="AD133" s="214"/>
      <c r="AE133" s="214"/>
      <c r="AF133" s="214"/>
      <c r="AG133" s="214" t="s">
        <v>131</v>
      </c>
      <c r="AH133" s="214">
        <v>0</v>
      </c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outlineLevel="1">
      <c r="A134" s="231"/>
      <c r="B134" s="232"/>
      <c r="C134" s="255" t="s">
        <v>166</v>
      </c>
      <c r="D134" s="234"/>
      <c r="E134" s="235">
        <v>5.95</v>
      </c>
      <c r="F134" s="233"/>
      <c r="G134" s="233"/>
      <c r="H134" s="233"/>
      <c r="I134" s="233"/>
      <c r="J134" s="233"/>
      <c r="K134" s="233"/>
      <c r="L134" s="233"/>
      <c r="M134" s="233"/>
      <c r="N134" s="233"/>
      <c r="O134" s="233"/>
      <c r="P134" s="233"/>
      <c r="Q134" s="233"/>
      <c r="R134" s="233"/>
      <c r="S134" s="233"/>
      <c r="T134" s="233"/>
      <c r="U134" s="233"/>
      <c r="V134" s="233"/>
      <c r="W134" s="233"/>
      <c r="X134" s="233"/>
      <c r="Y134" s="214"/>
      <c r="Z134" s="214"/>
      <c r="AA134" s="214"/>
      <c r="AB134" s="214"/>
      <c r="AC134" s="214"/>
      <c r="AD134" s="214"/>
      <c r="AE134" s="214"/>
      <c r="AF134" s="214"/>
      <c r="AG134" s="214" t="s">
        <v>131</v>
      </c>
      <c r="AH134" s="214">
        <v>0</v>
      </c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</row>
    <row r="135" spans="1:60" outlineLevel="1">
      <c r="A135" s="231"/>
      <c r="B135" s="232"/>
      <c r="C135" s="255" t="s">
        <v>167</v>
      </c>
      <c r="D135" s="234"/>
      <c r="E135" s="235">
        <v>4.25</v>
      </c>
      <c r="F135" s="233"/>
      <c r="G135" s="233"/>
      <c r="H135" s="233"/>
      <c r="I135" s="233"/>
      <c r="J135" s="233"/>
      <c r="K135" s="233"/>
      <c r="L135" s="233"/>
      <c r="M135" s="233"/>
      <c r="N135" s="233"/>
      <c r="O135" s="233"/>
      <c r="P135" s="233"/>
      <c r="Q135" s="233"/>
      <c r="R135" s="233"/>
      <c r="S135" s="233"/>
      <c r="T135" s="233"/>
      <c r="U135" s="233"/>
      <c r="V135" s="233"/>
      <c r="W135" s="233"/>
      <c r="X135" s="233"/>
      <c r="Y135" s="214"/>
      <c r="Z135" s="214"/>
      <c r="AA135" s="214"/>
      <c r="AB135" s="214"/>
      <c r="AC135" s="214"/>
      <c r="AD135" s="214"/>
      <c r="AE135" s="214"/>
      <c r="AF135" s="214"/>
      <c r="AG135" s="214" t="s">
        <v>131</v>
      </c>
      <c r="AH135" s="214">
        <v>0</v>
      </c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outlineLevel="1">
      <c r="A136" s="231"/>
      <c r="B136" s="232"/>
      <c r="C136" s="255" t="s">
        <v>263</v>
      </c>
      <c r="D136" s="234"/>
      <c r="E136" s="235"/>
      <c r="F136" s="233"/>
      <c r="G136" s="233"/>
      <c r="H136" s="233"/>
      <c r="I136" s="233"/>
      <c r="J136" s="233"/>
      <c r="K136" s="233"/>
      <c r="L136" s="233"/>
      <c r="M136" s="233"/>
      <c r="N136" s="233"/>
      <c r="O136" s="233"/>
      <c r="P136" s="233"/>
      <c r="Q136" s="233"/>
      <c r="R136" s="233"/>
      <c r="S136" s="233"/>
      <c r="T136" s="233"/>
      <c r="U136" s="233"/>
      <c r="V136" s="233"/>
      <c r="W136" s="233"/>
      <c r="X136" s="233"/>
      <c r="Y136" s="214"/>
      <c r="Z136" s="214"/>
      <c r="AA136" s="214"/>
      <c r="AB136" s="214"/>
      <c r="AC136" s="214"/>
      <c r="AD136" s="214"/>
      <c r="AE136" s="214"/>
      <c r="AF136" s="214"/>
      <c r="AG136" s="214" t="s">
        <v>131</v>
      </c>
      <c r="AH136" s="214">
        <v>0</v>
      </c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 outlineLevel="1">
      <c r="A137" s="231"/>
      <c r="B137" s="232"/>
      <c r="C137" s="255" t="s">
        <v>169</v>
      </c>
      <c r="D137" s="234"/>
      <c r="E137" s="235">
        <v>34.200000000000003</v>
      </c>
      <c r="F137" s="233"/>
      <c r="G137" s="233"/>
      <c r="H137" s="233"/>
      <c r="I137" s="233"/>
      <c r="J137" s="233"/>
      <c r="K137" s="233"/>
      <c r="L137" s="233"/>
      <c r="M137" s="233"/>
      <c r="N137" s="233"/>
      <c r="O137" s="233"/>
      <c r="P137" s="233"/>
      <c r="Q137" s="233"/>
      <c r="R137" s="233"/>
      <c r="S137" s="233"/>
      <c r="T137" s="233"/>
      <c r="U137" s="233"/>
      <c r="V137" s="233"/>
      <c r="W137" s="233"/>
      <c r="X137" s="233"/>
      <c r="Y137" s="214"/>
      <c r="Z137" s="214"/>
      <c r="AA137" s="214"/>
      <c r="AB137" s="214"/>
      <c r="AC137" s="214"/>
      <c r="AD137" s="214"/>
      <c r="AE137" s="214"/>
      <c r="AF137" s="214"/>
      <c r="AG137" s="214" t="s">
        <v>131</v>
      </c>
      <c r="AH137" s="214">
        <v>0</v>
      </c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outlineLevel="1">
      <c r="A138" s="243">
        <v>23</v>
      </c>
      <c r="B138" s="244" t="s">
        <v>264</v>
      </c>
      <c r="C138" s="254" t="s">
        <v>265</v>
      </c>
      <c r="D138" s="245" t="s">
        <v>126</v>
      </c>
      <c r="E138" s="246">
        <v>62.335999999999999</v>
      </c>
      <c r="F138" s="247"/>
      <c r="G138" s="248">
        <f>ROUND(E138*F138,2)</f>
        <v>0</v>
      </c>
      <c r="H138" s="247"/>
      <c r="I138" s="248">
        <f>ROUND(E138*H138,2)</f>
        <v>0</v>
      </c>
      <c r="J138" s="247"/>
      <c r="K138" s="248">
        <f>ROUND(E138*J138,2)</f>
        <v>0</v>
      </c>
      <c r="L138" s="248">
        <v>21</v>
      </c>
      <c r="M138" s="248">
        <f>G138*(1+L138/100)</f>
        <v>0</v>
      </c>
      <c r="N138" s="248">
        <v>2.0100000000000001E-3</v>
      </c>
      <c r="O138" s="248">
        <f>ROUND(E138*N138,2)</f>
        <v>0.13</v>
      </c>
      <c r="P138" s="248">
        <v>0</v>
      </c>
      <c r="Q138" s="248">
        <f>ROUND(E138*P138,2)</f>
        <v>0</v>
      </c>
      <c r="R138" s="248"/>
      <c r="S138" s="248" t="s">
        <v>127</v>
      </c>
      <c r="T138" s="249" t="s">
        <v>127</v>
      </c>
      <c r="U138" s="233">
        <v>0.111</v>
      </c>
      <c r="V138" s="233">
        <f>ROUND(E138*U138,2)</f>
        <v>6.92</v>
      </c>
      <c r="W138" s="233"/>
      <c r="X138" s="233" t="s">
        <v>128</v>
      </c>
      <c r="Y138" s="214"/>
      <c r="Z138" s="214"/>
      <c r="AA138" s="214"/>
      <c r="AB138" s="214"/>
      <c r="AC138" s="214"/>
      <c r="AD138" s="214"/>
      <c r="AE138" s="214"/>
      <c r="AF138" s="214"/>
      <c r="AG138" s="214" t="s">
        <v>129</v>
      </c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</row>
    <row r="139" spans="1:60" outlineLevel="1">
      <c r="A139" s="231"/>
      <c r="B139" s="232"/>
      <c r="C139" s="255" t="s">
        <v>266</v>
      </c>
      <c r="D139" s="234"/>
      <c r="E139" s="235"/>
      <c r="F139" s="233"/>
      <c r="G139" s="233"/>
      <c r="H139" s="233"/>
      <c r="I139" s="233"/>
      <c r="J139" s="233"/>
      <c r="K139" s="233"/>
      <c r="L139" s="233"/>
      <c r="M139" s="233"/>
      <c r="N139" s="233"/>
      <c r="O139" s="233"/>
      <c r="P139" s="233"/>
      <c r="Q139" s="233"/>
      <c r="R139" s="233"/>
      <c r="S139" s="233"/>
      <c r="T139" s="233"/>
      <c r="U139" s="233"/>
      <c r="V139" s="233"/>
      <c r="W139" s="233"/>
      <c r="X139" s="233"/>
      <c r="Y139" s="214"/>
      <c r="Z139" s="214"/>
      <c r="AA139" s="214"/>
      <c r="AB139" s="214"/>
      <c r="AC139" s="214"/>
      <c r="AD139" s="214"/>
      <c r="AE139" s="214"/>
      <c r="AF139" s="214"/>
      <c r="AG139" s="214" t="s">
        <v>131</v>
      </c>
      <c r="AH139" s="214">
        <v>0</v>
      </c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outlineLevel="1">
      <c r="A140" s="231"/>
      <c r="B140" s="232"/>
      <c r="C140" s="255" t="s">
        <v>267</v>
      </c>
      <c r="D140" s="234"/>
      <c r="E140" s="235"/>
      <c r="F140" s="233"/>
      <c r="G140" s="233"/>
      <c r="H140" s="233"/>
      <c r="I140" s="233"/>
      <c r="J140" s="233"/>
      <c r="K140" s="233"/>
      <c r="L140" s="233"/>
      <c r="M140" s="233"/>
      <c r="N140" s="233"/>
      <c r="O140" s="233"/>
      <c r="P140" s="233"/>
      <c r="Q140" s="233"/>
      <c r="R140" s="233"/>
      <c r="S140" s="233"/>
      <c r="T140" s="233"/>
      <c r="U140" s="233"/>
      <c r="V140" s="233"/>
      <c r="W140" s="233"/>
      <c r="X140" s="233"/>
      <c r="Y140" s="214"/>
      <c r="Z140" s="214"/>
      <c r="AA140" s="214"/>
      <c r="AB140" s="214"/>
      <c r="AC140" s="214"/>
      <c r="AD140" s="214"/>
      <c r="AE140" s="214"/>
      <c r="AF140" s="214"/>
      <c r="AG140" s="214" t="s">
        <v>131</v>
      </c>
      <c r="AH140" s="214">
        <v>0</v>
      </c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 outlineLevel="1">
      <c r="A141" s="231"/>
      <c r="B141" s="232"/>
      <c r="C141" s="255" t="s">
        <v>268</v>
      </c>
      <c r="D141" s="234"/>
      <c r="E141" s="235">
        <v>62.335999999999999</v>
      </c>
      <c r="F141" s="233"/>
      <c r="G141" s="233"/>
      <c r="H141" s="233"/>
      <c r="I141" s="233"/>
      <c r="J141" s="233"/>
      <c r="K141" s="233"/>
      <c r="L141" s="233"/>
      <c r="M141" s="233"/>
      <c r="N141" s="233"/>
      <c r="O141" s="233"/>
      <c r="P141" s="233"/>
      <c r="Q141" s="233"/>
      <c r="R141" s="233"/>
      <c r="S141" s="233"/>
      <c r="T141" s="233"/>
      <c r="U141" s="233"/>
      <c r="V141" s="233"/>
      <c r="W141" s="233"/>
      <c r="X141" s="233"/>
      <c r="Y141" s="214"/>
      <c r="Z141" s="214"/>
      <c r="AA141" s="214"/>
      <c r="AB141" s="214"/>
      <c r="AC141" s="214"/>
      <c r="AD141" s="214"/>
      <c r="AE141" s="214"/>
      <c r="AF141" s="214"/>
      <c r="AG141" s="214" t="s">
        <v>131</v>
      </c>
      <c r="AH141" s="214">
        <v>0</v>
      </c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</row>
    <row r="142" spans="1:60" outlineLevel="1">
      <c r="A142" s="243">
        <v>24</v>
      </c>
      <c r="B142" s="244" t="s">
        <v>269</v>
      </c>
      <c r="C142" s="254" t="s">
        <v>270</v>
      </c>
      <c r="D142" s="245" t="s">
        <v>126</v>
      </c>
      <c r="E142" s="246">
        <v>62.335999999999999</v>
      </c>
      <c r="F142" s="247"/>
      <c r="G142" s="248">
        <f>ROUND(E142*F142,2)</f>
        <v>0</v>
      </c>
      <c r="H142" s="247"/>
      <c r="I142" s="248">
        <f>ROUND(E142*H142,2)</f>
        <v>0</v>
      </c>
      <c r="J142" s="247"/>
      <c r="K142" s="248">
        <f>ROUND(E142*J142,2)</f>
        <v>0</v>
      </c>
      <c r="L142" s="248">
        <v>21</v>
      </c>
      <c r="M142" s="248">
        <f>G142*(1+L142/100)</f>
        <v>0</v>
      </c>
      <c r="N142" s="248">
        <v>5.2580000000000002E-2</v>
      </c>
      <c r="O142" s="248">
        <f>ROUND(E142*N142,2)</f>
        <v>3.28</v>
      </c>
      <c r="P142" s="248">
        <v>0</v>
      </c>
      <c r="Q142" s="248">
        <f>ROUND(E142*P142,2)</f>
        <v>0</v>
      </c>
      <c r="R142" s="248"/>
      <c r="S142" s="248" t="s">
        <v>127</v>
      </c>
      <c r="T142" s="249" t="s">
        <v>127</v>
      </c>
      <c r="U142" s="233">
        <v>0.91700000000000004</v>
      </c>
      <c r="V142" s="233">
        <f>ROUND(E142*U142,2)</f>
        <v>57.16</v>
      </c>
      <c r="W142" s="233"/>
      <c r="X142" s="233" t="s">
        <v>128</v>
      </c>
      <c r="Y142" s="214"/>
      <c r="Z142" s="214"/>
      <c r="AA142" s="214"/>
      <c r="AB142" s="214"/>
      <c r="AC142" s="214"/>
      <c r="AD142" s="214"/>
      <c r="AE142" s="214"/>
      <c r="AF142" s="214"/>
      <c r="AG142" s="214" t="s">
        <v>129</v>
      </c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</row>
    <row r="143" spans="1:60" outlineLevel="1">
      <c r="A143" s="231"/>
      <c r="B143" s="232"/>
      <c r="C143" s="255" t="s">
        <v>271</v>
      </c>
      <c r="D143" s="234"/>
      <c r="E143" s="235"/>
      <c r="F143" s="233"/>
      <c r="G143" s="233"/>
      <c r="H143" s="233"/>
      <c r="I143" s="233"/>
      <c r="J143" s="233"/>
      <c r="K143" s="233"/>
      <c r="L143" s="233"/>
      <c r="M143" s="233"/>
      <c r="N143" s="233"/>
      <c r="O143" s="233"/>
      <c r="P143" s="233"/>
      <c r="Q143" s="233"/>
      <c r="R143" s="233"/>
      <c r="S143" s="233"/>
      <c r="T143" s="233"/>
      <c r="U143" s="233"/>
      <c r="V143" s="233"/>
      <c r="W143" s="233"/>
      <c r="X143" s="233"/>
      <c r="Y143" s="214"/>
      <c r="Z143" s="214"/>
      <c r="AA143" s="214"/>
      <c r="AB143" s="214"/>
      <c r="AC143" s="214"/>
      <c r="AD143" s="214"/>
      <c r="AE143" s="214"/>
      <c r="AF143" s="214"/>
      <c r="AG143" s="214" t="s">
        <v>131</v>
      </c>
      <c r="AH143" s="214">
        <v>0</v>
      </c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</row>
    <row r="144" spans="1:60" ht="22.5" outlineLevel="1">
      <c r="A144" s="231"/>
      <c r="B144" s="232"/>
      <c r="C144" s="255" t="s">
        <v>161</v>
      </c>
      <c r="D144" s="234"/>
      <c r="E144" s="235"/>
      <c r="F144" s="233"/>
      <c r="G144" s="233"/>
      <c r="H144" s="233"/>
      <c r="I144" s="233"/>
      <c r="J144" s="233"/>
      <c r="K144" s="233"/>
      <c r="L144" s="233"/>
      <c r="M144" s="233"/>
      <c r="N144" s="233"/>
      <c r="O144" s="233"/>
      <c r="P144" s="233"/>
      <c r="Q144" s="233"/>
      <c r="R144" s="233"/>
      <c r="S144" s="233"/>
      <c r="T144" s="233"/>
      <c r="U144" s="233"/>
      <c r="V144" s="233"/>
      <c r="W144" s="233"/>
      <c r="X144" s="233"/>
      <c r="Y144" s="214"/>
      <c r="Z144" s="214"/>
      <c r="AA144" s="214"/>
      <c r="AB144" s="214"/>
      <c r="AC144" s="214"/>
      <c r="AD144" s="214"/>
      <c r="AE144" s="214"/>
      <c r="AF144" s="214"/>
      <c r="AG144" s="214" t="s">
        <v>131</v>
      </c>
      <c r="AH144" s="214">
        <v>0</v>
      </c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outlineLevel="1">
      <c r="A145" s="231"/>
      <c r="B145" s="232"/>
      <c r="C145" s="255" t="s">
        <v>162</v>
      </c>
      <c r="D145" s="234"/>
      <c r="E145" s="235">
        <v>2.25</v>
      </c>
      <c r="F145" s="233"/>
      <c r="G145" s="233"/>
      <c r="H145" s="233"/>
      <c r="I145" s="233"/>
      <c r="J145" s="233"/>
      <c r="K145" s="233"/>
      <c r="L145" s="233"/>
      <c r="M145" s="233"/>
      <c r="N145" s="233"/>
      <c r="O145" s="233"/>
      <c r="P145" s="233"/>
      <c r="Q145" s="233"/>
      <c r="R145" s="233"/>
      <c r="S145" s="233"/>
      <c r="T145" s="233"/>
      <c r="U145" s="233"/>
      <c r="V145" s="233"/>
      <c r="W145" s="233"/>
      <c r="X145" s="233"/>
      <c r="Y145" s="214"/>
      <c r="Z145" s="214"/>
      <c r="AA145" s="214"/>
      <c r="AB145" s="214"/>
      <c r="AC145" s="214"/>
      <c r="AD145" s="214"/>
      <c r="AE145" s="214"/>
      <c r="AF145" s="214"/>
      <c r="AG145" s="214" t="s">
        <v>131</v>
      </c>
      <c r="AH145" s="214">
        <v>0</v>
      </c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outlineLevel="1">
      <c r="A146" s="231"/>
      <c r="B146" s="232"/>
      <c r="C146" s="255" t="s">
        <v>163</v>
      </c>
      <c r="D146" s="234"/>
      <c r="E146" s="235">
        <v>6.2560000000000002</v>
      </c>
      <c r="F146" s="233"/>
      <c r="G146" s="233"/>
      <c r="H146" s="233"/>
      <c r="I146" s="233"/>
      <c r="J146" s="233"/>
      <c r="K146" s="233"/>
      <c r="L146" s="233"/>
      <c r="M146" s="233"/>
      <c r="N146" s="233"/>
      <c r="O146" s="233"/>
      <c r="P146" s="233"/>
      <c r="Q146" s="233"/>
      <c r="R146" s="233"/>
      <c r="S146" s="233"/>
      <c r="T146" s="233"/>
      <c r="U146" s="233"/>
      <c r="V146" s="233"/>
      <c r="W146" s="233"/>
      <c r="X146" s="233"/>
      <c r="Y146" s="214"/>
      <c r="Z146" s="214"/>
      <c r="AA146" s="214"/>
      <c r="AB146" s="214"/>
      <c r="AC146" s="214"/>
      <c r="AD146" s="214"/>
      <c r="AE146" s="214"/>
      <c r="AF146" s="214"/>
      <c r="AG146" s="214" t="s">
        <v>131</v>
      </c>
      <c r="AH146" s="214">
        <v>0</v>
      </c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</row>
    <row r="147" spans="1:60" outlineLevel="1">
      <c r="A147" s="231"/>
      <c r="B147" s="232"/>
      <c r="C147" s="255" t="s">
        <v>164</v>
      </c>
      <c r="D147" s="234"/>
      <c r="E147" s="235"/>
      <c r="F147" s="233"/>
      <c r="G147" s="233"/>
      <c r="H147" s="233"/>
      <c r="I147" s="233"/>
      <c r="J147" s="233"/>
      <c r="K147" s="233"/>
      <c r="L147" s="233"/>
      <c r="M147" s="233"/>
      <c r="N147" s="233"/>
      <c r="O147" s="233"/>
      <c r="P147" s="233"/>
      <c r="Q147" s="233"/>
      <c r="R147" s="233"/>
      <c r="S147" s="233"/>
      <c r="T147" s="233"/>
      <c r="U147" s="233"/>
      <c r="V147" s="233"/>
      <c r="W147" s="233"/>
      <c r="X147" s="233"/>
      <c r="Y147" s="214"/>
      <c r="Z147" s="214"/>
      <c r="AA147" s="214"/>
      <c r="AB147" s="214"/>
      <c r="AC147" s="214"/>
      <c r="AD147" s="214"/>
      <c r="AE147" s="214"/>
      <c r="AF147" s="214"/>
      <c r="AG147" s="214" t="s">
        <v>131</v>
      </c>
      <c r="AH147" s="214">
        <v>0</v>
      </c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</row>
    <row r="148" spans="1:60" outlineLevel="1">
      <c r="A148" s="231"/>
      <c r="B148" s="232"/>
      <c r="C148" s="255" t="s">
        <v>165</v>
      </c>
      <c r="D148" s="234"/>
      <c r="E148" s="235">
        <v>9.43</v>
      </c>
      <c r="F148" s="233"/>
      <c r="G148" s="233"/>
      <c r="H148" s="233"/>
      <c r="I148" s="233"/>
      <c r="J148" s="233"/>
      <c r="K148" s="233"/>
      <c r="L148" s="233"/>
      <c r="M148" s="233"/>
      <c r="N148" s="233"/>
      <c r="O148" s="233"/>
      <c r="P148" s="233"/>
      <c r="Q148" s="233"/>
      <c r="R148" s="233"/>
      <c r="S148" s="233"/>
      <c r="T148" s="233"/>
      <c r="U148" s="233"/>
      <c r="V148" s="233"/>
      <c r="W148" s="233"/>
      <c r="X148" s="233"/>
      <c r="Y148" s="214"/>
      <c r="Z148" s="214"/>
      <c r="AA148" s="214"/>
      <c r="AB148" s="214"/>
      <c r="AC148" s="214"/>
      <c r="AD148" s="214"/>
      <c r="AE148" s="214"/>
      <c r="AF148" s="214"/>
      <c r="AG148" s="214" t="s">
        <v>131</v>
      </c>
      <c r="AH148" s="214">
        <v>0</v>
      </c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</row>
    <row r="149" spans="1:60" outlineLevel="1">
      <c r="A149" s="231"/>
      <c r="B149" s="232"/>
      <c r="C149" s="255" t="s">
        <v>166</v>
      </c>
      <c r="D149" s="234"/>
      <c r="E149" s="235">
        <v>5.95</v>
      </c>
      <c r="F149" s="233"/>
      <c r="G149" s="233"/>
      <c r="H149" s="233"/>
      <c r="I149" s="233"/>
      <c r="J149" s="233"/>
      <c r="K149" s="233"/>
      <c r="L149" s="233"/>
      <c r="M149" s="233"/>
      <c r="N149" s="233"/>
      <c r="O149" s="233"/>
      <c r="P149" s="233"/>
      <c r="Q149" s="233"/>
      <c r="R149" s="233"/>
      <c r="S149" s="233"/>
      <c r="T149" s="233"/>
      <c r="U149" s="233"/>
      <c r="V149" s="233"/>
      <c r="W149" s="233"/>
      <c r="X149" s="233"/>
      <c r="Y149" s="214"/>
      <c r="Z149" s="214"/>
      <c r="AA149" s="214"/>
      <c r="AB149" s="214"/>
      <c r="AC149" s="214"/>
      <c r="AD149" s="214"/>
      <c r="AE149" s="214"/>
      <c r="AF149" s="214"/>
      <c r="AG149" s="214" t="s">
        <v>131</v>
      </c>
      <c r="AH149" s="214">
        <v>0</v>
      </c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</row>
    <row r="150" spans="1:60" outlineLevel="1">
      <c r="A150" s="231"/>
      <c r="B150" s="232"/>
      <c r="C150" s="255" t="s">
        <v>167</v>
      </c>
      <c r="D150" s="234"/>
      <c r="E150" s="235">
        <v>4.25</v>
      </c>
      <c r="F150" s="233"/>
      <c r="G150" s="233"/>
      <c r="H150" s="233"/>
      <c r="I150" s="233"/>
      <c r="J150" s="233"/>
      <c r="K150" s="233"/>
      <c r="L150" s="233"/>
      <c r="M150" s="233"/>
      <c r="N150" s="233"/>
      <c r="O150" s="233"/>
      <c r="P150" s="233"/>
      <c r="Q150" s="233"/>
      <c r="R150" s="233"/>
      <c r="S150" s="233"/>
      <c r="T150" s="233"/>
      <c r="U150" s="233"/>
      <c r="V150" s="233"/>
      <c r="W150" s="233"/>
      <c r="X150" s="233"/>
      <c r="Y150" s="214"/>
      <c r="Z150" s="214"/>
      <c r="AA150" s="214"/>
      <c r="AB150" s="214"/>
      <c r="AC150" s="214"/>
      <c r="AD150" s="214"/>
      <c r="AE150" s="214"/>
      <c r="AF150" s="214"/>
      <c r="AG150" s="214" t="s">
        <v>131</v>
      </c>
      <c r="AH150" s="214">
        <v>0</v>
      </c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outlineLevel="1">
      <c r="A151" s="231"/>
      <c r="B151" s="232"/>
      <c r="C151" s="255" t="s">
        <v>263</v>
      </c>
      <c r="D151" s="234"/>
      <c r="E151" s="235"/>
      <c r="F151" s="233"/>
      <c r="G151" s="233"/>
      <c r="H151" s="233"/>
      <c r="I151" s="233"/>
      <c r="J151" s="233"/>
      <c r="K151" s="233"/>
      <c r="L151" s="233"/>
      <c r="M151" s="233"/>
      <c r="N151" s="233"/>
      <c r="O151" s="233"/>
      <c r="P151" s="233"/>
      <c r="Q151" s="233"/>
      <c r="R151" s="233"/>
      <c r="S151" s="233"/>
      <c r="T151" s="233"/>
      <c r="U151" s="233"/>
      <c r="V151" s="233"/>
      <c r="W151" s="233"/>
      <c r="X151" s="233"/>
      <c r="Y151" s="214"/>
      <c r="Z151" s="214"/>
      <c r="AA151" s="214"/>
      <c r="AB151" s="214"/>
      <c r="AC151" s="214"/>
      <c r="AD151" s="214"/>
      <c r="AE151" s="214"/>
      <c r="AF151" s="214"/>
      <c r="AG151" s="214" t="s">
        <v>131</v>
      </c>
      <c r="AH151" s="214">
        <v>0</v>
      </c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</row>
    <row r="152" spans="1:60" outlineLevel="1">
      <c r="A152" s="231"/>
      <c r="B152" s="232"/>
      <c r="C152" s="255" t="s">
        <v>169</v>
      </c>
      <c r="D152" s="234"/>
      <c r="E152" s="235">
        <v>34.200000000000003</v>
      </c>
      <c r="F152" s="233"/>
      <c r="G152" s="233"/>
      <c r="H152" s="233"/>
      <c r="I152" s="233"/>
      <c r="J152" s="233"/>
      <c r="K152" s="233"/>
      <c r="L152" s="233"/>
      <c r="M152" s="233"/>
      <c r="N152" s="233"/>
      <c r="O152" s="233"/>
      <c r="P152" s="233"/>
      <c r="Q152" s="233"/>
      <c r="R152" s="233"/>
      <c r="S152" s="233"/>
      <c r="T152" s="233"/>
      <c r="U152" s="233"/>
      <c r="V152" s="233"/>
      <c r="W152" s="233"/>
      <c r="X152" s="233"/>
      <c r="Y152" s="214"/>
      <c r="Z152" s="214"/>
      <c r="AA152" s="214"/>
      <c r="AB152" s="214"/>
      <c r="AC152" s="214"/>
      <c r="AD152" s="214"/>
      <c r="AE152" s="214"/>
      <c r="AF152" s="214"/>
      <c r="AG152" s="214" t="s">
        <v>131</v>
      </c>
      <c r="AH152" s="214">
        <v>0</v>
      </c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</row>
    <row r="153" spans="1:60">
      <c r="A153" s="237" t="s">
        <v>122</v>
      </c>
      <c r="B153" s="238" t="s">
        <v>73</v>
      </c>
      <c r="C153" s="253" t="s">
        <v>74</v>
      </c>
      <c r="D153" s="239"/>
      <c r="E153" s="240"/>
      <c r="F153" s="241"/>
      <c r="G153" s="241">
        <f>SUMIF(AG154:AG157,"&lt;&gt;NOR",G154:G157)</f>
        <v>0</v>
      </c>
      <c r="H153" s="241"/>
      <c r="I153" s="241">
        <f>SUM(I154:I157)</f>
        <v>0</v>
      </c>
      <c r="J153" s="241"/>
      <c r="K153" s="241">
        <f>SUM(K154:K157)</f>
        <v>0</v>
      </c>
      <c r="L153" s="241"/>
      <c r="M153" s="241">
        <f>SUM(M154:M157)</f>
        <v>0</v>
      </c>
      <c r="N153" s="241"/>
      <c r="O153" s="241">
        <f>SUM(O154:O157)</f>
        <v>2.62</v>
      </c>
      <c r="P153" s="241"/>
      <c r="Q153" s="241">
        <f>SUM(Q154:Q157)</f>
        <v>0</v>
      </c>
      <c r="R153" s="241"/>
      <c r="S153" s="241"/>
      <c r="T153" s="242"/>
      <c r="U153" s="236"/>
      <c r="V153" s="236">
        <f>SUM(V154:V157)</f>
        <v>3.33</v>
      </c>
      <c r="W153" s="236"/>
      <c r="X153" s="236"/>
      <c r="AG153" t="s">
        <v>123</v>
      </c>
    </row>
    <row r="154" spans="1:60" ht="22.5" outlineLevel="1">
      <c r="A154" s="243">
        <v>25</v>
      </c>
      <c r="B154" s="244" t="s">
        <v>272</v>
      </c>
      <c r="C154" s="254" t="s">
        <v>273</v>
      </c>
      <c r="D154" s="245" t="s">
        <v>136</v>
      </c>
      <c r="E154" s="246">
        <v>1.0357799999999999</v>
      </c>
      <c r="F154" s="247"/>
      <c r="G154" s="248">
        <f>ROUND(E154*F154,2)</f>
        <v>0</v>
      </c>
      <c r="H154" s="247"/>
      <c r="I154" s="248">
        <f>ROUND(E154*H154,2)</f>
        <v>0</v>
      </c>
      <c r="J154" s="247"/>
      <c r="K154" s="248">
        <f>ROUND(E154*J154,2)</f>
        <v>0</v>
      </c>
      <c r="L154" s="248">
        <v>21</v>
      </c>
      <c r="M154" s="248">
        <f>G154*(1+L154/100)</f>
        <v>0</v>
      </c>
      <c r="N154" s="248">
        <v>2.5249999999999999</v>
      </c>
      <c r="O154" s="248">
        <f>ROUND(E154*N154,2)</f>
        <v>2.62</v>
      </c>
      <c r="P154" s="248">
        <v>0</v>
      </c>
      <c r="Q154" s="248">
        <f>ROUND(E154*P154,2)</f>
        <v>0</v>
      </c>
      <c r="R154" s="248"/>
      <c r="S154" s="248" t="s">
        <v>127</v>
      </c>
      <c r="T154" s="249" t="s">
        <v>127</v>
      </c>
      <c r="U154" s="233">
        <v>3.2130000000000001</v>
      </c>
      <c r="V154" s="233">
        <f>ROUND(E154*U154,2)</f>
        <v>3.33</v>
      </c>
      <c r="W154" s="233"/>
      <c r="X154" s="233" t="s">
        <v>128</v>
      </c>
      <c r="Y154" s="214"/>
      <c r="Z154" s="214"/>
      <c r="AA154" s="214"/>
      <c r="AB154" s="214"/>
      <c r="AC154" s="214"/>
      <c r="AD154" s="214"/>
      <c r="AE154" s="214"/>
      <c r="AF154" s="214"/>
      <c r="AG154" s="214" t="s">
        <v>129</v>
      </c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</row>
    <row r="155" spans="1:60" outlineLevel="1">
      <c r="A155" s="231"/>
      <c r="B155" s="232"/>
      <c r="C155" s="256" t="s">
        <v>274</v>
      </c>
      <c r="D155" s="250"/>
      <c r="E155" s="250"/>
      <c r="F155" s="250"/>
      <c r="G155" s="250"/>
      <c r="H155" s="233"/>
      <c r="I155" s="233"/>
      <c r="J155" s="233"/>
      <c r="K155" s="233"/>
      <c r="L155" s="233"/>
      <c r="M155" s="233"/>
      <c r="N155" s="233"/>
      <c r="O155" s="233"/>
      <c r="P155" s="233"/>
      <c r="Q155" s="233"/>
      <c r="R155" s="233"/>
      <c r="S155" s="233"/>
      <c r="T155" s="233"/>
      <c r="U155" s="233"/>
      <c r="V155" s="233"/>
      <c r="W155" s="233"/>
      <c r="X155" s="233"/>
      <c r="Y155" s="214"/>
      <c r="Z155" s="214"/>
      <c r="AA155" s="214"/>
      <c r="AB155" s="214"/>
      <c r="AC155" s="214"/>
      <c r="AD155" s="214"/>
      <c r="AE155" s="214"/>
      <c r="AF155" s="214"/>
      <c r="AG155" s="214" t="s">
        <v>186</v>
      </c>
      <c r="AH155" s="214"/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  <c r="BH155" s="214"/>
    </row>
    <row r="156" spans="1:60" outlineLevel="1">
      <c r="A156" s="231"/>
      <c r="B156" s="232"/>
      <c r="C156" s="255" t="s">
        <v>275</v>
      </c>
      <c r="D156" s="234"/>
      <c r="E156" s="235"/>
      <c r="F156" s="233"/>
      <c r="G156" s="233"/>
      <c r="H156" s="233"/>
      <c r="I156" s="233"/>
      <c r="J156" s="233"/>
      <c r="K156" s="233"/>
      <c r="L156" s="233"/>
      <c r="M156" s="233"/>
      <c r="N156" s="233"/>
      <c r="O156" s="233"/>
      <c r="P156" s="233"/>
      <c r="Q156" s="233"/>
      <c r="R156" s="233"/>
      <c r="S156" s="233"/>
      <c r="T156" s="233"/>
      <c r="U156" s="233"/>
      <c r="V156" s="233"/>
      <c r="W156" s="233"/>
      <c r="X156" s="233"/>
      <c r="Y156" s="214"/>
      <c r="Z156" s="214"/>
      <c r="AA156" s="214"/>
      <c r="AB156" s="214"/>
      <c r="AC156" s="214"/>
      <c r="AD156" s="214"/>
      <c r="AE156" s="214"/>
      <c r="AF156" s="214"/>
      <c r="AG156" s="214" t="s">
        <v>131</v>
      </c>
      <c r="AH156" s="214">
        <v>0</v>
      </c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</row>
    <row r="157" spans="1:60" outlineLevel="1">
      <c r="A157" s="231"/>
      <c r="B157" s="232"/>
      <c r="C157" s="255" t="s">
        <v>276</v>
      </c>
      <c r="D157" s="234"/>
      <c r="E157" s="235">
        <v>1.0357799999999999</v>
      </c>
      <c r="F157" s="233"/>
      <c r="G157" s="233"/>
      <c r="H157" s="233"/>
      <c r="I157" s="233"/>
      <c r="J157" s="233"/>
      <c r="K157" s="233"/>
      <c r="L157" s="233"/>
      <c r="M157" s="233"/>
      <c r="N157" s="233"/>
      <c r="O157" s="233"/>
      <c r="P157" s="233"/>
      <c r="Q157" s="233"/>
      <c r="R157" s="233"/>
      <c r="S157" s="233"/>
      <c r="T157" s="233"/>
      <c r="U157" s="233"/>
      <c r="V157" s="233"/>
      <c r="W157" s="233"/>
      <c r="X157" s="233"/>
      <c r="Y157" s="214"/>
      <c r="Z157" s="214"/>
      <c r="AA157" s="214"/>
      <c r="AB157" s="214"/>
      <c r="AC157" s="214"/>
      <c r="AD157" s="214"/>
      <c r="AE157" s="214"/>
      <c r="AF157" s="214"/>
      <c r="AG157" s="214" t="s">
        <v>131</v>
      </c>
      <c r="AH157" s="214">
        <v>0</v>
      </c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</row>
    <row r="158" spans="1:60">
      <c r="A158" s="237" t="s">
        <v>122</v>
      </c>
      <c r="B158" s="238" t="s">
        <v>75</v>
      </c>
      <c r="C158" s="253" t="s">
        <v>76</v>
      </c>
      <c r="D158" s="239"/>
      <c r="E158" s="240"/>
      <c r="F158" s="241"/>
      <c r="G158" s="241">
        <f>SUMIF(AG159:AG162,"&lt;&gt;NOR",G159:G162)</f>
        <v>0</v>
      </c>
      <c r="H158" s="241"/>
      <c r="I158" s="241">
        <f>SUM(I159:I162)</f>
        <v>0</v>
      </c>
      <c r="J158" s="241"/>
      <c r="K158" s="241">
        <f>SUM(K159:K162)</f>
        <v>0</v>
      </c>
      <c r="L158" s="241"/>
      <c r="M158" s="241">
        <f>SUM(M159:M162)</f>
        <v>0</v>
      </c>
      <c r="N158" s="241"/>
      <c r="O158" s="241">
        <f>SUM(O159:O162)</f>
        <v>0.03</v>
      </c>
      <c r="P158" s="241"/>
      <c r="Q158" s="241">
        <f>SUM(Q159:Q162)</f>
        <v>0</v>
      </c>
      <c r="R158" s="241"/>
      <c r="S158" s="241"/>
      <c r="T158" s="242"/>
      <c r="U158" s="236"/>
      <c r="V158" s="236">
        <f>SUM(V159:V162)</f>
        <v>5.18</v>
      </c>
      <c r="W158" s="236"/>
      <c r="X158" s="236"/>
      <c r="AG158" t="s">
        <v>123</v>
      </c>
    </row>
    <row r="159" spans="1:60" outlineLevel="1">
      <c r="A159" s="243">
        <v>26</v>
      </c>
      <c r="B159" s="244" t="s">
        <v>277</v>
      </c>
      <c r="C159" s="254" t="s">
        <v>278</v>
      </c>
      <c r="D159" s="245" t="s">
        <v>126</v>
      </c>
      <c r="E159" s="246">
        <v>28.8</v>
      </c>
      <c r="F159" s="247"/>
      <c r="G159" s="248">
        <f>ROUND(E159*F159,2)</f>
        <v>0</v>
      </c>
      <c r="H159" s="247"/>
      <c r="I159" s="248">
        <f>ROUND(E159*H159,2)</f>
        <v>0</v>
      </c>
      <c r="J159" s="247"/>
      <c r="K159" s="248">
        <f>ROUND(E159*J159,2)</f>
        <v>0</v>
      </c>
      <c r="L159" s="248">
        <v>21</v>
      </c>
      <c r="M159" s="248">
        <f>G159*(1+L159/100)</f>
        <v>0</v>
      </c>
      <c r="N159" s="248">
        <v>1.2099999999999999E-3</v>
      </c>
      <c r="O159" s="248">
        <f>ROUND(E159*N159,2)</f>
        <v>0.03</v>
      </c>
      <c r="P159" s="248">
        <v>0</v>
      </c>
      <c r="Q159" s="248">
        <f>ROUND(E159*P159,2)</f>
        <v>0</v>
      </c>
      <c r="R159" s="248"/>
      <c r="S159" s="248" t="s">
        <v>127</v>
      </c>
      <c r="T159" s="249" t="s">
        <v>127</v>
      </c>
      <c r="U159" s="233">
        <v>0.18</v>
      </c>
      <c r="V159" s="233">
        <f>ROUND(E159*U159,2)</f>
        <v>5.18</v>
      </c>
      <c r="W159" s="233"/>
      <c r="X159" s="233" t="s">
        <v>128</v>
      </c>
      <c r="Y159" s="214"/>
      <c r="Z159" s="214"/>
      <c r="AA159" s="214"/>
      <c r="AB159" s="214"/>
      <c r="AC159" s="214"/>
      <c r="AD159" s="214"/>
      <c r="AE159" s="214"/>
      <c r="AF159" s="214"/>
      <c r="AG159" s="214" t="s">
        <v>129</v>
      </c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</row>
    <row r="160" spans="1:60" outlineLevel="1">
      <c r="A160" s="231"/>
      <c r="B160" s="232"/>
      <c r="C160" s="255" t="s">
        <v>279</v>
      </c>
      <c r="D160" s="234"/>
      <c r="E160" s="235">
        <v>10.8</v>
      </c>
      <c r="F160" s="233"/>
      <c r="G160" s="233"/>
      <c r="H160" s="233"/>
      <c r="I160" s="233"/>
      <c r="J160" s="233"/>
      <c r="K160" s="233"/>
      <c r="L160" s="233"/>
      <c r="M160" s="233"/>
      <c r="N160" s="233"/>
      <c r="O160" s="233"/>
      <c r="P160" s="233"/>
      <c r="Q160" s="233"/>
      <c r="R160" s="233"/>
      <c r="S160" s="233"/>
      <c r="T160" s="233"/>
      <c r="U160" s="233"/>
      <c r="V160" s="233"/>
      <c r="W160" s="233"/>
      <c r="X160" s="233"/>
      <c r="Y160" s="214"/>
      <c r="Z160" s="214"/>
      <c r="AA160" s="214"/>
      <c r="AB160" s="214"/>
      <c r="AC160" s="214"/>
      <c r="AD160" s="214"/>
      <c r="AE160" s="214"/>
      <c r="AF160" s="214"/>
      <c r="AG160" s="214" t="s">
        <v>131</v>
      </c>
      <c r="AH160" s="214">
        <v>0</v>
      </c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</row>
    <row r="161" spans="1:60" outlineLevel="1">
      <c r="A161" s="231"/>
      <c r="B161" s="232"/>
      <c r="C161" s="255" t="s">
        <v>280</v>
      </c>
      <c r="D161" s="234"/>
      <c r="E161" s="235">
        <v>7.2</v>
      </c>
      <c r="F161" s="233"/>
      <c r="G161" s="233"/>
      <c r="H161" s="233"/>
      <c r="I161" s="233"/>
      <c r="J161" s="233"/>
      <c r="K161" s="233"/>
      <c r="L161" s="233"/>
      <c r="M161" s="233"/>
      <c r="N161" s="233"/>
      <c r="O161" s="233"/>
      <c r="P161" s="233"/>
      <c r="Q161" s="233"/>
      <c r="R161" s="233"/>
      <c r="S161" s="233"/>
      <c r="T161" s="233"/>
      <c r="U161" s="233"/>
      <c r="V161" s="233"/>
      <c r="W161" s="233"/>
      <c r="X161" s="233"/>
      <c r="Y161" s="214"/>
      <c r="Z161" s="214"/>
      <c r="AA161" s="214"/>
      <c r="AB161" s="214"/>
      <c r="AC161" s="214"/>
      <c r="AD161" s="214"/>
      <c r="AE161" s="214"/>
      <c r="AF161" s="214"/>
      <c r="AG161" s="214" t="s">
        <v>131</v>
      </c>
      <c r="AH161" s="214">
        <v>0</v>
      </c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</row>
    <row r="162" spans="1:60" outlineLevel="1">
      <c r="A162" s="231"/>
      <c r="B162" s="232"/>
      <c r="C162" s="255" t="s">
        <v>281</v>
      </c>
      <c r="D162" s="234"/>
      <c r="E162" s="235">
        <v>10.8</v>
      </c>
      <c r="F162" s="233"/>
      <c r="G162" s="233"/>
      <c r="H162" s="233"/>
      <c r="I162" s="233"/>
      <c r="J162" s="233"/>
      <c r="K162" s="233"/>
      <c r="L162" s="233"/>
      <c r="M162" s="233"/>
      <c r="N162" s="233"/>
      <c r="O162" s="233"/>
      <c r="P162" s="233"/>
      <c r="Q162" s="233"/>
      <c r="R162" s="233"/>
      <c r="S162" s="233"/>
      <c r="T162" s="233"/>
      <c r="U162" s="233"/>
      <c r="V162" s="233"/>
      <c r="W162" s="233"/>
      <c r="X162" s="233"/>
      <c r="Y162" s="214"/>
      <c r="Z162" s="214"/>
      <c r="AA162" s="214"/>
      <c r="AB162" s="214"/>
      <c r="AC162" s="214"/>
      <c r="AD162" s="214"/>
      <c r="AE162" s="214"/>
      <c r="AF162" s="214"/>
      <c r="AG162" s="214" t="s">
        <v>131</v>
      </c>
      <c r="AH162" s="214">
        <v>0</v>
      </c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</row>
    <row r="163" spans="1:60">
      <c r="A163" s="237" t="s">
        <v>122</v>
      </c>
      <c r="B163" s="238" t="s">
        <v>77</v>
      </c>
      <c r="C163" s="253" t="s">
        <v>78</v>
      </c>
      <c r="D163" s="239"/>
      <c r="E163" s="240"/>
      <c r="F163" s="241"/>
      <c r="G163" s="241">
        <f>SUMIF(AG164:AG235,"&lt;&gt;NOR",G164:G235)</f>
        <v>0</v>
      </c>
      <c r="H163" s="241"/>
      <c r="I163" s="241">
        <f>SUM(I164:I235)</f>
        <v>0</v>
      </c>
      <c r="J163" s="241"/>
      <c r="K163" s="241">
        <f>SUM(K164:K235)</f>
        <v>0</v>
      </c>
      <c r="L163" s="241"/>
      <c r="M163" s="241">
        <f>SUM(M164:M235)</f>
        <v>0</v>
      </c>
      <c r="N163" s="241"/>
      <c r="O163" s="241">
        <f>SUM(O164:O235)</f>
        <v>0.02</v>
      </c>
      <c r="P163" s="241"/>
      <c r="Q163" s="241">
        <f>SUM(Q164:Q235)</f>
        <v>18.220000000000006</v>
      </c>
      <c r="R163" s="241"/>
      <c r="S163" s="241"/>
      <c r="T163" s="242"/>
      <c r="U163" s="236"/>
      <c r="V163" s="236">
        <f>SUM(V164:V235)</f>
        <v>41.98</v>
      </c>
      <c r="W163" s="236"/>
      <c r="X163" s="236"/>
      <c r="AG163" t="s">
        <v>123</v>
      </c>
    </row>
    <row r="164" spans="1:60" outlineLevel="1">
      <c r="A164" s="243">
        <v>27</v>
      </c>
      <c r="B164" s="244" t="s">
        <v>282</v>
      </c>
      <c r="C164" s="254" t="s">
        <v>283</v>
      </c>
      <c r="D164" s="245" t="s">
        <v>205</v>
      </c>
      <c r="E164" s="246">
        <v>5.2</v>
      </c>
      <c r="F164" s="247"/>
      <c r="G164" s="248">
        <f>ROUND(E164*F164,2)</f>
        <v>0</v>
      </c>
      <c r="H164" s="247"/>
      <c r="I164" s="248">
        <f>ROUND(E164*H164,2)</f>
        <v>0</v>
      </c>
      <c r="J164" s="247"/>
      <c r="K164" s="248">
        <f>ROUND(E164*J164,2)</f>
        <v>0</v>
      </c>
      <c r="L164" s="248">
        <v>21</v>
      </c>
      <c r="M164" s="248">
        <f>G164*(1+L164/100)</f>
        <v>0</v>
      </c>
      <c r="N164" s="248">
        <v>0</v>
      </c>
      <c r="O164" s="248">
        <f>ROUND(E164*N164,2)</f>
        <v>0</v>
      </c>
      <c r="P164" s="248">
        <v>0.22</v>
      </c>
      <c r="Q164" s="248">
        <f>ROUND(E164*P164,2)</f>
        <v>1.1399999999999999</v>
      </c>
      <c r="R164" s="248"/>
      <c r="S164" s="248" t="s">
        <v>127</v>
      </c>
      <c r="T164" s="249" t="s">
        <v>127</v>
      </c>
      <c r="U164" s="233">
        <v>0.14299999999999999</v>
      </c>
      <c r="V164" s="233">
        <f>ROUND(E164*U164,2)</f>
        <v>0.74</v>
      </c>
      <c r="W164" s="233"/>
      <c r="X164" s="233" t="s">
        <v>128</v>
      </c>
      <c r="Y164" s="214"/>
      <c r="Z164" s="214"/>
      <c r="AA164" s="214"/>
      <c r="AB164" s="214"/>
      <c r="AC164" s="214"/>
      <c r="AD164" s="214"/>
      <c r="AE164" s="214"/>
      <c r="AF164" s="214"/>
      <c r="AG164" s="214" t="s">
        <v>129</v>
      </c>
      <c r="AH164" s="214"/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</row>
    <row r="165" spans="1:60" ht="22.5" outlineLevel="1">
      <c r="A165" s="231"/>
      <c r="B165" s="232"/>
      <c r="C165" s="255" t="s">
        <v>284</v>
      </c>
      <c r="D165" s="234"/>
      <c r="E165" s="235"/>
      <c r="F165" s="233"/>
      <c r="G165" s="233"/>
      <c r="H165" s="233"/>
      <c r="I165" s="233"/>
      <c r="J165" s="233"/>
      <c r="K165" s="233"/>
      <c r="L165" s="233"/>
      <c r="M165" s="233"/>
      <c r="N165" s="233"/>
      <c r="O165" s="233"/>
      <c r="P165" s="233"/>
      <c r="Q165" s="233"/>
      <c r="R165" s="233"/>
      <c r="S165" s="233"/>
      <c r="T165" s="233"/>
      <c r="U165" s="233"/>
      <c r="V165" s="233"/>
      <c r="W165" s="233"/>
      <c r="X165" s="233"/>
      <c r="Y165" s="214"/>
      <c r="Z165" s="214"/>
      <c r="AA165" s="214"/>
      <c r="AB165" s="214"/>
      <c r="AC165" s="214"/>
      <c r="AD165" s="214"/>
      <c r="AE165" s="214"/>
      <c r="AF165" s="214"/>
      <c r="AG165" s="214" t="s">
        <v>131</v>
      </c>
      <c r="AH165" s="214">
        <v>0</v>
      </c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</row>
    <row r="166" spans="1:60" outlineLevel="1">
      <c r="A166" s="231"/>
      <c r="B166" s="232"/>
      <c r="C166" s="255" t="s">
        <v>285</v>
      </c>
      <c r="D166" s="234"/>
      <c r="E166" s="235">
        <v>5.2</v>
      </c>
      <c r="F166" s="233"/>
      <c r="G166" s="233"/>
      <c r="H166" s="233"/>
      <c r="I166" s="233"/>
      <c r="J166" s="233"/>
      <c r="K166" s="233"/>
      <c r="L166" s="233"/>
      <c r="M166" s="233"/>
      <c r="N166" s="233"/>
      <c r="O166" s="233"/>
      <c r="P166" s="233"/>
      <c r="Q166" s="233"/>
      <c r="R166" s="233"/>
      <c r="S166" s="233"/>
      <c r="T166" s="233"/>
      <c r="U166" s="233"/>
      <c r="V166" s="233"/>
      <c r="W166" s="233"/>
      <c r="X166" s="233"/>
      <c r="Y166" s="214"/>
      <c r="Z166" s="214"/>
      <c r="AA166" s="214"/>
      <c r="AB166" s="214"/>
      <c r="AC166" s="214"/>
      <c r="AD166" s="214"/>
      <c r="AE166" s="214"/>
      <c r="AF166" s="214"/>
      <c r="AG166" s="214" t="s">
        <v>131</v>
      </c>
      <c r="AH166" s="214">
        <v>0</v>
      </c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</row>
    <row r="167" spans="1:60" outlineLevel="1">
      <c r="A167" s="243">
        <v>28</v>
      </c>
      <c r="B167" s="244" t="s">
        <v>286</v>
      </c>
      <c r="C167" s="254" t="s">
        <v>287</v>
      </c>
      <c r="D167" s="245" t="s">
        <v>136</v>
      </c>
      <c r="E167" s="246">
        <v>5.1729200000000004</v>
      </c>
      <c r="F167" s="247"/>
      <c r="G167" s="248">
        <f>ROUND(E167*F167,2)</f>
        <v>0</v>
      </c>
      <c r="H167" s="247"/>
      <c r="I167" s="248">
        <f>ROUND(E167*H167,2)</f>
        <v>0</v>
      </c>
      <c r="J167" s="247"/>
      <c r="K167" s="248">
        <f>ROUND(E167*J167,2)</f>
        <v>0</v>
      </c>
      <c r="L167" s="248">
        <v>21</v>
      </c>
      <c r="M167" s="248">
        <f>G167*(1+L167/100)</f>
        <v>0</v>
      </c>
      <c r="N167" s="248">
        <v>1.2800000000000001E-3</v>
      </c>
      <c r="O167" s="248">
        <f>ROUND(E167*N167,2)</f>
        <v>0.01</v>
      </c>
      <c r="P167" s="248">
        <v>1.8</v>
      </c>
      <c r="Q167" s="248">
        <f>ROUND(E167*P167,2)</f>
        <v>9.31</v>
      </c>
      <c r="R167" s="248"/>
      <c r="S167" s="248" t="s">
        <v>127</v>
      </c>
      <c r="T167" s="249" t="s">
        <v>288</v>
      </c>
      <c r="U167" s="233">
        <v>1.52</v>
      </c>
      <c r="V167" s="233">
        <f>ROUND(E167*U167,2)</f>
        <v>7.86</v>
      </c>
      <c r="W167" s="233"/>
      <c r="X167" s="233" t="s">
        <v>128</v>
      </c>
      <c r="Y167" s="214"/>
      <c r="Z167" s="214"/>
      <c r="AA167" s="214"/>
      <c r="AB167" s="214"/>
      <c r="AC167" s="214"/>
      <c r="AD167" s="214"/>
      <c r="AE167" s="214"/>
      <c r="AF167" s="214"/>
      <c r="AG167" s="214" t="s">
        <v>129</v>
      </c>
      <c r="AH167" s="214"/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</row>
    <row r="168" spans="1:60" outlineLevel="1">
      <c r="A168" s="231"/>
      <c r="B168" s="232"/>
      <c r="C168" s="255" t="s">
        <v>289</v>
      </c>
      <c r="D168" s="234"/>
      <c r="E168" s="235"/>
      <c r="F168" s="233"/>
      <c r="G168" s="233"/>
      <c r="H168" s="233"/>
      <c r="I168" s="233"/>
      <c r="J168" s="233"/>
      <c r="K168" s="233"/>
      <c r="L168" s="233"/>
      <c r="M168" s="233"/>
      <c r="N168" s="233"/>
      <c r="O168" s="233"/>
      <c r="P168" s="233"/>
      <c r="Q168" s="233"/>
      <c r="R168" s="233"/>
      <c r="S168" s="233"/>
      <c r="T168" s="233"/>
      <c r="U168" s="233"/>
      <c r="V168" s="233"/>
      <c r="W168" s="233"/>
      <c r="X168" s="233"/>
      <c r="Y168" s="214"/>
      <c r="Z168" s="214"/>
      <c r="AA168" s="214"/>
      <c r="AB168" s="214"/>
      <c r="AC168" s="214"/>
      <c r="AD168" s="214"/>
      <c r="AE168" s="214"/>
      <c r="AF168" s="214"/>
      <c r="AG168" s="214" t="s">
        <v>131</v>
      </c>
      <c r="AH168" s="214">
        <v>0</v>
      </c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/>
      <c r="BB168" s="214"/>
      <c r="BC168" s="214"/>
      <c r="BD168" s="214"/>
      <c r="BE168" s="214"/>
      <c r="BF168" s="214"/>
      <c r="BG168" s="214"/>
      <c r="BH168" s="214"/>
    </row>
    <row r="169" spans="1:60" outlineLevel="1">
      <c r="A169" s="231"/>
      <c r="B169" s="232"/>
      <c r="C169" s="255" t="s">
        <v>290</v>
      </c>
      <c r="D169" s="234"/>
      <c r="E169" s="235">
        <v>2.7142400000000002</v>
      </c>
      <c r="F169" s="233"/>
      <c r="G169" s="233"/>
      <c r="H169" s="233"/>
      <c r="I169" s="233"/>
      <c r="J169" s="233"/>
      <c r="K169" s="233"/>
      <c r="L169" s="233"/>
      <c r="M169" s="233"/>
      <c r="N169" s="233"/>
      <c r="O169" s="233"/>
      <c r="P169" s="233"/>
      <c r="Q169" s="233"/>
      <c r="R169" s="233"/>
      <c r="S169" s="233"/>
      <c r="T169" s="233"/>
      <c r="U169" s="233"/>
      <c r="V169" s="233"/>
      <c r="W169" s="233"/>
      <c r="X169" s="233"/>
      <c r="Y169" s="214"/>
      <c r="Z169" s="214"/>
      <c r="AA169" s="214"/>
      <c r="AB169" s="214"/>
      <c r="AC169" s="214"/>
      <c r="AD169" s="214"/>
      <c r="AE169" s="214"/>
      <c r="AF169" s="214"/>
      <c r="AG169" s="214" t="s">
        <v>131</v>
      </c>
      <c r="AH169" s="214">
        <v>0</v>
      </c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</row>
    <row r="170" spans="1:60" outlineLevel="1">
      <c r="A170" s="231"/>
      <c r="B170" s="232"/>
      <c r="C170" s="255" t="s">
        <v>291</v>
      </c>
      <c r="D170" s="234"/>
      <c r="E170" s="235">
        <v>-2.53912</v>
      </c>
      <c r="F170" s="233"/>
      <c r="G170" s="233"/>
      <c r="H170" s="233"/>
      <c r="I170" s="233"/>
      <c r="J170" s="233"/>
      <c r="K170" s="233"/>
      <c r="L170" s="233"/>
      <c r="M170" s="233"/>
      <c r="N170" s="233"/>
      <c r="O170" s="233"/>
      <c r="P170" s="233"/>
      <c r="Q170" s="233"/>
      <c r="R170" s="233"/>
      <c r="S170" s="233"/>
      <c r="T170" s="233"/>
      <c r="U170" s="233"/>
      <c r="V170" s="233"/>
      <c r="W170" s="233"/>
      <c r="X170" s="233"/>
      <c r="Y170" s="214"/>
      <c r="Z170" s="214"/>
      <c r="AA170" s="214"/>
      <c r="AB170" s="214"/>
      <c r="AC170" s="214"/>
      <c r="AD170" s="214"/>
      <c r="AE170" s="214"/>
      <c r="AF170" s="214"/>
      <c r="AG170" s="214" t="s">
        <v>131</v>
      </c>
      <c r="AH170" s="214">
        <v>0</v>
      </c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</row>
    <row r="171" spans="1:60" outlineLevel="1">
      <c r="A171" s="231"/>
      <c r="B171" s="232"/>
      <c r="C171" s="255" t="s">
        <v>292</v>
      </c>
      <c r="D171" s="234"/>
      <c r="E171" s="235">
        <v>0.74841000000000002</v>
      </c>
      <c r="F171" s="233"/>
      <c r="G171" s="233"/>
      <c r="H171" s="233"/>
      <c r="I171" s="233"/>
      <c r="J171" s="233"/>
      <c r="K171" s="233"/>
      <c r="L171" s="233"/>
      <c r="M171" s="233"/>
      <c r="N171" s="233"/>
      <c r="O171" s="233"/>
      <c r="P171" s="233"/>
      <c r="Q171" s="233"/>
      <c r="R171" s="233"/>
      <c r="S171" s="233"/>
      <c r="T171" s="233"/>
      <c r="U171" s="233"/>
      <c r="V171" s="233"/>
      <c r="W171" s="233"/>
      <c r="X171" s="233"/>
      <c r="Y171" s="214"/>
      <c r="Z171" s="214"/>
      <c r="AA171" s="214"/>
      <c r="AB171" s="214"/>
      <c r="AC171" s="214"/>
      <c r="AD171" s="214"/>
      <c r="AE171" s="214"/>
      <c r="AF171" s="214"/>
      <c r="AG171" s="214" t="s">
        <v>131</v>
      </c>
      <c r="AH171" s="214">
        <v>0</v>
      </c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</row>
    <row r="172" spans="1:60" ht="22.5" outlineLevel="1">
      <c r="A172" s="231"/>
      <c r="B172" s="232"/>
      <c r="C172" s="255" t="s">
        <v>293</v>
      </c>
      <c r="D172" s="234"/>
      <c r="E172" s="235"/>
      <c r="F172" s="233"/>
      <c r="G172" s="233"/>
      <c r="H172" s="233"/>
      <c r="I172" s="233"/>
      <c r="J172" s="233"/>
      <c r="K172" s="233"/>
      <c r="L172" s="233"/>
      <c r="M172" s="233"/>
      <c r="N172" s="233"/>
      <c r="O172" s="233"/>
      <c r="P172" s="233"/>
      <c r="Q172" s="233"/>
      <c r="R172" s="233"/>
      <c r="S172" s="233"/>
      <c r="T172" s="233"/>
      <c r="U172" s="233"/>
      <c r="V172" s="233"/>
      <c r="W172" s="233"/>
      <c r="X172" s="233"/>
      <c r="Y172" s="214"/>
      <c r="Z172" s="214"/>
      <c r="AA172" s="214"/>
      <c r="AB172" s="214"/>
      <c r="AC172" s="214"/>
      <c r="AD172" s="214"/>
      <c r="AE172" s="214"/>
      <c r="AF172" s="214"/>
      <c r="AG172" s="214" t="s">
        <v>131</v>
      </c>
      <c r="AH172" s="214">
        <v>0</v>
      </c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</row>
    <row r="173" spans="1:60" outlineLevel="1">
      <c r="A173" s="231"/>
      <c r="B173" s="232"/>
      <c r="C173" s="255" t="s">
        <v>294</v>
      </c>
      <c r="D173" s="234"/>
      <c r="E173" s="235">
        <v>2.133</v>
      </c>
      <c r="F173" s="233"/>
      <c r="G173" s="233"/>
      <c r="H173" s="233"/>
      <c r="I173" s="233"/>
      <c r="J173" s="233"/>
      <c r="K173" s="233"/>
      <c r="L173" s="233"/>
      <c r="M173" s="233"/>
      <c r="N173" s="233"/>
      <c r="O173" s="233"/>
      <c r="P173" s="233"/>
      <c r="Q173" s="233"/>
      <c r="R173" s="233"/>
      <c r="S173" s="233"/>
      <c r="T173" s="233"/>
      <c r="U173" s="233"/>
      <c r="V173" s="233"/>
      <c r="W173" s="233"/>
      <c r="X173" s="233"/>
      <c r="Y173" s="214"/>
      <c r="Z173" s="214"/>
      <c r="AA173" s="214"/>
      <c r="AB173" s="214"/>
      <c r="AC173" s="214"/>
      <c r="AD173" s="214"/>
      <c r="AE173" s="214"/>
      <c r="AF173" s="214"/>
      <c r="AG173" s="214" t="s">
        <v>131</v>
      </c>
      <c r="AH173" s="214">
        <v>0</v>
      </c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</row>
    <row r="174" spans="1:60" outlineLevel="1">
      <c r="A174" s="231"/>
      <c r="B174" s="232"/>
      <c r="C174" s="255" t="s">
        <v>295</v>
      </c>
      <c r="D174" s="234"/>
      <c r="E174" s="235"/>
      <c r="F174" s="233"/>
      <c r="G174" s="233"/>
      <c r="H174" s="233"/>
      <c r="I174" s="233"/>
      <c r="J174" s="233"/>
      <c r="K174" s="233"/>
      <c r="L174" s="233"/>
      <c r="M174" s="233"/>
      <c r="N174" s="233"/>
      <c r="O174" s="233"/>
      <c r="P174" s="233"/>
      <c r="Q174" s="233"/>
      <c r="R174" s="233"/>
      <c r="S174" s="233"/>
      <c r="T174" s="233"/>
      <c r="U174" s="233"/>
      <c r="V174" s="233"/>
      <c r="W174" s="233"/>
      <c r="X174" s="233"/>
      <c r="Y174" s="214"/>
      <c r="Z174" s="214"/>
      <c r="AA174" s="214"/>
      <c r="AB174" s="214"/>
      <c r="AC174" s="214"/>
      <c r="AD174" s="214"/>
      <c r="AE174" s="214"/>
      <c r="AF174" s="214"/>
      <c r="AG174" s="214" t="s">
        <v>131</v>
      </c>
      <c r="AH174" s="214">
        <v>0</v>
      </c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</row>
    <row r="175" spans="1:60" outlineLevel="1">
      <c r="A175" s="231"/>
      <c r="B175" s="232"/>
      <c r="C175" s="255" t="s">
        <v>296</v>
      </c>
      <c r="D175" s="234"/>
      <c r="E175" s="235">
        <v>0.4879</v>
      </c>
      <c r="F175" s="233"/>
      <c r="G175" s="233"/>
      <c r="H175" s="233"/>
      <c r="I175" s="233"/>
      <c r="J175" s="233"/>
      <c r="K175" s="233"/>
      <c r="L175" s="233"/>
      <c r="M175" s="233"/>
      <c r="N175" s="233"/>
      <c r="O175" s="233"/>
      <c r="P175" s="233"/>
      <c r="Q175" s="233"/>
      <c r="R175" s="233"/>
      <c r="S175" s="233"/>
      <c r="T175" s="233"/>
      <c r="U175" s="233"/>
      <c r="V175" s="233"/>
      <c r="W175" s="233"/>
      <c r="X175" s="233"/>
      <c r="Y175" s="214"/>
      <c r="Z175" s="214"/>
      <c r="AA175" s="214"/>
      <c r="AB175" s="214"/>
      <c r="AC175" s="214"/>
      <c r="AD175" s="214"/>
      <c r="AE175" s="214"/>
      <c r="AF175" s="214"/>
      <c r="AG175" s="214" t="s">
        <v>131</v>
      </c>
      <c r="AH175" s="214">
        <v>0</v>
      </c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</row>
    <row r="176" spans="1:60" outlineLevel="1">
      <c r="A176" s="231"/>
      <c r="B176" s="232"/>
      <c r="C176" s="255" t="s">
        <v>297</v>
      </c>
      <c r="D176" s="234"/>
      <c r="E176" s="235">
        <v>0.68600000000000005</v>
      </c>
      <c r="F176" s="233"/>
      <c r="G176" s="233"/>
      <c r="H176" s="233"/>
      <c r="I176" s="233"/>
      <c r="J176" s="233"/>
      <c r="K176" s="233"/>
      <c r="L176" s="233"/>
      <c r="M176" s="233"/>
      <c r="N176" s="233"/>
      <c r="O176" s="233"/>
      <c r="P176" s="233"/>
      <c r="Q176" s="233"/>
      <c r="R176" s="233"/>
      <c r="S176" s="233"/>
      <c r="T176" s="233"/>
      <c r="U176" s="233"/>
      <c r="V176" s="233"/>
      <c r="W176" s="233"/>
      <c r="X176" s="233"/>
      <c r="Y176" s="214"/>
      <c r="Z176" s="214"/>
      <c r="AA176" s="214"/>
      <c r="AB176" s="214"/>
      <c r="AC176" s="214"/>
      <c r="AD176" s="214"/>
      <c r="AE176" s="214"/>
      <c r="AF176" s="214"/>
      <c r="AG176" s="214" t="s">
        <v>131</v>
      </c>
      <c r="AH176" s="214">
        <v>0</v>
      </c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</row>
    <row r="177" spans="1:60" outlineLevel="1">
      <c r="A177" s="231"/>
      <c r="B177" s="232"/>
      <c r="C177" s="255" t="s">
        <v>298</v>
      </c>
      <c r="D177" s="234"/>
      <c r="E177" s="235">
        <v>0.19359999999999999</v>
      </c>
      <c r="F177" s="233"/>
      <c r="G177" s="233"/>
      <c r="H177" s="233"/>
      <c r="I177" s="233"/>
      <c r="J177" s="233"/>
      <c r="K177" s="233"/>
      <c r="L177" s="233"/>
      <c r="M177" s="233"/>
      <c r="N177" s="233"/>
      <c r="O177" s="233"/>
      <c r="P177" s="233"/>
      <c r="Q177" s="233"/>
      <c r="R177" s="233"/>
      <c r="S177" s="233"/>
      <c r="T177" s="233"/>
      <c r="U177" s="233"/>
      <c r="V177" s="233"/>
      <c r="W177" s="233"/>
      <c r="X177" s="233"/>
      <c r="Y177" s="214"/>
      <c r="Z177" s="214"/>
      <c r="AA177" s="214"/>
      <c r="AB177" s="214"/>
      <c r="AC177" s="214"/>
      <c r="AD177" s="214"/>
      <c r="AE177" s="214"/>
      <c r="AF177" s="214"/>
      <c r="AG177" s="214" t="s">
        <v>131</v>
      </c>
      <c r="AH177" s="214">
        <v>0</v>
      </c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</row>
    <row r="178" spans="1:60" outlineLevel="1">
      <c r="A178" s="231"/>
      <c r="B178" s="232"/>
      <c r="C178" s="255" t="s">
        <v>299</v>
      </c>
      <c r="D178" s="234"/>
      <c r="E178" s="235">
        <v>-2.7900000000000001E-2</v>
      </c>
      <c r="F178" s="233"/>
      <c r="G178" s="233"/>
      <c r="H178" s="233"/>
      <c r="I178" s="233"/>
      <c r="J178" s="233"/>
      <c r="K178" s="233"/>
      <c r="L178" s="233"/>
      <c r="M178" s="233"/>
      <c r="N178" s="233"/>
      <c r="O178" s="233"/>
      <c r="P178" s="233"/>
      <c r="Q178" s="233"/>
      <c r="R178" s="233"/>
      <c r="S178" s="233"/>
      <c r="T178" s="233"/>
      <c r="U178" s="233"/>
      <c r="V178" s="233"/>
      <c r="W178" s="233"/>
      <c r="X178" s="233"/>
      <c r="Y178" s="214"/>
      <c r="Z178" s="214"/>
      <c r="AA178" s="214"/>
      <c r="AB178" s="214"/>
      <c r="AC178" s="214"/>
      <c r="AD178" s="214"/>
      <c r="AE178" s="214"/>
      <c r="AF178" s="214"/>
      <c r="AG178" s="214" t="s">
        <v>131</v>
      </c>
      <c r="AH178" s="214">
        <v>0</v>
      </c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</row>
    <row r="179" spans="1:60" outlineLevel="1">
      <c r="A179" s="231"/>
      <c r="B179" s="232"/>
      <c r="C179" s="255" t="s">
        <v>300</v>
      </c>
      <c r="D179" s="234"/>
      <c r="E179" s="235"/>
      <c r="F179" s="233"/>
      <c r="G179" s="233"/>
      <c r="H179" s="233"/>
      <c r="I179" s="233"/>
      <c r="J179" s="233"/>
      <c r="K179" s="233"/>
      <c r="L179" s="233"/>
      <c r="M179" s="233"/>
      <c r="N179" s="233"/>
      <c r="O179" s="233"/>
      <c r="P179" s="233"/>
      <c r="Q179" s="233"/>
      <c r="R179" s="233"/>
      <c r="S179" s="233"/>
      <c r="T179" s="233"/>
      <c r="U179" s="233"/>
      <c r="V179" s="233"/>
      <c r="W179" s="233"/>
      <c r="X179" s="233"/>
      <c r="Y179" s="214"/>
      <c r="Z179" s="214"/>
      <c r="AA179" s="214"/>
      <c r="AB179" s="214"/>
      <c r="AC179" s="214"/>
      <c r="AD179" s="214"/>
      <c r="AE179" s="214"/>
      <c r="AF179" s="214"/>
      <c r="AG179" s="214" t="s">
        <v>131</v>
      </c>
      <c r="AH179" s="214">
        <v>0</v>
      </c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</row>
    <row r="180" spans="1:60" outlineLevel="1">
      <c r="A180" s="231"/>
      <c r="B180" s="232"/>
      <c r="C180" s="255" t="s">
        <v>301</v>
      </c>
      <c r="D180" s="234"/>
      <c r="E180" s="235"/>
      <c r="F180" s="233"/>
      <c r="G180" s="233"/>
      <c r="H180" s="233"/>
      <c r="I180" s="233"/>
      <c r="J180" s="233"/>
      <c r="K180" s="233"/>
      <c r="L180" s="233"/>
      <c r="M180" s="233"/>
      <c r="N180" s="233"/>
      <c r="O180" s="233"/>
      <c r="P180" s="233"/>
      <c r="Q180" s="233"/>
      <c r="R180" s="233"/>
      <c r="S180" s="233"/>
      <c r="T180" s="233"/>
      <c r="U180" s="233"/>
      <c r="V180" s="233"/>
      <c r="W180" s="233"/>
      <c r="X180" s="233"/>
      <c r="Y180" s="214"/>
      <c r="Z180" s="214"/>
      <c r="AA180" s="214"/>
      <c r="AB180" s="214"/>
      <c r="AC180" s="214"/>
      <c r="AD180" s="214"/>
      <c r="AE180" s="214"/>
      <c r="AF180" s="214"/>
      <c r="AG180" s="214" t="s">
        <v>131</v>
      </c>
      <c r="AH180" s="214">
        <v>0</v>
      </c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</row>
    <row r="181" spans="1:60" outlineLevel="1">
      <c r="A181" s="231"/>
      <c r="B181" s="232"/>
      <c r="C181" s="255" t="s">
        <v>302</v>
      </c>
      <c r="D181" s="234"/>
      <c r="E181" s="235">
        <v>0.51200000000000001</v>
      </c>
      <c r="F181" s="233"/>
      <c r="G181" s="233"/>
      <c r="H181" s="233"/>
      <c r="I181" s="233"/>
      <c r="J181" s="233"/>
      <c r="K181" s="233"/>
      <c r="L181" s="233"/>
      <c r="M181" s="233"/>
      <c r="N181" s="233"/>
      <c r="O181" s="233"/>
      <c r="P181" s="233"/>
      <c r="Q181" s="233"/>
      <c r="R181" s="233"/>
      <c r="S181" s="233"/>
      <c r="T181" s="233"/>
      <c r="U181" s="233"/>
      <c r="V181" s="233"/>
      <c r="W181" s="233"/>
      <c r="X181" s="233"/>
      <c r="Y181" s="214"/>
      <c r="Z181" s="214"/>
      <c r="AA181" s="214"/>
      <c r="AB181" s="214"/>
      <c r="AC181" s="214"/>
      <c r="AD181" s="214"/>
      <c r="AE181" s="214"/>
      <c r="AF181" s="214"/>
      <c r="AG181" s="214" t="s">
        <v>131</v>
      </c>
      <c r="AH181" s="214">
        <v>0</v>
      </c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  <c r="BH181" s="214"/>
    </row>
    <row r="182" spans="1:60" outlineLevel="1">
      <c r="A182" s="231"/>
      <c r="B182" s="232"/>
      <c r="C182" s="255" t="s">
        <v>303</v>
      </c>
      <c r="D182" s="234"/>
      <c r="E182" s="235">
        <v>0.20480000000000001</v>
      </c>
      <c r="F182" s="233"/>
      <c r="G182" s="233"/>
      <c r="H182" s="233"/>
      <c r="I182" s="233"/>
      <c r="J182" s="233"/>
      <c r="K182" s="233"/>
      <c r="L182" s="233"/>
      <c r="M182" s="233"/>
      <c r="N182" s="233"/>
      <c r="O182" s="233"/>
      <c r="P182" s="233"/>
      <c r="Q182" s="233"/>
      <c r="R182" s="233"/>
      <c r="S182" s="233"/>
      <c r="T182" s="233"/>
      <c r="U182" s="233"/>
      <c r="V182" s="233"/>
      <c r="W182" s="233"/>
      <c r="X182" s="233"/>
      <c r="Y182" s="214"/>
      <c r="Z182" s="214"/>
      <c r="AA182" s="214"/>
      <c r="AB182" s="214"/>
      <c r="AC182" s="214"/>
      <c r="AD182" s="214"/>
      <c r="AE182" s="214"/>
      <c r="AF182" s="214"/>
      <c r="AG182" s="214" t="s">
        <v>131</v>
      </c>
      <c r="AH182" s="214">
        <v>0</v>
      </c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</row>
    <row r="183" spans="1:60" outlineLevel="1">
      <c r="A183" s="231"/>
      <c r="B183" s="232"/>
      <c r="C183" s="255" t="s">
        <v>304</v>
      </c>
      <c r="D183" s="234"/>
      <c r="E183" s="235"/>
      <c r="F183" s="233"/>
      <c r="G183" s="233"/>
      <c r="H183" s="233"/>
      <c r="I183" s="233"/>
      <c r="J183" s="233"/>
      <c r="K183" s="233"/>
      <c r="L183" s="233"/>
      <c r="M183" s="233"/>
      <c r="N183" s="233"/>
      <c r="O183" s="233"/>
      <c r="P183" s="233"/>
      <c r="Q183" s="233"/>
      <c r="R183" s="233"/>
      <c r="S183" s="233"/>
      <c r="T183" s="233"/>
      <c r="U183" s="233"/>
      <c r="V183" s="233"/>
      <c r="W183" s="233"/>
      <c r="X183" s="233"/>
      <c r="Y183" s="214"/>
      <c r="Z183" s="214"/>
      <c r="AA183" s="214"/>
      <c r="AB183" s="214"/>
      <c r="AC183" s="214"/>
      <c r="AD183" s="214"/>
      <c r="AE183" s="214"/>
      <c r="AF183" s="214"/>
      <c r="AG183" s="214" t="s">
        <v>131</v>
      </c>
      <c r="AH183" s="214">
        <v>0</v>
      </c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14"/>
      <c r="BB183" s="214"/>
      <c r="BC183" s="214"/>
      <c r="BD183" s="214"/>
      <c r="BE183" s="214"/>
      <c r="BF183" s="214"/>
      <c r="BG183" s="214"/>
      <c r="BH183" s="214"/>
    </row>
    <row r="184" spans="1:60" outlineLevel="1">
      <c r="A184" s="231"/>
      <c r="B184" s="232"/>
      <c r="C184" s="255" t="s">
        <v>305</v>
      </c>
      <c r="D184" s="234"/>
      <c r="E184" s="235">
        <v>0.06</v>
      </c>
      <c r="F184" s="233"/>
      <c r="G184" s="233"/>
      <c r="H184" s="233"/>
      <c r="I184" s="233"/>
      <c r="J184" s="233"/>
      <c r="K184" s="233"/>
      <c r="L184" s="233"/>
      <c r="M184" s="233"/>
      <c r="N184" s="233"/>
      <c r="O184" s="233"/>
      <c r="P184" s="233"/>
      <c r="Q184" s="233"/>
      <c r="R184" s="233"/>
      <c r="S184" s="233"/>
      <c r="T184" s="233"/>
      <c r="U184" s="233"/>
      <c r="V184" s="233"/>
      <c r="W184" s="233"/>
      <c r="X184" s="233"/>
      <c r="Y184" s="214"/>
      <c r="Z184" s="214"/>
      <c r="AA184" s="214"/>
      <c r="AB184" s="214"/>
      <c r="AC184" s="214"/>
      <c r="AD184" s="214"/>
      <c r="AE184" s="214"/>
      <c r="AF184" s="214"/>
      <c r="AG184" s="214" t="s">
        <v>131</v>
      </c>
      <c r="AH184" s="214">
        <v>0</v>
      </c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14"/>
      <c r="BB184" s="214"/>
      <c r="BC184" s="214"/>
      <c r="BD184" s="214"/>
      <c r="BE184" s="214"/>
      <c r="BF184" s="214"/>
      <c r="BG184" s="214"/>
      <c r="BH184" s="214"/>
    </row>
    <row r="185" spans="1:60" ht="22.5" outlineLevel="1">
      <c r="A185" s="243">
        <v>29</v>
      </c>
      <c r="B185" s="244" t="s">
        <v>306</v>
      </c>
      <c r="C185" s="254" t="s">
        <v>307</v>
      </c>
      <c r="D185" s="245" t="s">
        <v>136</v>
      </c>
      <c r="E185" s="246">
        <v>2.3205499999999999</v>
      </c>
      <c r="F185" s="247"/>
      <c r="G185" s="248">
        <f>ROUND(E185*F185,2)</f>
        <v>0</v>
      </c>
      <c r="H185" s="247"/>
      <c r="I185" s="248">
        <f>ROUND(E185*H185,2)</f>
        <v>0</v>
      </c>
      <c r="J185" s="247"/>
      <c r="K185" s="248">
        <f>ROUND(E185*J185,2)</f>
        <v>0</v>
      </c>
      <c r="L185" s="248">
        <v>21</v>
      </c>
      <c r="M185" s="248">
        <f>G185*(1+L185/100)</f>
        <v>0</v>
      </c>
      <c r="N185" s="248">
        <v>3.0999999999999999E-3</v>
      </c>
      <c r="O185" s="248">
        <f>ROUND(E185*N185,2)</f>
        <v>0.01</v>
      </c>
      <c r="P185" s="248">
        <v>1.6</v>
      </c>
      <c r="Q185" s="248">
        <f>ROUND(E185*P185,2)</f>
        <v>3.71</v>
      </c>
      <c r="R185" s="248"/>
      <c r="S185" s="248" t="s">
        <v>127</v>
      </c>
      <c r="T185" s="249" t="s">
        <v>288</v>
      </c>
      <c r="U185" s="233">
        <v>5.24</v>
      </c>
      <c r="V185" s="233">
        <f>ROUND(E185*U185,2)</f>
        <v>12.16</v>
      </c>
      <c r="W185" s="233"/>
      <c r="X185" s="233" t="s">
        <v>128</v>
      </c>
      <c r="Y185" s="214"/>
      <c r="Z185" s="214"/>
      <c r="AA185" s="214"/>
      <c r="AB185" s="214"/>
      <c r="AC185" s="214"/>
      <c r="AD185" s="214"/>
      <c r="AE185" s="214"/>
      <c r="AF185" s="214"/>
      <c r="AG185" s="214" t="s">
        <v>129</v>
      </c>
      <c r="AH185" s="214"/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14"/>
      <c r="BB185" s="214"/>
      <c r="BC185" s="214"/>
      <c r="BD185" s="214"/>
      <c r="BE185" s="214"/>
      <c r="BF185" s="214"/>
      <c r="BG185" s="214"/>
      <c r="BH185" s="214"/>
    </row>
    <row r="186" spans="1:60" ht="22.5" outlineLevel="1">
      <c r="A186" s="231"/>
      <c r="B186" s="232"/>
      <c r="C186" s="255" t="s">
        <v>308</v>
      </c>
      <c r="D186" s="234"/>
      <c r="E186" s="235"/>
      <c r="F186" s="233"/>
      <c r="G186" s="233"/>
      <c r="H186" s="233"/>
      <c r="I186" s="233"/>
      <c r="J186" s="233"/>
      <c r="K186" s="233"/>
      <c r="L186" s="233"/>
      <c r="M186" s="233"/>
      <c r="N186" s="233"/>
      <c r="O186" s="233"/>
      <c r="P186" s="233"/>
      <c r="Q186" s="233"/>
      <c r="R186" s="233"/>
      <c r="S186" s="233"/>
      <c r="T186" s="233"/>
      <c r="U186" s="233"/>
      <c r="V186" s="233"/>
      <c r="W186" s="233"/>
      <c r="X186" s="233"/>
      <c r="Y186" s="214"/>
      <c r="Z186" s="214"/>
      <c r="AA186" s="214"/>
      <c r="AB186" s="214"/>
      <c r="AC186" s="214"/>
      <c r="AD186" s="214"/>
      <c r="AE186" s="214"/>
      <c r="AF186" s="214"/>
      <c r="AG186" s="214" t="s">
        <v>131</v>
      </c>
      <c r="AH186" s="214">
        <v>0</v>
      </c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4"/>
      <c r="AY186" s="214"/>
      <c r="AZ186" s="214"/>
      <c r="BA186" s="214"/>
      <c r="BB186" s="214"/>
      <c r="BC186" s="214"/>
      <c r="BD186" s="214"/>
      <c r="BE186" s="214"/>
      <c r="BF186" s="214"/>
      <c r="BG186" s="214"/>
      <c r="BH186" s="214"/>
    </row>
    <row r="187" spans="1:60" outlineLevel="1">
      <c r="A187" s="231"/>
      <c r="B187" s="232"/>
      <c r="C187" s="255" t="s">
        <v>309</v>
      </c>
      <c r="D187" s="234"/>
      <c r="E187" s="235"/>
      <c r="F187" s="233"/>
      <c r="G187" s="233"/>
      <c r="H187" s="233"/>
      <c r="I187" s="233"/>
      <c r="J187" s="233"/>
      <c r="K187" s="233"/>
      <c r="L187" s="233"/>
      <c r="M187" s="233"/>
      <c r="N187" s="233"/>
      <c r="O187" s="233"/>
      <c r="P187" s="233"/>
      <c r="Q187" s="233"/>
      <c r="R187" s="233"/>
      <c r="S187" s="233"/>
      <c r="T187" s="233"/>
      <c r="U187" s="233"/>
      <c r="V187" s="233"/>
      <c r="W187" s="233"/>
      <c r="X187" s="233"/>
      <c r="Y187" s="214"/>
      <c r="Z187" s="214"/>
      <c r="AA187" s="214"/>
      <c r="AB187" s="214"/>
      <c r="AC187" s="214"/>
      <c r="AD187" s="214"/>
      <c r="AE187" s="214"/>
      <c r="AF187" s="214"/>
      <c r="AG187" s="214" t="s">
        <v>131</v>
      </c>
      <c r="AH187" s="214">
        <v>0</v>
      </c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</row>
    <row r="188" spans="1:60" outlineLevel="1">
      <c r="A188" s="231"/>
      <c r="B188" s="232"/>
      <c r="C188" s="255" t="s">
        <v>310</v>
      </c>
      <c r="D188" s="234"/>
      <c r="E188" s="235">
        <v>1.9039999999999999</v>
      </c>
      <c r="F188" s="233"/>
      <c r="G188" s="233"/>
      <c r="H188" s="233"/>
      <c r="I188" s="233"/>
      <c r="J188" s="233"/>
      <c r="K188" s="233"/>
      <c r="L188" s="233"/>
      <c r="M188" s="233"/>
      <c r="N188" s="233"/>
      <c r="O188" s="233"/>
      <c r="P188" s="233"/>
      <c r="Q188" s="233"/>
      <c r="R188" s="233"/>
      <c r="S188" s="233"/>
      <c r="T188" s="233"/>
      <c r="U188" s="233"/>
      <c r="V188" s="233"/>
      <c r="W188" s="233"/>
      <c r="X188" s="233"/>
      <c r="Y188" s="214"/>
      <c r="Z188" s="214"/>
      <c r="AA188" s="214"/>
      <c r="AB188" s="214"/>
      <c r="AC188" s="214"/>
      <c r="AD188" s="214"/>
      <c r="AE188" s="214"/>
      <c r="AF188" s="214"/>
      <c r="AG188" s="214" t="s">
        <v>131</v>
      </c>
      <c r="AH188" s="214">
        <v>0</v>
      </c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14"/>
      <c r="BB188" s="214"/>
      <c r="BC188" s="214"/>
      <c r="BD188" s="214"/>
      <c r="BE188" s="214"/>
      <c r="BF188" s="214"/>
      <c r="BG188" s="214"/>
      <c r="BH188" s="214"/>
    </row>
    <row r="189" spans="1:60" outlineLevel="1">
      <c r="A189" s="231"/>
      <c r="B189" s="232"/>
      <c r="C189" s="255" t="s">
        <v>311</v>
      </c>
      <c r="D189" s="234"/>
      <c r="E189" s="235"/>
      <c r="F189" s="233"/>
      <c r="G189" s="233"/>
      <c r="H189" s="233"/>
      <c r="I189" s="233"/>
      <c r="J189" s="233"/>
      <c r="K189" s="233"/>
      <c r="L189" s="233"/>
      <c r="M189" s="233"/>
      <c r="N189" s="233"/>
      <c r="O189" s="233"/>
      <c r="P189" s="233"/>
      <c r="Q189" s="233"/>
      <c r="R189" s="233"/>
      <c r="S189" s="233"/>
      <c r="T189" s="233"/>
      <c r="U189" s="233"/>
      <c r="V189" s="233"/>
      <c r="W189" s="233"/>
      <c r="X189" s="233"/>
      <c r="Y189" s="214"/>
      <c r="Z189" s="214"/>
      <c r="AA189" s="214"/>
      <c r="AB189" s="214"/>
      <c r="AC189" s="214"/>
      <c r="AD189" s="214"/>
      <c r="AE189" s="214"/>
      <c r="AF189" s="214"/>
      <c r="AG189" s="214" t="s">
        <v>131</v>
      </c>
      <c r="AH189" s="214">
        <v>0</v>
      </c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14"/>
      <c r="BB189" s="214"/>
      <c r="BC189" s="214"/>
      <c r="BD189" s="214"/>
      <c r="BE189" s="214"/>
      <c r="BF189" s="214"/>
      <c r="BG189" s="214"/>
      <c r="BH189" s="214"/>
    </row>
    <row r="190" spans="1:60" outlineLevel="1">
      <c r="A190" s="231"/>
      <c r="B190" s="232"/>
      <c r="C190" s="255" t="s">
        <v>312</v>
      </c>
      <c r="D190" s="234"/>
      <c r="E190" s="235">
        <v>8.9999999999999993E-3</v>
      </c>
      <c r="F190" s="233"/>
      <c r="G190" s="233"/>
      <c r="H190" s="233"/>
      <c r="I190" s="233"/>
      <c r="J190" s="233"/>
      <c r="K190" s="233"/>
      <c r="L190" s="233"/>
      <c r="M190" s="233"/>
      <c r="N190" s="233"/>
      <c r="O190" s="233"/>
      <c r="P190" s="233"/>
      <c r="Q190" s="233"/>
      <c r="R190" s="233"/>
      <c r="S190" s="233"/>
      <c r="T190" s="233"/>
      <c r="U190" s="233"/>
      <c r="V190" s="233"/>
      <c r="W190" s="233"/>
      <c r="X190" s="233"/>
      <c r="Y190" s="214"/>
      <c r="Z190" s="214"/>
      <c r="AA190" s="214"/>
      <c r="AB190" s="214"/>
      <c r="AC190" s="214"/>
      <c r="AD190" s="214"/>
      <c r="AE190" s="214"/>
      <c r="AF190" s="214"/>
      <c r="AG190" s="214" t="s">
        <v>131</v>
      </c>
      <c r="AH190" s="214">
        <v>0</v>
      </c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</row>
    <row r="191" spans="1:60" outlineLevel="1">
      <c r="A191" s="231"/>
      <c r="B191" s="232"/>
      <c r="C191" s="255" t="s">
        <v>313</v>
      </c>
      <c r="D191" s="234"/>
      <c r="E191" s="235"/>
      <c r="F191" s="233"/>
      <c r="G191" s="233"/>
      <c r="H191" s="233"/>
      <c r="I191" s="233"/>
      <c r="J191" s="233"/>
      <c r="K191" s="233"/>
      <c r="L191" s="233"/>
      <c r="M191" s="233"/>
      <c r="N191" s="233"/>
      <c r="O191" s="233"/>
      <c r="P191" s="233"/>
      <c r="Q191" s="233"/>
      <c r="R191" s="233"/>
      <c r="S191" s="233"/>
      <c r="T191" s="233"/>
      <c r="U191" s="233"/>
      <c r="V191" s="233"/>
      <c r="W191" s="233"/>
      <c r="X191" s="233"/>
      <c r="Y191" s="214"/>
      <c r="Z191" s="214"/>
      <c r="AA191" s="214"/>
      <c r="AB191" s="214"/>
      <c r="AC191" s="214"/>
      <c r="AD191" s="214"/>
      <c r="AE191" s="214"/>
      <c r="AF191" s="214"/>
      <c r="AG191" s="214" t="s">
        <v>131</v>
      </c>
      <c r="AH191" s="214">
        <v>0</v>
      </c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</row>
    <row r="192" spans="1:60" outlineLevel="1">
      <c r="A192" s="231"/>
      <c r="B192" s="232"/>
      <c r="C192" s="255" t="s">
        <v>314</v>
      </c>
      <c r="D192" s="234"/>
      <c r="E192" s="235">
        <v>0.40755000000000002</v>
      </c>
      <c r="F192" s="233"/>
      <c r="G192" s="233"/>
      <c r="H192" s="233"/>
      <c r="I192" s="233"/>
      <c r="J192" s="233"/>
      <c r="K192" s="233"/>
      <c r="L192" s="233"/>
      <c r="M192" s="233"/>
      <c r="N192" s="233"/>
      <c r="O192" s="233"/>
      <c r="P192" s="233"/>
      <c r="Q192" s="233"/>
      <c r="R192" s="233"/>
      <c r="S192" s="233"/>
      <c r="T192" s="233"/>
      <c r="U192" s="233"/>
      <c r="V192" s="233"/>
      <c r="W192" s="233"/>
      <c r="X192" s="233"/>
      <c r="Y192" s="214"/>
      <c r="Z192" s="214"/>
      <c r="AA192" s="214"/>
      <c r="AB192" s="214"/>
      <c r="AC192" s="214"/>
      <c r="AD192" s="214"/>
      <c r="AE192" s="214"/>
      <c r="AF192" s="214"/>
      <c r="AG192" s="214" t="s">
        <v>131</v>
      </c>
      <c r="AH192" s="214">
        <v>0</v>
      </c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</row>
    <row r="193" spans="1:60" outlineLevel="1">
      <c r="A193" s="243">
        <v>30</v>
      </c>
      <c r="B193" s="244" t="s">
        <v>315</v>
      </c>
      <c r="C193" s="254" t="s">
        <v>316</v>
      </c>
      <c r="D193" s="245" t="s">
        <v>317</v>
      </c>
      <c r="E193" s="246">
        <v>2</v>
      </c>
      <c r="F193" s="247"/>
      <c r="G193" s="248">
        <f>ROUND(E193*F193,2)</f>
        <v>0</v>
      </c>
      <c r="H193" s="247"/>
      <c r="I193" s="248">
        <f>ROUND(E193*H193,2)</f>
        <v>0</v>
      </c>
      <c r="J193" s="247"/>
      <c r="K193" s="248">
        <f>ROUND(E193*J193,2)</f>
        <v>0</v>
      </c>
      <c r="L193" s="248">
        <v>21</v>
      </c>
      <c r="M193" s="248">
        <f>G193*(1+L193/100)</f>
        <v>0</v>
      </c>
      <c r="N193" s="248">
        <v>0</v>
      </c>
      <c r="O193" s="248">
        <f>ROUND(E193*N193,2)</f>
        <v>0</v>
      </c>
      <c r="P193" s="248">
        <v>0</v>
      </c>
      <c r="Q193" s="248">
        <f>ROUND(E193*P193,2)</f>
        <v>0</v>
      </c>
      <c r="R193" s="248"/>
      <c r="S193" s="248" t="s">
        <v>127</v>
      </c>
      <c r="T193" s="249" t="s">
        <v>127</v>
      </c>
      <c r="U193" s="233">
        <v>0.28000000000000003</v>
      </c>
      <c r="V193" s="233">
        <f>ROUND(E193*U193,2)</f>
        <v>0.56000000000000005</v>
      </c>
      <c r="W193" s="233"/>
      <c r="X193" s="233" t="s">
        <v>128</v>
      </c>
      <c r="Y193" s="214"/>
      <c r="Z193" s="214"/>
      <c r="AA193" s="214"/>
      <c r="AB193" s="214"/>
      <c r="AC193" s="214"/>
      <c r="AD193" s="214"/>
      <c r="AE193" s="214"/>
      <c r="AF193" s="214"/>
      <c r="AG193" s="214" t="s">
        <v>129</v>
      </c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</row>
    <row r="194" spans="1:60" outlineLevel="1">
      <c r="A194" s="231"/>
      <c r="B194" s="232"/>
      <c r="C194" s="255" t="s">
        <v>63</v>
      </c>
      <c r="D194" s="234"/>
      <c r="E194" s="235">
        <v>2</v>
      </c>
      <c r="F194" s="233"/>
      <c r="G194" s="233"/>
      <c r="H194" s="233"/>
      <c r="I194" s="233"/>
      <c r="J194" s="233"/>
      <c r="K194" s="233"/>
      <c r="L194" s="233"/>
      <c r="M194" s="233"/>
      <c r="N194" s="233"/>
      <c r="O194" s="233"/>
      <c r="P194" s="233"/>
      <c r="Q194" s="233"/>
      <c r="R194" s="233"/>
      <c r="S194" s="233"/>
      <c r="T194" s="233"/>
      <c r="U194" s="233"/>
      <c r="V194" s="233"/>
      <c r="W194" s="233"/>
      <c r="X194" s="233"/>
      <c r="Y194" s="214"/>
      <c r="Z194" s="214"/>
      <c r="AA194" s="214"/>
      <c r="AB194" s="214"/>
      <c r="AC194" s="214"/>
      <c r="AD194" s="214"/>
      <c r="AE194" s="214"/>
      <c r="AF194" s="214"/>
      <c r="AG194" s="214" t="s">
        <v>131</v>
      </c>
      <c r="AH194" s="214">
        <v>0</v>
      </c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</row>
    <row r="195" spans="1:60" outlineLevel="1">
      <c r="A195" s="243">
        <v>31</v>
      </c>
      <c r="B195" s="244" t="s">
        <v>318</v>
      </c>
      <c r="C195" s="254" t="s">
        <v>319</v>
      </c>
      <c r="D195" s="245" t="s">
        <v>126</v>
      </c>
      <c r="E195" s="246">
        <v>4.7907999999999999</v>
      </c>
      <c r="F195" s="247"/>
      <c r="G195" s="248">
        <f>ROUND(E195*F195,2)</f>
        <v>0</v>
      </c>
      <c r="H195" s="247"/>
      <c r="I195" s="248">
        <f>ROUND(E195*H195,2)</f>
        <v>0</v>
      </c>
      <c r="J195" s="247"/>
      <c r="K195" s="248">
        <f>ROUND(E195*J195,2)</f>
        <v>0</v>
      </c>
      <c r="L195" s="248">
        <v>21</v>
      </c>
      <c r="M195" s="248">
        <f>G195*(1+L195/100)</f>
        <v>0</v>
      </c>
      <c r="N195" s="248">
        <v>8.3000000000000001E-4</v>
      </c>
      <c r="O195" s="248">
        <f>ROUND(E195*N195,2)</f>
        <v>0</v>
      </c>
      <c r="P195" s="248">
        <v>0.03</v>
      </c>
      <c r="Q195" s="248">
        <f>ROUND(E195*P195,2)</f>
        <v>0.14000000000000001</v>
      </c>
      <c r="R195" s="248"/>
      <c r="S195" s="248" t="s">
        <v>127</v>
      </c>
      <c r="T195" s="249" t="s">
        <v>127</v>
      </c>
      <c r="U195" s="233">
        <v>0.56000000000000005</v>
      </c>
      <c r="V195" s="233">
        <f>ROUND(E195*U195,2)</f>
        <v>2.68</v>
      </c>
      <c r="W195" s="233"/>
      <c r="X195" s="233" t="s">
        <v>128</v>
      </c>
      <c r="Y195" s="214"/>
      <c r="Z195" s="214"/>
      <c r="AA195" s="214"/>
      <c r="AB195" s="214"/>
      <c r="AC195" s="214"/>
      <c r="AD195" s="214"/>
      <c r="AE195" s="214"/>
      <c r="AF195" s="214"/>
      <c r="AG195" s="214" t="s">
        <v>129</v>
      </c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14"/>
      <c r="BB195" s="214"/>
      <c r="BC195" s="214"/>
      <c r="BD195" s="214"/>
      <c r="BE195" s="214"/>
      <c r="BF195" s="214"/>
      <c r="BG195" s="214"/>
      <c r="BH195" s="214"/>
    </row>
    <row r="196" spans="1:60" outlineLevel="1">
      <c r="A196" s="231"/>
      <c r="B196" s="232"/>
      <c r="C196" s="255" t="s">
        <v>320</v>
      </c>
      <c r="D196" s="234"/>
      <c r="E196" s="235">
        <v>4.7907999999999999</v>
      </c>
      <c r="F196" s="233"/>
      <c r="G196" s="233"/>
      <c r="H196" s="233"/>
      <c r="I196" s="233"/>
      <c r="J196" s="233"/>
      <c r="K196" s="233"/>
      <c r="L196" s="233"/>
      <c r="M196" s="233"/>
      <c r="N196" s="233"/>
      <c r="O196" s="233"/>
      <c r="P196" s="233"/>
      <c r="Q196" s="233"/>
      <c r="R196" s="233"/>
      <c r="S196" s="233"/>
      <c r="T196" s="233"/>
      <c r="U196" s="233"/>
      <c r="V196" s="233"/>
      <c r="W196" s="233"/>
      <c r="X196" s="233"/>
      <c r="Y196" s="214"/>
      <c r="Z196" s="214"/>
      <c r="AA196" s="214"/>
      <c r="AB196" s="214"/>
      <c r="AC196" s="214"/>
      <c r="AD196" s="214"/>
      <c r="AE196" s="214"/>
      <c r="AF196" s="214"/>
      <c r="AG196" s="214" t="s">
        <v>131</v>
      </c>
      <c r="AH196" s="214">
        <v>0</v>
      </c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</row>
    <row r="197" spans="1:60" outlineLevel="1">
      <c r="A197" s="243">
        <v>32</v>
      </c>
      <c r="B197" s="244" t="s">
        <v>321</v>
      </c>
      <c r="C197" s="254" t="s">
        <v>322</v>
      </c>
      <c r="D197" s="245" t="s">
        <v>126</v>
      </c>
      <c r="E197" s="246">
        <v>62.335999999999999</v>
      </c>
      <c r="F197" s="247"/>
      <c r="G197" s="248">
        <f>ROUND(E197*F197,2)</f>
        <v>0</v>
      </c>
      <c r="H197" s="247"/>
      <c r="I197" s="248">
        <f>ROUND(E197*H197,2)</f>
        <v>0</v>
      </c>
      <c r="J197" s="247"/>
      <c r="K197" s="248">
        <f>ROUND(E197*J197,2)</f>
        <v>0</v>
      </c>
      <c r="L197" s="248">
        <v>21</v>
      </c>
      <c r="M197" s="248">
        <f>G197*(1+L197/100)</f>
        <v>0</v>
      </c>
      <c r="N197" s="248">
        <v>0</v>
      </c>
      <c r="O197" s="248">
        <f>ROUND(E197*N197,2)</f>
        <v>0</v>
      </c>
      <c r="P197" s="248">
        <v>5.8999999999999997E-2</v>
      </c>
      <c r="Q197" s="248">
        <f>ROUND(E197*P197,2)</f>
        <v>3.68</v>
      </c>
      <c r="R197" s="248"/>
      <c r="S197" s="248" t="s">
        <v>127</v>
      </c>
      <c r="T197" s="249" t="s">
        <v>127</v>
      </c>
      <c r="U197" s="233">
        <v>0.2</v>
      </c>
      <c r="V197" s="233">
        <f>ROUND(E197*U197,2)</f>
        <v>12.47</v>
      </c>
      <c r="W197" s="233"/>
      <c r="X197" s="233" t="s">
        <v>128</v>
      </c>
      <c r="Y197" s="214"/>
      <c r="Z197" s="214"/>
      <c r="AA197" s="214"/>
      <c r="AB197" s="214"/>
      <c r="AC197" s="214"/>
      <c r="AD197" s="214"/>
      <c r="AE197" s="214"/>
      <c r="AF197" s="214"/>
      <c r="AG197" s="214" t="s">
        <v>129</v>
      </c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</row>
    <row r="198" spans="1:60" outlineLevel="1">
      <c r="A198" s="231"/>
      <c r="B198" s="232"/>
      <c r="C198" s="255" t="s">
        <v>323</v>
      </c>
      <c r="D198" s="234"/>
      <c r="E198" s="235"/>
      <c r="F198" s="233"/>
      <c r="G198" s="233"/>
      <c r="H198" s="233"/>
      <c r="I198" s="233"/>
      <c r="J198" s="233"/>
      <c r="K198" s="233"/>
      <c r="L198" s="233"/>
      <c r="M198" s="233"/>
      <c r="N198" s="233"/>
      <c r="O198" s="233"/>
      <c r="P198" s="233"/>
      <c r="Q198" s="233"/>
      <c r="R198" s="233"/>
      <c r="S198" s="233"/>
      <c r="T198" s="233"/>
      <c r="U198" s="233"/>
      <c r="V198" s="233"/>
      <c r="W198" s="233"/>
      <c r="X198" s="233"/>
      <c r="Y198" s="214"/>
      <c r="Z198" s="214"/>
      <c r="AA198" s="214"/>
      <c r="AB198" s="214"/>
      <c r="AC198" s="214"/>
      <c r="AD198" s="214"/>
      <c r="AE198" s="214"/>
      <c r="AF198" s="214"/>
      <c r="AG198" s="214" t="s">
        <v>131</v>
      </c>
      <c r="AH198" s="214">
        <v>0</v>
      </c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  <c r="BH198" s="214"/>
    </row>
    <row r="199" spans="1:60" ht="22.5" outlineLevel="1">
      <c r="A199" s="231"/>
      <c r="B199" s="232"/>
      <c r="C199" s="255" t="s">
        <v>161</v>
      </c>
      <c r="D199" s="234"/>
      <c r="E199" s="235"/>
      <c r="F199" s="233"/>
      <c r="G199" s="233"/>
      <c r="H199" s="233"/>
      <c r="I199" s="233"/>
      <c r="J199" s="233"/>
      <c r="K199" s="233"/>
      <c r="L199" s="233"/>
      <c r="M199" s="233"/>
      <c r="N199" s="233"/>
      <c r="O199" s="233"/>
      <c r="P199" s="233"/>
      <c r="Q199" s="233"/>
      <c r="R199" s="233"/>
      <c r="S199" s="233"/>
      <c r="T199" s="233"/>
      <c r="U199" s="233"/>
      <c r="V199" s="233"/>
      <c r="W199" s="233"/>
      <c r="X199" s="233"/>
      <c r="Y199" s="214"/>
      <c r="Z199" s="214"/>
      <c r="AA199" s="214"/>
      <c r="AB199" s="214"/>
      <c r="AC199" s="214"/>
      <c r="AD199" s="214"/>
      <c r="AE199" s="214"/>
      <c r="AF199" s="214"/>
      <c r="AG199" s="214" t="s">
        <v>131</v>
      </c>
      <c r="AH199" s="214">
        <v>0</v>
      </c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214"/>
      <c r="AU199" s="214"/>
      <c r="AV199" s="214"/>
      <c r="AW199" s="214"/>
      <c r="AX199" s="214"/>
      <c r="AY199" s="214"/>
      <c r="AZ199" s="214"/>
      <c r="BA199" s="214"/>
      <c r="BB199" s="214"/>
      <c r="BC199" s="214"/>
      <c r="BD199" s="214"/>
      <c r="BE199" s="214"/>
      <c r="BF199" s="214"/>
      <c r="BG199" s="214"/>
      <c r="BH199" s="214"/>
    </row>
    <row r="200" spans="1:60" outlineLevel="1">
      <c r="A200" s="231"/>
      <c r="B200" s="232"/>
      <c r="C200" s="255" t="s">
        <v>162</v>
      </c>
      <c r="D200" s="234"/>
      <c r="E200" s="235">
        <v>2.25</v>
      </c>
      <c r="F200" s="233"/>
      <c r="G200" s="233"/>
      <c r="H200" s="233"/>
      <c r="I200" s="233"/>
      <c r="J200" s="233"/>
      <c r="K200" s="233"/>
      <c r="L200" s="233"/>
      <c r="M200" s="233"/>
      <c r="N200" s="233"/>
      <c r="O200" s="233"/>
      <c r="P200" s="233"/>
      <c r="Q200" s="233"/>
      <c r="R200" s="233"/>
      <c r="S200" s="233"/>
      <c r="T200" s="233"/>
      <c r="U200" s="233"/>
      <c r="V200" s="233"/>
      <c r="W200" s="233"/>
      <c r="X200" s="233"/>
      <c r="Y200" s="214"/>
      <c r="Z200" s="214"/>
      <c r="AA200" s="214"/>
      <c r="AB200" s="214"/>
      <c r="AC200" s="214"/>
      <c r="AD200" s="214"/>
      <c r="AE200" s="214"/>
      <c r="AF200" s="214"/>
      <c r="AG200" s="214" t="s">
        <v>131</v>
      </c>
      <c r="AH200" s="214">
        <v>0</v>
      </c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214"/>
      <c r="AT200" s="214"/>
      <c r="AU200" s="214"/>
      <c r="AV200" s="214"/>
      <c r="AW200" s="214"/>
      <c r="AX200" s="214"/>
      <c r="AY200" s="214"/>
      <c r="AZ200" s="214"/>
      <c r="BA200" s="214"/>
      <c r="BB200" s="214"/>
      <c r="BC200" s="214"/>
      <c r="BD200" s="214"/>
      <c r="BE200" s="214"/>
      <c r="BF200" s="214"/>
      <c r="BG200" s="214"/>
      <c r="BH200" s="214"/>
    </row>
    <row r="201" spans="1:60" outlineLevel="1">
      <c r="A201" s="231"/>
      <c r="B201" s="232"/>
      <c r="C201" s="255" t="s">
        <v>163</v>
      </c>
      <c r="D201" s="234"/>
      <c r="E201" s="235">
        <v>6.2560000000000002</v>
      </c>
      <c r="F201" s="233"/>
      <c r="G201" s="233"/>
      <c r="H201" s="233"/>
      <c r="I201" s="233"/>
      <c r="J201" s="233"/>
      <c r="K201" s="233"/>
      <c r="L201" s="233"/>
      <c r="M201" s="233"/>
      <c r="N201" s="233"/>
      <c r="O201" s="233"/>
      <c r="P201" s="233"/>
      <c r="Q201" s="233"/>
      <c r="R201" s="233"/>
      <c r="S201" s="233"/>
      <c r="T201" s="233"/>
      <c r="U201" s="233"/>
      <c r="V201" s="233"/>
      <c r="W201" s="233"/>
      <c r="X201" s="233"/>
      <c r="Y201" s="214"/>
      <c r="Z201" s="214"/>
      <c r="AA201" s="214"/>
      <c r="AB201" s="214"/>
      <c r="AC201" s="214"/>
      <c r="AD201" s="214"/>
      <c r="AE201" s="214"/>
      <c r="AF201" s="214"/>
      <c r="AG201" s="214" t="s">
        <v>131</v>
      </c>
      <c r="AH201" s="214">
        <v>0</v>
      </c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214"/>
      <c r="AU201" s="214"/>
      <c r="AV201" s="214"/>
      <c r="AW201" s="214"/>
      <c r="AX201" s="214"/>
      <c r="AY201" s="214"/>
      <c r="AZ201" s="214"/>
      <c r="BA201" s="214"/>
      <c r="BB201" s="214"/>
      <c r="BC201" s="214"/>
      <c r="BD201" s="214"/>
      <c r="BE201" s="214"/>
      <c r="BF201" s="214"/>
      <c r="BG201" s="214"/>
      <c r="BH201" s="214"/>
    </row>
    <row r="202" spans="1:60" outlineLevel="1">
      <c r="A202" s="231"/>
      <c r="B202" s="232"/>
      <c r="C202" s="255" t="s">
        <v>164</v>
      </c>
      <c r="D202" s="234"/>
      <c r="E202" s="235"/>
      <c r="F202" s="233"/>
      <c r="G202" s="233"/>
      <c r="H202" s="233"/>
      <c r="I202" s="233"/>
      <c r="J202" s="233"/>
      <c r="K202" s="233"/>
      <c r="L202" s="233"/>
      <c r="M202" s="233"/>
      <c r="N202" s="233"/>
      <c r="O202" s="233"/>
      <c r="P202" s="233"/>
      <c r="Q202" s="233"/>
      <c r="R202" s="233"/>
      <c r="S202" s="233"/>
      <c r="T202" s="233"/>
      <c r="U202" s="233"/>
      <c r="V202" s="233"/>
      <c r="W202" s="233"/>
      <c r="X202" s="233"/>
      <c r="Y202" s="214"/>
      <c r="Z202" s="214"/>
      <c r="AA202" s="214"/>
      <c r="AB202" s="214"/>
      <c r="AC202" s="214"/>
      <c r="AD202" s="214"/>
      <c r="AE202" s="214"/>
      <c r="AF202" s="214"/>
      <c r="AG202" s="214" t="s">
        <v>131</v>
      </c>
      <c r="AH202" s="214">
        <v>0</v>
      </c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14"/>
      <c r="BB202" s="214"/>
      <c r="BC202" s="214"/>
      <c r="BD202" s="214"/>
      <c r="BE202" s="214"/>
      <c r="BF202" s="214"/>
      <c r="BG202" s="214"/>
      <c r="BH202" s="214"/>
    </row>
    <row r="203" spans="1:60" outlineLevel="1">
      <c r="A203" s="231"/>
      <c r="B203" s="232"/>
      <c r="C203" s="255" t="s">
        <v>165</v>
      </c>
      <c r="D203" s="234"/>
      <c r="E203" s="235">
        <v>9.43</v>
      </c>
      <c r="F203" s="233"/>
      <c r="G203" s="233"/>
      <c r="H203" s="233"/>
      <c r="I203" s="233"/>
      <c r="J203" s="233"/>
      <c r="K203" s="233"/>
      <c r="L203" s="233"/>
      <c r="M203" s="233"/>
      <c r="N203" s="233"/>
      <c r="O203" s="233"/>
      <c r="P203" s="233"/>
      <c r="Q203" s="233"/>
      <c r="R203" s="233"/>
      <c r="S203" s="233"/>
      <c r="T203" s="233"/>
      <c r="U203" s="233"/>
      <c r="V203" s="233"/>
      <c r="W203" s="233"/>
      <c r="X203" s="233"/>
      <c r="Y203" s="214"/>
      <c r="Z203" s="214"/>
      <c r="AA203" s="214"/>
      <c r="AB203" s="214"/>
      <c r="AC203" s="214"/>
      <c r="AD203" s="214"/>
      <c r="AE203" s="214"/>
      <c r="AF203" s="214"/>
      <c r="AG203" s="214" t="s">
        <v>131</v>
      </c>
      <c r="AH203" s="214">
        <v>0</v>
      </c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214"/>
      <c r="AW203" s="214"/>
      <c r="AX203" s="214"/>
      <c r="AY203" s="214"/>
      <c r="AZ203" s="214"/>
      <c r="BA203" s="214"/>
      <c r="BB203" s="214"/>
      <c r="BC203" s="214"/>
      <c r="BD203" s="214"/>
      <c r="BE203" s="214"/>
      <c r="BF203" s="214"/>
      <c r="BG203" s="214"/>
      <c r="BH203" s="214"/>
    </row>
    <row r="204" spans="1:60" outlineLevel="1">
      <c r="A204" s="231"/>
      <c r="B204" s="232"/>
      <c r="C204" s="255" t="s">
        <v>166</v>
      </c>
      <c r="D204" s="234"/>
      <c r="E204" s="235">
        <v>5.95</v>
      </c>
      <c r="F204" s="233"/>
      <c r="G204" s="233"/>
      <c r="H204" s="233"/>
      <c r="I204" s="233"/>
      <c r="J204" s="233"/>
      <c r="K204" s="233"/>
      <c r="L204" s="233"/>
      <c r="M204" s="233"/>
      <c r="N204" s="233"/>
      <c r="O204" s="233"/>
      <c r="P204" s="233"/>
      <c r="Q204" s="233"/>
      <c r="R204" s="233"/>
      <c r="S204" s="233"/>
      <c r="T204" s="233"/>
      <c r="U204" s="233"/>
      <c r="V204" s="233"/>
      <c r="W204" s="233"/>
      <c r="X204" s="233"/>
      <c r="Y204" s="214"/>
      <c r="Z204" s="214"/>
      <c r="AA204" s="214"/>
      <c r="AB204" s="214"/>
      <c r="AC204" s="214"/>
      <c r="AD204" s="214"/>
      <c r="AE204" s="214"/>
      <c r="AF204" s="214"/>
      <c r="AG204" s="214" t="s">
        <v>131</v>
      </c>
      <c r="AH204" s="214">
        <v>0</v>
      </c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214"/>
      <c r="AW204" s="214"/>
      <c r="AX204" s="214"/>
      <c r="AY204" s="214"/>
      <c r="AZ204" s="214"/>
      <c r="BA204" s="214"/>
      <c r="BB204" s="214"/>
      <c r="BC204" s="214"/>
      <c r="BD204" s="214"/>
      <c r="BE204" s="214"/>
      <c r="BF204" s="214"/>
      <c r="BG204" s="214"/>
      <c r="BH204" s="214"/>
    </row>
    <row r="205" spans="1:60" outlineLevel="1">
      <c r="A205" s="231"/>
      <c r="B205" s="232"/>
      <c r="C205" s="255" t="s">
        <v>167</v>
      </c>
      <c r="D205" s="234"/>
      <c r="E205" s="235">
        <v>4.25</v>
      </c>
      <c r="F205" s="233"/>
      <c r="G205" s="233"/>
      <c r="H205" s="233"/>
      <c r="I205" s="233"/>
      <c r="J205" s="233"/>
      <c r="K205" s="233"/>
      <c r="L205" s="233"/>
      <c r="M205" s="233"/>
      <c r="N205" s="233"/>
      <c r="O205" s="233"/>
      <c r="P205" s="233"/>
      <c r="Q205" s="233"/>
      <c r="R205" s="233"/>
      <c r="S205" s="233"/>
      <c r="T205" s="233"/>
      <c r="U205" s="233"/>
      <c r="V205" s="233"/>
      <c r="W205" s="233"/>
      <c r="X205" s="233"/>
      <c r="Y205" s="214"/>
      <c r="Z205" s="214"/>
      <c r="AA205" s="214"/>
      <c r="AB205" s="214"/>
      <c r="AC205" s="214"/>
      <c r="AD205" s="214"/>
      <c r="AE205" s="214"/>
      <c r="AF205" s="214"/>
      <c r="AG205" s="214" t="s">
        <v>131</v>
      </c>
      <c r="AH205" s="214">
        <v>0</v>
      </c>
      <c r="AI205" s="214"/>
      <c r="AJ205" s="214"/>
      <c r="AK205" s="214"/>
      <c r="AL205" s="214"/>
      <c r="AM205" s="214"/>
      <c r="AN205" s="214"/>
      <c r="AO205" s="214"/>
      <c r="AP205" s="214"/>
      <c r="AQ205" s="214"/>
      <c r="AR205" s="214"/>
      <c r="AS205" s="214"/>
      <c r="AT205" s="214"/>
      <c r="AU205" s="214"/>
      <c r="AV205" s="214"/>
      <c r="AW205" s="214"/>
      <c r="AX205" s="214"/>
      <c r="AY205" s="214"/>
      <c r="AZ205" s="214"/>
      <c r="BA205" s="214"/>
      <c r="BB205" s="214"/>
      <c r="BC205" s="214"/>
      <c r="BD205" s="214"/>
      <c r="BE205" s="214"/>
      <c r="BF205" s="214"/>
      <c r="BG205" s="214"/>
      <c r="BH205" s="214"/>
    </row>
    <row r="206" spans="1:60" ht="22.5" outlineLevel="1">
      <c r="A206" s="231"/>
      <c r="B206" s="232"/>
      <c r="C206" s="255" t="s">
        <v>168</v>
      </c>
      <c r="D206" s="234"/>
      <c r="E206" s="235"/>
      <c r="F206" s="233"/>
      <c r="G206" s="233"/>
      <c r="H206" s="233"/>
      <c r="I206" s="233"/>
      <c r="J206" s="233"/>
      <c r="K206" s="233"/>
      <c r="L206" s="233"/>
      <c r="M206" s="233"/>
      <c r="N206" s="233"/>
      <c r="O206" s="233"/>
      <c r="P206" s="233"/>
      <c r="Q206" s="233"/>
      <c r="R206" s="233"/>
      <c r="S206" s="233"/>
      <c r="T206" s="233"/>
      <c r="U206" s="233"/>
      <c r="V206" s="233"/>
      <c r="W206" s="233"/>
      <c r="X206" s="233"/>
      <c r="Y206" s="214"/>
      <c r="Z206" s="214"/>
      <c r="AA206" s="214"/>
      <c r="AB206" s="214"/>
      <c r="AC206" s="214"/>
      <c r="AD206" s="214"/>
      <c r="AE206" s="214"/>
      <c r="AF206" s="214"/>
      <c r="AG206" s="214" t="s">
        <v>131</v>
      </c>
      <c r="AH206" s="214">
        <v>0</v>
      </c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14"/>
      <c r="BB206" s="214"/>
      <c r="BC206" s="214"/>
      <c r="BD206" s="214"/>
      <c r="BE206" s="214"/>
      <c r="BF206" s="214"/>
      <c r="BG206" s="214"/>
      <c r="BH206" s="214"/>
    </row>
    <row r="207" spans="1:60" outlineLevel="1">
      <c r="A207" s="231"/>
      <c r="B207" s="232"/>
      <c r="C207" s="255" t="s">
        <v>169</v>
      </c>
      <c r="D207" s="234"/>
      <c r="E207" s="235">
        <v>34.200000000000003</v>
      </c>
      <c r="F207" s="233"/>
      <c r="G207" s="233"/>
      <c r="H207" s="233"/>
      <c r="I207" s="233"/>
      <c r="J207" s="233"/>
      <c r="K207" s="233"/>
      <c r="L207" s="233"/>
      <c r="M207" s="233"/>
      <c r="N207" s="233"/>
      <c r="O207" s="233"/>
      <c r="P207" s="233"/>
      <c r="Q207" s="233"/>
      <c r="R207" s="233"/>
      <c r="S207" s="233"/>
      <c r="T207" s="233"/>
      <c r="U207" s="233"/>
      <c r="V207" s="233"/>
      <c r="W207" s="233"/>
      <c r="X207" s="233"/>
      <c r="Y207" s="214"/>
      <c r="Z207" s="214"/>
      <c r="AA207" s="214"/>
      <c r="AB207" s="214"/>
      <c r="AC207" s="214"/>
      <c r="AD207" s="214"/>
      <c r="AE207" s="214"/>
      <c r="AF207" s="214"/>
      <c r="AG207" s="214" t="s">
        <v>131</v>
      </c>
      <c r="AH207" s="214">
        <v>0</v>
      </c>
      <c r="AI207" s="214"/>
      <c r="AJ207" s="214"/>
      <c r="AK207" s="214"/>
      <c r="AL207" s="214"/>
      <c r="AM207" s="214"/>
      <c r="AN207" s="214"/>
      <c r="AO207" s="214"/>
      <c r="AP207" s="214"/>
      <c r="AQ207" s="214"/>
      <c r="AR207" s="214"/>
      <c r="AS207" s="214"/>
      <c r="AT207" s="214"/>
      <c r="AU207" s="214"/>
      <c r="AV207" s="214"/>
      <c r="AW207" s="214"/>
      <c r="AX207" s="214"/>
      <c r="AY207" s="214"/>
      <c r="AZ207" s="214"/>
      <c r="BA207" s="214"/>
      <c r="BB207" s="214"/>
      <c r="BC207" s="214"/>
      <c r="BD207" s="214"/>
      <c r="BE207" s="214"/>
      <c r="BF207" s="214"/>
      <c r="BG207" s="214"/>
      <c r="BH207" s="214"/>
    </row>
    <row r="208" spans="1:60" outlineLevel="1">
      <c r="A208" s="243">
        <v>33</v>
      </c>
      <c r="B208" s="244" t="s">
        <v>324</v>
      </c>
      <c r="C208" s="254" t="s">
        <v>325</v>
      </c>
      <c r="D208" s="245" t="s">
        <v>126</v>
      </c>
      <c r="E208" s="246">
        <v>13</v>
      </c>
      <c r="F208" s="247"/>
      <c r="G208" s="248">
        <f>ROUND(E208*F208,2)</f>
        <v>0</v>
      </c>
      <c r="H208" s="247"/>
      <c r="I208" s="248">
        <f>ROUND(E208*H208,2)</f>
        <v>0</v>
      </c>
      <c r="J208" s="247"/>
      <c r="K208" s="248">
        <f>ROUND(E208*J208,2)</f>
        <v>0</v>
      </c>
      <c r="L208" s="248">
        <v>21</v>
      </c>
      <c r="M208" s="248">
        <f>G208*(1+L208/100)</f>
        <v>0</v>
      </c>
      <c r="N208" s="248">
        <v>0</v>
      </c>
      <c r="O208" s="248">
        <f>ROUND(E208*N208,2)</f>
        <v>0</v>
      </c>
      <c r="P208" s="248">
        <v>0</v>
      </c>
      <c r="Q208" s="248">
        <f>ROUND(E208*P208,2)</f>
        <v>0</v>
      </c>
      <c r="R208" s="248"/>
      <c r="S208" s="248" t="s">
        <v>127</v>
      </c>
      <c r="T208" s="249" t="s">
        <v>127</v>
      </c>
      <c r="U208" s="233">
        <v>0.115</v>
      </c>
      <c r="V208" s="233">
        <f>ROUND(E208*U208,2)</f>
        <v>1.5</v>
      </c>
      <c r="W208" s="233"/>
      <c r="X208" s="233" t="s">
        <v>128</v>
      </c>
      <c r="Y208" s="214"/>
      <c r="Z208" s="214"/>
      <c r="AA208" s="214"/>
      <c r="AB208" s="214"/>
      <c r="AC208" s="214"/>
      <c r="AD208" s="214"/>
      <c r="AE208" s="214"/>
      <c r="AF208" s="214"/>
      <c r="AG208" s="214" t="s">
        <v>129</v>
      </c>
      <c r="AH208" s="214"/>
      <c r="AI208" s="214"/>
      <c r="AJ208" s="214"/>
      <c r="AK208" s="214"/>
      <c r="AL208" s="214"/>
      <c r="AM208" s="214"/>
      <c r="AN208" s="214"/>
      <c r="AO208" s="214"/>
      <c r="AP208" s="214"/>
      <c r="AQ208" s="214"/>
      <c r="AR208" s="214"/>
      <c r="AS208" s="214"/>
      <c r="AT208" s="214"/>
      <c r="AU208" s="214"/>
      <c r="AV208" s="214"/>
      <c r="AW208" s="214"/>
      <c r="AX208" s="214"/>
      <c r="AY208" s="214"/>
      <c r="AZ208" s="214"/>
      <c r="BA208" s="214"/>
      <c r="BB208" s="214"/>
      <c r="BC208" s="214"/>
      <c r="BD208" s="214"/>
      <c r="BE208" s="214"/>
      <c r="BF208" s="214"/>
      <c r="BG208" s="214"/>
      <c r="BH208" s="214"/>
    </row>
    <row r="209" spans="1:60" outlineLevel="1">
      <c r="A209" s="231"/>
      <c r="B209" s="232"/>
      <c r="C209" s="255" t="s">
        <v>326</v>
      </c>
      <c r="D209" s="234"/>
      <c r="E209" s="235"/>
      <c r="F209" s="233"/>
      <c r="G209" s="233"/>
      <c r="H209" s="233"/>
      <c r="I209" s="233"/>
      <c r="J209" s="233"/>
      <c r="K209" s="233"/>
      <c r="L209" s="233"/>
      <c r="M209" s="233"/>
      <c r="N209" s="233"/>
      <c r="O209" s="233"/>
      <c r="P209" s="233"/>
      <c r="Q209" s="233"/>
      <c r="R209" s="233"/>
      <c r="S209" s="233"/>
      <c r="T209" s="233"/>
      <c r="U209" s="233"/>
      <c r="V209" s="233"/>
      <c r="W209" s="233"/>
      <c r="X209" s="233"/>
      <c r="Y209" s="214"/>
      <c r="Z209" s="214"/>
      <c r="AA209" s="214"/>
      <c r="AB209" s="214"/>
      <c r="AC209" s="214"/>
      <c r="AD209" s="214"/>
      <c r="AE209" s="214"/>
      <c r="AF209" s="214"/>
      <c r="AG209" s="214" t="s">
        <v>131</v>
      </c>
      <c r="AH209" s="214">
        <v>0</v>
      </c>
      <c r="AI209" s="214"/>
      <c r="AJ209" s="214"/>
      <c r="AK209" s="214"/>
      <c r="AL209" s="214"/>
      <c r="AM209" s="214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4"/>
      <c r="AZ209" s="214"/>
      <c r="BA209" s="214"/>
      <c r="BB209" s="214"/>
      <c r="BC209" s="214"/>
      <c r="BD209" s="214"/>
      <c r="BE209" s="214"/>
      <c r="BF209" s="214"/>
      <c r="BG209" s="214"/>
      <c r="BH209" s="214"/>
    </row>
    <row r="210" spans="1:60" outlineLevel="1">
      <c r="A210" s="231"/>
      <c r="B210" s="232"/>
      <c r="C210" s="255" t="s">
        <v>133</v>
      </c>
      <c r="D210" s="234"/>
      <c r="E210" s="235">
        <v>13</v>
      </c>
      <c r="F210" s="233"/>
      <c r="G210" s="233"/>
      <c r="H210" s="233"/>
      <c r="I210" s="233"/>
      <c r="J210" s="233"/>
      <c r="K210" s="233"/>
      <c r="L210" s="233"/>
      <c r="M210" s="233"/>
      <c r="N210" s="233"/>
      <c r="O210" s="233"/>
      <c r="P210" s="233"/>
      <c r="Q210" s="233"/>
      <c r="R210" s="233"/>
      <c r="S210" s="233"/>
      <c r="T210" s="233"/>
      <c r="U210" s="233"/>
      <c r="V210" s="233"/>
      <c r="W210" s="233"/>
      <c r="X210" s="233"/>
      <c r="Y210" s="214"/>
      <c r="Z210" s="214"/>
      <c r="AA210" s="214"/>
      <c r="AB210" s="214"/>
      <c r="AC210" s="214"/>
      <c r="AD210" s="214"/>
      <c r="AE210" s="214"/>
      <c r="AF210" s="214"/>
      <c r="AG210" s="214" t="s">
        <v>131</v>
      </c>
      <c r="AH210" s="214">
        <v>0</v>
      </c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14"/>
      <c r="BB210" s="214"/>
      <c r="BC210" s="214"/>
      <c r="BD210" s="214"/>
      <c r="BE210" s="214"/>
      <c r="BF210" s="214"/>
      <c r="BG210" s="214"/>
      <c r="BH210" s="214"/>
    </row>
    <row r="211" spans="1:60" ht="22.5" outlineLevel="1">
      <c r="A211" s="243">
        <v>34</v>
      </c>
      <c r="B211" s="244" t="s">
        <v>327</v>
      </c>
      <c r="C211" s="254" t="s">
        <v>328</v>
      </c>
      <c r="D211" s="245" t="s">
        <v>126</v>
      </c>
      <c r="E211" s="246">
        <v>17.385000000000002</v>
      </c>
      <c r="F211" s="247"/>
      <c r="G211" s="248">
        <f>ROUND(E211*F211,2)</f>
        <v>0</v>
      </c>
      <c r="H211" s="247"/>
      <c r="I211" s="248">
        <f>ROUND(E211*H211,2)</f>
        <v>0</v>
      </c>
      <c r="J211" s="247"/>
      <c r="K211" s="248">
        <f>ROUND(E211*J211,2)</f>
        <v>0</v>
      </c>
      <c r="L211" s="248">
        <v>21</v>
      </c>
      <c r="M211" s="248">
        <f>G211*(1+L211/100)</f>
        <v>0</v>
      </c>
      <c r="N211" s="248">
        <v>0</v>
      </c>
      <c r="O211" s="248">
        <f>ROUND(E211*N211,2)</f>
        <v>0</v>
      </c>
      <c r="P211" s="248">
        <v>0.01</v>
      </c>
      <c r="Q211" s="248">
        <f>ROUND(E211*P211,2)</f>
        <v>0.17</v>
      </c>
      <c r="R211" s="248"/>
      <c r="S211" s="248" t="s">
        <v>127</v>
      </c>
      <c r="T211" s="249" t="s">
        <v>127</v>
      </c>
      <c r="U211" s="233">
        <v>7.0000000000000007E-2</v>
      </c>
      <c r="V211" s="233">
        <f>ROUND(E211*U211,2)</f>
        <v>1.22</v>
      </c>
      <c r="W211" s="233"/>
      <c r="X211" s="233" t="s">
        <v>128</v>
      </c>
      <c r="Y211" s="214"/>
      <c r="Z211" s="214"/>
      <c r="AA211" s="214"/>
      <c r="AB211" s="214"/>
      <c r="AC211" s="214"/>
      <c r="AD211" s="214"/>
      <c r="AE211" s="214"/>
      <c r="AF211" s="214"/>
      <c r="AG211" s="214" t="s">
        <v>129</v>
      </c>
      <c r="AH211" s="214"/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14"/>
      <c r="BB211" s="214"/>
      <c r="BC211" s="214"/>
      <c r="BD211" s="214"/>
      <c r="BE211" s="214"/>
      <c r="BF211" s="214"/>
      <c r="BG211" s="214"/>
      <c r="BH211" s="214"/>
    </row>
    <row r="212" spans="1:60" outlineLevel="1">
      <c r="A212" s="231"/>
      <c r="B212" s="232"/>
      <c r="C212" s="255" t="s">
        <v>329</v>
      </c>
      <c r="D212" s="234"/>
      <c r="E212" s="235"/>
      <c r="F212" s="233"/>
      <c r="G212" s="233"/>
      <c r="H212" s="233"/>
      <c r="I212" s="233"/>
      <c r="J212" s="233"/>
      <c r="K212" s="233"/>
      <c r="L212" s="233"/>
      <c r="M212" s="233"/>
      <c r="N212" s="233"/>
      <c r="O212" s="233"/>
      <c r="P212" s="233"/>
      <c r="Q212" s="233"/>
      <c r="R212" s="233"/>
      <c r="S212" s="233"/>
      <c r="T212" s="233"/>
      <c r="U212" s="233"/>
      <c r="V212" s="233"/>
      <c r="W212" s="233"/>
      <c r="X212" s="233"/>
      <c r="Y212" s="214"/>
      <c r="Z212" s="214"/>
      <c r="AA212" s="214"/>
      <c r="AB212" s="214"/>
      <c r="AC212" s="214"/>
      <c r="AD212" s="214"/>
      <c r="AE212" s="214"/>
      <c r="AF212" s="214"/>
      <c r="AG212" s="214" t="s">
        <v>131</v>
      </c>
      <c r="AH212" s="214">
        <v>0</v>
      </c>
      <c r="AI212" s="214"/>
      <c r="AJ212" s="214"/>
      <c r="AK212" s="214"/>
      <c r="AL212" s="214"/>
      <c r="AM212" s="214"/>
      <c r="AN212" s="214"/>
      <c r="AO212" s="214"/>
      <c r="AP212" s="214"/>
      <c r="AQ212" s="214"/>
      <c r="AR212" s="214"/>
      <c r="AS212" s="214"/>
      <c r="AT212" s="214"/>
      <c r="AU212" s="214"/>
      <c r="AV212" s="214"/>
      <c r="AW212" s="214"/>
      <c r="AX212" s="214"/>
      <c r="AY212" s="214"/>
      <c r="AZ212" s="214"/>
      <c r="BA212" s="214"/>
      <c r="BB212" s="214"/>
      <c r="BC212" s="214"/>
      <c r="BD212" s="214"/>
      <c r="BE212" s="214"/>
      <c r="BF212" s="214"/>
      <c r="BG212" s="214"/>
      <c r="BH212" s="214"/>
    </row>
    <row r="213" spans="1:60" outlineLevel="1">
      <c r="A213" s="231"/>
      <c r="B213" s="232"/>
      <c r="C213" s="255" t="s">
        <v>330</v>
      </c>
      <c r="D213" s="234"/>
      <c r="E213" s="235">
        <v>17.385000000000002</v>
      </c>
      <c r="F213" s="233"/>
      <c r="G213" s="233"/>
      <c r="H213" s="233"/>
      <c r="I213" s="233"/>
      <c r="J213" s="233"/>
      <c r="K213" s="233"/>
      <c r="L213" s="233"/>
      <c r="M213" s="233"/>
      <c r="N213" s="233"/>
      <c r="O213" s="233"/>
      <c r="P213" s="233"/>
      <c r="Q213" s="233"/>
      <c r="R213" s="233"/>
      <c r="S213" s="233"/>
      <c r="T213" s="233"/>
      <c r="U213" s="233"/>
      <c r="V213" s="233"/>
      <c r="W213" s="233"/>
      <c r="X213" s="233"/>
      <c r="Y213" s="214"/>
      <c r="Z213" s="214"/>
      <c r="AA213" s="214"/>
      <c r="AB213" s="214"/>
      <c r="AC213" s="214"/>
      <c r="AD213" s="214"/>
      <c r="AE213" s="214"/>
      <c r="AF213" s="214"/>
      <c r="AG213" s="214" t="s">
        <v>131</v>
      </c>
      <c r="AH213" s="214">
        <v>0</v>
      </c>
      <c r="AI213" s="214"/>
      <c r="AJ213" s="214"/>
      <c r="AK213" s="214"/>
      <c r="AL213" s="214"/>
      <c r="AM213" s="214"/>
      <c r="AN213" s="214"/>
      <c r="AO213" s="214"/>
      <c r="AP213" s="214"/>
      <c r="AQ213" s="214"/>
      <c r="AR213" s="214"/>
      <c r="AS213" s="214"/>
      <c r="AT213" s="214"/>
      <c r="AU213" s="214"/>
      <c r="AV213" s="214"/>
      <c r="AW213" s="214"/>
      <c r="AX213" s="214"/>
      <c r="AY213" s="214"/>
      <c r="AZ213" s="214"/>
      <c r="BA213" s="214"/>
      <c r="BB213" s="214"/>
      <c r="BC213" s="214"/>
      <c r="BD213" s="214"/>
      <c r="BE213" s="214"/>
      <c r="BF213" s="214"/>
      <c r="BG213" s="214"/>
      <c r="BH213" s="214"/>
    </row>
    <row r="214" spans="1:60" outlineLevel="1">
      <c r="A214" s="243">
        <v>35</v>
      </c>
      <c r="B214" s="244" t="s">
        <v>331</v>
      </c>
      <c r="C214" s="254" t="s">
        <v>332</v>
      </c>
      <c r="D214" s="245" t="s">
        <v>205</v>
      </c>
      <c r="E214" s="246">
        <v>3</v>
      </c>
      <c r="F214" s="247"/>
      <c r="G214" s="248">
        <f>ROUND(E214*F214,2)</f>
        <v>0</v>
      </c>
      <c r="H214" s="247"/>
      <c r="I214" s="248">
        <f>ROUND(E214*H214,2)</f>
        <v>0</v>
      </c>
      <c r="J214" s="247"/>
      <c r="K214" s="248">
        <f>ROUND(E214*J214,2)</f>
        <v>0</v>
      </c>
      <c r="L214" s="248">
        <v>21</v>
      </c>
      <c r="M214" s="248">
        <f>G214*(1+L214/100)</f>
        <v>0</v>
      </c>
      <c r="N214" s="248">
        <v>0</v>
      </c>
      <c r="O214" s="248">
        <f>ROUND(E214*N214,2)</f>
        <v>0</v>
      </c>
      <c r="P214" s="248">
        <v>3.3600000000000001E-3</v>
      </c>
      <c r="Q214" s="248">
        <f>ROUND(E214*P214,2)</f>
        <v>0.01</v>
      </c>
      <c r="R214" s="248"/>
      <c r="S214" s="248" t="s">
        <v>127</v>
      </c>
      <c r="T214" s="249" t="s">
        <v>127</v>
      </c>
      <c r="U214" s="233">
        <v>7.0000000000000007E-2</v>
      </c>
      <c r="V214" s="233">
        <f>ROUND(E214*U214,2)</f>
        <v>0.21</v>
      </c>
      <c r="W214" s="233"/>
      <c r="X214" s="233" t="s">
        <v>128</v>
      </c>
      <c r="Y214" s="214"/>
      <c r="Z214" s="214"/>
      <c r="AA214" s="214"/>
      <c r="AB214" s="214"/>
      <c r="AC214" s="214"/>
      <c r="AD214" s="214"/>
      <c r="AE214" s="214"/>
      <c r="AF214" s="214"/>
      <c r="AG214" s="214" t="s">
        <v>129</v>
      </c>
      <c r="AH214" s="214"/>
      <c r="AI214" s="214"/>
      <c r="AJ214" s="214"/>
      <c r="AK214" s="214"/>
      <c r="AL214" s="214"/>
      <c r="AM214" s="214"/>
      <c r="AN214" s="214"/>
      <c r="AO214" s="214"/>
      <c r="AP214" s="214"/>
      <c r="AQ214" s="214"/>
      <c r="AR214" s="214"/>
      <c r="AS214" s="214"/>
      <c r="AT214" s="214"/>
      <c r="AU214" s="214"/>
      <c r="AV214" s="214"/>
      <c r="AW214" s="214"/>
      <c r="AX214" s="214"/>
      <c r="AY214" s="214"/>
      <c r="AZ214" s="214"/>
      <c r="BA214" s="214"/>
      <c r="BB214" s="214"/>
      <c r="BC214" s="214"/>
      <c r="BD214" s="214"/>
      <c r="BE214" s="214"/>
      <c r="BF214" s="214"/>
      <c r="BG214" s="214"/>
      <c r="BH214" s="214"/>
    </row>
    <row r="215" spans="1:60" outlineLevel="1">
      <c r="A215" s="231"/>
      <c r="B215" s="232"/>
      <c r="C215" s="255" t="s">
        <v>333</v>
      </c>
      <c r="D215" s="234"/>
      <c r="E215" s="235"/>
      <c r="F215" s="233"/>
      <c r="G215" s="233"/>
      <c r="H215" s="233"/>
      <c r="I215" s="233"/>
      <c r="J215" s="233"/>
      <c r="K215" s="233"/>
      <c r="L215" s="233"/>
      <c r="M215" s="233"/>
      <c r="N215" s="233"/>
      <c r="O215" s="233"/>
      <c r="P215" s="233"/>
      <c r="Q215" s="233"/>
      <c r="R215" s="233"/>
      <c r="S215" s="233"/>
      <c r="T215" s="233"/>
      <c r="U215" s="233"/>
      <c r="V215" s="233"/>
      <c r="W215" s="233"/>
      <c r="X215" s="233"/>
      <c r="Y215" s="214"/>
      <c r="Z215" s="214"/>
      <c r="AA215" s="214"/>
      <c r="AB215" s="214"/>
      <c r="AC215" s="214"/>
      <c r="AD215" s="214"/>
      <c r="AE215" s="214"/>
      <c r="AF215" s="214"/>
      <c r="AG215" s="214" t="s">
        <v>131</v>
      </c>
      <c r="AH215" s="214">
        <v>0</v>
      </c>
      <c r="AI215" s="214"/>
      <c r="AJ215" s="214"/>
      <c r="AK215" s="214"/>
      <c r="AL215" s="214"/>
      <c r="AM215" s="214"/>
      <c r="AN215" s="214"/>
      <c r="AO215" s="214"/>
      <c r="AP215" s="214"/>
      <c r="AQ215" s="214"/>
      <c r="AR215" s="214"/>
      <c r="AS215" s="214"/>
      <c r="AT215" s="214"/>
      <c r="AU215" s="214"/>
      <c r="AV215" s="214"/>
      <c r="AW215" s="214"/>
      <c r="AX215" s="214"/>
      <c r="AY215" s="214"/>
      <c r="AZ215" s="214"/>
      <c r="BA215" s="214"/>
      <c r="BB215" s="214"/>
      <c r="BC215" s="214"/>
      <c r="BD215" s="214"/>
      <c r="BE215" s="214"/>
      <c r="BF215" s="214"/>
      <c r="BG215" s="214"/>
      <c r="BH215" s="214"/>
    </row>
    <row r="216" spans="1:60" outlineLevel="1">
      <c r="A216" s="231"/>
      <c r="B216" s="232"/>
      <c r="C216" s="255" t="s">
        <v>65</v>
      </c>
      <c r="D216" s="234"/>
      <c r="E216" s="235">
        <v>3</v>
      </c>
      <c r="F216" s="233"/>
      <c r="G216" s="233"/>
      <c r="H216" s="233"/>
      <c r="I216" s="233"/>
      <c r="J216" s="233"/>
      <c r="K216" s="233"/>
      <c r="L216" s="233"/>
      <c r="M216" s="233"/>
      <c r="N216" s="233"/>
      <c r="O216" s="233"/>
      <c r="P216" s="233"/>
      <c r="Q216" s="233"/>
      <c r="R216" s="233"/>
      <c r="S216" s="233"/>
      <c r="T216" s="233"/>
      <c r="U216" s="233"/>
      <c r="V216" s="233"/>
      <c r="W216" s="233"/>
      <c r="X216" s="233"/>
      <c r="Y216" s="214"/>
      <c r="Z216" s="214"/>
      <c r="AA216" s="214"/>
      <c r="AB216" s="214"/>
      <c r="AC216" s="214"/>
      <c r="AD216" s="214"/>
      <c r="AE216" s="214"/>
      <c r="AF216" s="214"/>
      <c r="AG216" s="214" t="s">
        <v>131</v>
      </c>
      <c r="AH216" s="214">
        <v>0</v>
      </c>
      <c r="AI216" s="214"/>
      <c r="AJ216" s="214"/>
      <c r="AK216" s="214"/>
      <c r="AL216" s="214"/>
      <c r="AM216" s="214"/>
      <c r="AN216" s="214"/>
      <c r="AO216" s="214"/>
      <c r="AP216" s="214"/>
      <c r="AQ216" s="214"/>
      <c r="AR216" s="214"/>
      <c r="AS216" s="214"/>
      <c r="AT216" s="214"/>
      <c r="AU216" s="214"/>
      <c r="AV216" s="214"/>
      <c r="AW216" s="214"/>
      <c r="AX216" s="214"/>
      <c r="AY216" s="214"/>
      <c r="AZ216" s="214"/>
      <c r="BA216" s="214"/>
      <c r="BB216" s="214"/>
      <c r="BC216" s="214"/>
      <c r="BD216" s="214"/>
      <c r="BE216" s="214"/>
      <c r="BF216" s="214"/>
      <c r="BG216" s="214"/>
      <c r="BH216" s="214"/>
    </row>
    <row r="217" spans="1:60" outlineLevel="1">
      <c r="A217" s="243">
        <v>36</v>
      </c>
      <c r="B217" s="244" t="s">
        <v>334</v>
      </c>
      <c r="C217" s="254" t="s">
        <v>335</v>
      </c>
      <c r="D217" s="245" t="s">
        <v>205</v>
      </c>
      <c r="E217" s="246">
        <v>23.3</v>
      </c>
      <c r="F217" s="247"/>
      <c r="G217" s="248">
        <f>ROUND(E217*F217,2)</f>
        <v>0</v>
      </c>
      <c r="H217" s="247"/>
      <c r="I217" s="248">
        <f>ROUND(E217*H217,2)</f>
        <v>0</v>
      </c>
      <c r="J217" s="247"/>
      <c r="K217" s="248">
        <f>ROUND(E217*J217,2)</f>
        <v>0</v>
      </c>
      <c r="L217" s="248">
        <v>21</v>
      </c>
      <c r="M217" s="248">
        <f>G217*(1+L217/100)</f>
        <v>0</v>
      </c>
      <c r="N217" s="248">
        <v>0</v>
      </c>
      <c r="O217" s="248">
        <f>ROUND(E217*N217,2)</f>
        <v>0</v>
      </c>
      <c r="P217" s="248">
        <v>2.3E-3</v>
      </c>
      <c r="Q217" s="248">
        <f>ROUND(E217*P217,2)</f>
        <v>0.05</v>
      </c>
      <c r="R217" s="248"/>
      <c r="S217" s="248" t="s">
        <v>127</v>
      </c>
      <c r="T217" s="249" t="s">
        <v>127</v>
      </c>
      <c r="U217" s="233">
        <v>0.1</v>
      </c>
      <c r="V217" s="233">
        <f>ROUND(E217*U217,2)</f>
        <v>2.33</v>
      </c>
      <c r="W217" s="233"/>
      <c r="X217" s="233" t="s">
        <v>128</v>
      </c>
      <c r="Y217" s="214"/>
      <c r="Z217" s="214"/>
      <c r="AA217" s="214"/>
      <c r="AB217" s="214"/>
      <c r="AC217" s="214"/>
      <c r="AD217" s="214"/>
      <c r="AE217" s="214"/>
      <c r="AF217" s="214"/>
      <c r="AG217" s="214" t="s">
        <v>129</v>
      </c>
      <c r="AH217" s="214"/>
      <c r="AI217" s="214"/>
      <c r="AJ217" s="214"/>
      <c r="AK217" s="214"/>
      <c r="AL217" s="214"/>
      <c r="AM217" s="214"/>
      <c r="AN217" s="214"/>
      <c r="AO217" s="214"/>
      <c r="AP217" s="214"/>
      <c r="AQ217" s="214"/>
      <c r="AR217" s="214"/>
      <c r="AS217" s="214"/>
      <c r="AT217" s="214"/>
      <c r="AU217" s="214"/>
      <c r="AV217" s="214"/>
      <c r="AW217" s="214"/>
      <c r="AX217" s="214"/>
      <c r="AY217" s="214"/>
      <c r="AZ217" s="214"/>
      <c r="BA217" s="214"/>
      <c r="BB217" s="214"/>
      <c r="BC217" s="214"/>
      <c r="BD217" s="214"/>
      <c r="BE217" s="214"/>
      <c r="BF217" s="214"/>
      <c r="BG217" s="214"/>
      <c r="BH217" s="214"/>
    </row>
    <row r="218" spans="1:60" outlineLevel="1">
      <c r="A218" s="231"/>
      <c r="B218" s="232"/>
      <c r="C218" s="255" t="s">
        <v>336</v>
      </c>
      <c r="D218" s="234"/>
      <c r="E218" s="235"/>
      <c r="F218" s="233"/>
      <c r="G218" s="233"/>
      <c r="H218" s="233"/>
      <c r="I218" s="233"/>
      <c r="J218" s="233"/>
      <c r="K218" s="233"/>
      <c r="L218" s="233"/>
      <c r="M218" s="233"/>
      <c r="N218" s="233"/>
      <c r="O218" s="233"/>
      <c r="P218" s="233"/>
      <c r="Q218" s="233"/>
      <c r="R218" s="233"/>
      <c r="S218" s="233"/>
      <c r="T218" s="233"/>
      <c r="U218" s="233"/>
      <c r="V218" s="233"/>
      <c r="W218" s="233"/>
      <c r="X218" s="233"/>
      <c r="Y218" s="214"/>
      <c r="Z218" s="214"/>
      <c r="AA218" s="214"/>
      <c r="AB218" s="214"/>
      <c r="AC218" s="214"/>
      <c r="AD218" s="214"/>
      <c r="AE218" s="214"/>
      <c r="AF218" s="214"/>
      <c r="AG218" s="214" t="s">
        <v>131</v>
      </c>
      <c r="AH218" s="214">
        <v>0</v>
      </c>
      <c r="AI218" s="214"/>
      <c r="AJ218" s="214"/>
      <c r="AK218" s="214"/>
      <c r="AL218" s="214"/>
      <c r="AM218" s="214"/>
      <c r="AN218" s="214"/>
      <c r="AO218" s="214"/>
      <c r="AP218" s="214"/>
      <c r="AQ218" s="214"/>
      <c r="AR218" s="214"/>
      <c r="AS218" s="214"/>
      <c r="AT218" s="214"/>
      <c r="AU218" s="214"/>
      <c r="AV218" s="214"/>
      <c r="AW218" s="214"/>
      <c r="AX218" s="214"/>
      <c r="AY218" s="214"/>
      <c r="AZ218" s="214"/>
      <c r="BA218" s="214"/>
      <c r="BB218" s="214"/>
      <c r="BC218" s="214"/>
      <c r="BD218" s="214"/>
      <c r="BE218" s="214"/>
      <c r="BF218" s="214"/>
      <c r="BG218" s="214"/>
      <c r="BH218" s="214"/>
    </row>
    <row r="219" spans="1:60" outlineLevel="1">
      <c r="A219" s="231"/>
      <c r="B219" s="232"/>
      <c r="C219" s="255" t="s">
        <v>337</v>
      </c>
      <c r="D219" s="234"/>
      <c r="E219" s="235"/>
      <c r="F219" s="233"/>
      <c r="G219" s="233"/>
      <c r="H219" s="233"/>
      <c r="I219" s="233"/>
      <c r="J219" s="233"/>
      <c r="K219" s="233"/>
      <c r="L219" s="233"/>
      <c r="M219" s="233"/>
      <c r="N219" s="233"/>
      <c r="O219" s="233"/>
      <c r="P219" s="233"/>
      <c r="Q219" s="233"/>
      <c r="R219" s="233"/>
      <c r="S219" s="233"/>
      <c r="T219" s="233"/>
      <c r="U219" s="233"/>
      <c r="V219" s="233"/>
      <c r="W219" s="233"/>
      <c r="X219" s="233"/>
      <c r="Y219" s="214"/>
      <c r="Z219" s="214"/>
      <c r="AA219" s="214"/>
      <c r="AB219" s="214"/>
      <c r="AC219" s="214"/>
      <c r="AD219" s="214"/>
      <c r="AE219" s="214"/>
      <c r="AF219" s="214"/>
      <c r="AG219" s="214" t="s">
        <v>131</v>
      </c>
      <c r="AH219" s="214">
        <v>0</v>
      </c>
      <c r="AI219" s="214"/>
      <c r="AJ219" s="214"/>
      <c r="AK219" s="214"/>
      <c r="AL219" s="214"/>
      <c r="AM219" s="214"/>
      <c r="AN219" s="214"/>
      <c r="AO219" s="214"/>
      <c r="AP219" s="214"/>
      <c r="AQ219" s="214"/>
      <c r="AR219" s="214"/>
      <c r="AS219" s="214"/>
      <c r="AT219" s="214"/>
      <c r="AU219" s="214"/>
      <c r="AV219" s="214"/>
      <c r="AW219" s="214"/>
      <c r="AX219" s="214"/>
      <c r="AY219" s="214"/>
      <c r="AZ219" s="214"/>
      <c r="BA219" s="214"/>
      <c r="BB219" s="214"/>
      <c r="BC219" s="214"/>
      <c r="BD219" s="214"/>
      <c r="BE219" s="214"/>
      <c r="BF219" s="214"/>
      <c r="BG219" s="214"/>
      <c r="BH219" s="214"/>
    </row>
    <row r="220" spans="1:60" outlineLevel="1">
      <c r="A220" s="231"/>
      <c r="B220" s="232"/>
      <c r="C220" s="255" t="s">
        <v>65</v>
      </c>
      <c r="D220" s="234"/>
      <c r="E220" s="235">
        <v>3</v>
      </c>
      <c r="F220" s="233"/>
      <c r="G220" s="233"/>
      <c r="H220" s="233"/>
      <c r="I220" s="233"/>
      <c r="J220" s="233"/>
      <c r="K220" s="233"/>
      <c r="L220" s="233"/>
      <c r="M220" s="233"/>
      <c r="N220" s="233"/>
      <c r="O220" s="233"/>
      <c r="P220" s="233"/>
      <c r="Q220" s="233"/>
      <c r="R220" s="233"/>
      <c r="S220" s="233"/>
      <c r="T220" s="233"/>
      <c r="U220" s="233"/>
      <c r="V220" s="233"/>
      <c r="W220" s="233"/>
      <c r="X220" s="233"/>
      <c r="Y220" s="214"/>
      <c r="Z220" s="214"/>
      <c r="AA220" s="214"/>
      <c r="AB220" s="214"/>
      <c r="AC220" s="214"/>
      <c r="AD220" s="214"/>
      <c r="AE220" s="214"/>
      <c r="AF220" s="214"/>
      <c r="AG220" s="214" t="s">
        <v>131</v>
      </c>
      <c r="AH220" s="214">
        <v>0</v>
      </c>
      <c r="AI220" s="214"/>
      <c r="AJ220" s="214"/>
      <c r="AK220" s="214"/>
      <c r="AL220" s="214"/>
      <c r="AM220" s="214"/>
      <c r="AN220" s="214"/>
      <c r="AO220" s="214"/>
      <c r="AP220" s="214"/>
      <c r="AQ220" s="214"/>
      <c r="AR220" s="214"/>
      <c r="AS220" s="214"/>
      <c r="AT220" s="214"/>
      <c r="AU220" s="214"/>
      <c r="AV220" s="214"/>
      <c r="AW220" s="214"/>
      <c r="AX220" s="214"/>
      <c r="AY220" s="214"/>
      <c r="AZ220" s="214"/>
      <c r="BA220" s="214"/>
      <c r="BB220" s="214"/>
      <c r="BC220" s="214"/>
      <c r="BD220" s="214"/>
      <c r="BE220" s="214"/>
      <c r="BF220" s="214"/>
      <c r="BG220" s="214"/>
      <c r="BH220" s="214"/>
    </row>
    <row r="221" spans="1:60" outlineLevel="1">
      <c r="A221" s="231"/>
      <c r="B221" s="232"/>
      <c r="C221" s="255" t="s">
        <v>338</v>
      </c>
      <c r="D221" s="234"/>
      <c r="E221" s="235"/>
      <c r="F221" s="233"/>
      <c r="G221" s="233"/>
      <c r="H221" s="233"/>
      <c r="I221" s="233"/>
      <c r="J221" s="233"/>
      <c r="K221" s="233"/>
      <c r="L221" s="233"/>
      <c r="M221" s="233"/>
      <c r="N221" s="233"/>
      <c r="O221" s="233"/>
      <c r="P221" s="233"/>
      <c r="Q221" s="233"/>
      <c r="R221" s="233"/>
      <c r="S221" s="233"/>
      <c r="T221" s="233"/>
      <c r="U221" s="233"/>
      <c r="V221" s="233"/>
      <c r="W221" s="233"/>
      <c r="X221" s="233"/>
      <c r="Y221" s="214"/>
      <c r="Z221" s="214"/>
      <c r="AA221" s="214"/>
      <c r="AB221" s="214"/>
      <c r="AC221" s="214"/>
      <c r="AD221" s="214"/>
      <c r="AE221" s="214"/>
      <c r="AF221" s="214"/>
      <c r="AG221" s="214" t="s">
        <v>131</v>
      </c>
      <c r="AH221" s="214">
        <v>0</v>
      </c>
      <c r="AI221" s="214"/>
      <c r="AJ221" s="214"/>
      <c r="AK221" s="214"/>
      <c r="AL221" s="214"/>
      <c r="AM221" s="214"/>
      <c r="AN221" s="214"/>
      <c r="AO221" s="214"/>
      <c r="AP221" s="214"/>
      <c r="AQ221" s="214"/>
      <c r="AR221" s="214"/>
      <c r="AS221" s="214"/>
      <c r="AT221" s="214"/>
      <c r="AU221" s="214"/>
      <c r="AV221" s="214"/>
      <c r="AW221" s="214"/>
      <c r="AX221" s="214"/>
      <c r="AY221" s="214"/>
      <c r="AZ221" s="214"/>
      <c r="BA221" s="214"/>
      <c r="BB221" s="214"/>
      <c r="BC221" s="214"/>
      <c r="BD221" s="214"/>
      <c r="BE221" s="214"/>
      <c r="BF221" s="214"/>
      <c r="BG221" s="214"/>
      <c r="BH221" s="214"/>
    </row>
    <row r="222" spans="1:60" outlineLevel="1">
      <c r="A222" s="231"/>
      <c r="B222" s="232"/>
      <c r="C222" s="255" t="s">
        <v>339</v>
      </c>
      <c r="D222" s="234"/>
      <c r="E222" s="235">
        <v>3.5</v>
      </c>
      <c r="F222" s="233"/>
      <c r="G222" s="233"/>
      <c r="H222" s="233"/>
      <c r="I222" s="233"/>
      <c r="J222" s="233"/>
      <c r="K222" s="233"/>
      <c r="L222" s="233"/>
      <c r="M222" s="233"/>
      <c r="N222" s="233"/>
      <c r="O222" s="233"/>
      <c r="P222" s="233"/>
      <c r="Q222" s="233"/>
      <c r="R222" s="233"/>
      <c r="S222" s="233"/>
      <c r="T222" s="233"/>
      <c r="U222" s="233"/>
      <c r="V222" s="233"/>
      <c r="W222" s="233"/>
      <c r="X222" s="233"/>
      <c r="Y222" s="214"/>
      <c r="Z222" s="214"/>
      <c r="AA222" s="214"/>
      <c r="AB222" s="214"/>
      <c r="AC222" s="214"/>
      <c r="AD222" s="214"/>
      <c r="AE222" s="214"/>
      <c r="AF222" s="214"/>
      <c r="AG222" s="214" t="s">
        <v>131</v>
      </c>
      <c r="AH222" s="214">
        <v>0</v>
      </c>
      <c r="AI222" s="214"/>
      <c r="AJ222" s="214"/>
      <c r="AK222" s="214"/>
      <c r="AL222" s="214"/>
      <c r="AM222" s="214"/>
      <c r="AN222" s="214"/>
      <c r="AO222" s="214"/>
      <c r="AP222" s="214"/>
      <c r="AQ222" s="214"/>
      <c r="AR222" s="214"/>
      <c r="AS222" s="214"/>
      <c r="AT222" s="214"/>
      <c r="AU222" s="214"/>
      <c r="AV222" s="214"/>
      <c r="AW222" s="214"/>
      <c r="AX222" s="214"/>
      <c r="AY222" s="214"/>
      <c r="AZ222" s="214"/>
      <c r="BA222" s="214"/>
      <c r="BB222" s="214"/>
      <c r="BC222" s="214"/>
      <c r="BD222" s="214"/>
      <c r="BE222" s="214"/>
      <c r="BF222" s="214"/>
      <c r="BG222" s="214"/>
      <c r="BH222" s="214"/>
    </row>
    <row r="223" spans="1:60" outlineLevel="1">
      <c r="A223" s="231"/>
      <c r="B223" s="232"/>
      <c r="C223" s="255" t="s">
        <v>340</v>
      </c>
      <c r="D223" s="234"/>
      <c r="E223" s="235"/>
      <c r="F223" s="233"/>
      <c r="G223" s="233"/>
      <c r="H223" s="233"/>
      <c r="I223" s="233"/>
      <c r="J223" s="233"/>
      <c r="K223" s="233"/>
      <c r="L223" s="233"/>
      <c r="M223" s="233"/>
      <c r="N223" s="233"/>
      <c r="O223" s="233"/>
      <c r="P223" s="233"/>
      <c r="Q223" s="233"/>
      <c r="R223" s="233"/>
      <c r="S223" s="233"/>
      <c r="T223" s="233"/>
      <c r="U223" s="233"/>
      <c r="V223" s="233"/>
      <c r="W223" s="233"/>
      <c r="X223" s="233"/>
      <c r="Y223" s="214"/>
      <c r="Z223" s="214"/>
      <c r="AA223" s="214"/>
      <c r="AB223" s="214"/>
      <c r="AC223" s="214"/>
      <c r="AD223" s="214"/>
      <c r="AE223" s="214"/>
      <c r="AF223" s="214"/>
      <c r="AG223" s="214" t="s">
        <v>131</v>
      </c>
      <c r="AH223" s="214">
        <v>0</v>
      </c>
      <c r="AI223" s="214"/>
      <c r="AJ223" s="214"/>
      <c r="AK223" s="214"/>
      <c r="AL223" s="214"/>
      <c r="AM223" s="214"/>
      <c r="AN223" s="214"/>
      <c r="AO223" s="214"/>
      <c r="AP223" s="214"/>
      <c r="AQ223" s="214"/>
      <c r="AR223" s="214"/>
      <c r="AS223" s="214"/>
      <c r="AT223" s="214"/>
      <c r="AU223" s="214"/>
      <c r="AV223" s="214"/>
      <c r="AW223" s="214"/>
      <c r="AX223" s="214"/>
      <c r="AY223" s="214"/>
      <c r="AZ223" s="214"/>
      <c r="BA223" s="214"/>
      <c r="BB223" s="214"/>
      <c r="BC223" s="214"/>
      <c r="BD223" s="214"/>
      <c r="BE223" s="214"/>
      <c r="BF223" s="214"/>
      <c r="BG223" s="214"/>
      <c r="BH223" s="214"/>
    </row>
    <row r="224" spans="1:60" outlineLevel="1">
      <c r="A224" s="231"/>
      <c r="B224" s="232"/>
      <c r="C224" s="255" t="s">
        <v>339</v>
      </c>
      <c r="D224" s="234"/>
      <c r="E224" s="235">
        <v>3.5</v>
      </c>
      <c r="F224" s="233"/>
      <c r="G224" s="233"/>
      <c r="H224" s="233"/>
      <c r="I224" s="233"/>
      <c r="J224" s="233"/>
      <c r="K224" s="233"/>
      <c r="L224" s="233"/>
      <c r="M224" s="233"/>
      <c r="N224" s="233"/>
      <c r="O224" s="233"/>
      <c r="P224" s="233"/>
      <c r="Q224" s="233"/>
      <c r="R224" s="233"/>
      <c r="S224" s="233"/>
      <c r="T224" s="233"/>
      <c r="U224" s="233"/>
      <c r="V224" s="233"/>
      <c r="W224" s="233"/>
      <c r="X224" s="233"/>
      <c r="Y224" s="214"/>
      <c r="Z224" s="214"/>
      <c r="AA224" s="214"/>
      <c r="AB224" s="214"/>
      <c r="AC224" s="214"/>
      <c r="AD224" s="214"/>
      <c r="AE224" s="214"/>
      <c r="AF224" s="214"/>
      <c r="AG224" s="214" t="s">
        <v>131</v>
      </c>
      <c r="AH224" s="214">
        <v>0</v>
      </c>
      <c r="AI224" s="214"/>
      <c r="AJ224" s="214"/>
      <c r="AK224" s="214"/>
      <c r="AL224" s="214"/>
      <c r="AM224" s="214"/>
      <c r="AN224" s="214"/>
      <c r="AO224" s="214"/>
      <c r="AP224" s="214"/>
      <c r="AQ224" s="214"/>
      <c r="AR224" s="214"/>
      <c r="AS224" s="214"/>
      <c r="AT224" s="214"/>
      <c r="AU224" s="214"/>
      <c r="AV224" s="214"/>
      <c r="AW224" s="214"/>
      <c r="AX224" s="214"/>
      <c r="AY224" s="214"/>
      <c r="AZ224" s="214"/>
      <c r="BA224" s="214"/>
      <c r="BB224" s="214"/>
      <c r="BC224" s="214"/>
      <c r="BD224" s="214"/>
      <c r="BE224" s="214"/>
      <c r="BF224" s="214"/>
      <c r="BG224" s="214"/>
      <c r="BH224" s="214"/>
    </row>
    <row r="225" spans="1:60" outlineLevel="1">
      <c r="A225" s="231"/>
      <c r="B225" s="232"/>
      <c r="C225" s="255" t="s">
        <v>341</v>
      </c>
      <c r="D225" s="234"/>
      <c r="E225" s="235"/>
      <c r="F225" s="233"/>
      <c r="G225" s="233"/>
      <c r="H225" s="233"/>
      <c r="I225" s="233"/>
      <c r="J225" s="233"/>
      <c r="K225" s="233"/>
      <c r="L225" s="233"/>
      <c r="M225" s="233"/>
      <c r="N225" s="233"/>
      <c r="O225" s="233"/>
      <c r="P225" s="233"/>
      <c r="Q225" s="233"/>
      <c r="R225" s="233"/>
      <c r="S225" s="233"/>
      <c r="T225" s="233"/>
      <c r="U225" s="233"/>
      <c r="V225" s="233"/>
      <c r="W225" s="233"/>
      <c r="X225" s="233"/>
      <c r="Y225" s="214"/>
      <c r="Z225" s="214"/>
      <c r="AA225" s="214"/>
      <c r="AB225" s="214"/>
      <c r="AC225" s="214"/>
      <c r="AD225" s="214"/>
      <c r="AE225" s="214"/>
      <c r="AF225" s="214"/>
      <c r="AG225" s="214" t="s">
        <v>131</v>
      </c>
      <c r="AH225" s="214">
        <v>0</v>
      </c>
      <c r="AI225" s="214"/>
      <c r="AJ225" s="214"/>
      <c r="AK225" s="214"/>
      <c r="AL225" s="214"/>
      <c r="AM225" s="214"/>
      <c r="AN225" s="214"/>
      <c r="AO225" s="214"/>
      <c r="AP225" s="214"/>
      <c r="AQ225" s="214"/>
      <c r="AR225" s="214"/>
      <c r="AS225" s="214"/>
      <c r="AT225" s="214"/>
      <c r="AU225" s="214"/>
      <c r="AV225" s="214"/>
      <c r="AW225" s="214"/>
      <c r="AX225" s="214"/>
      <c r="AY225" s="214"/>
      <c r="AZ225" s="214"/>
      <c r="BA225" s="214"/>
      <c r="BB225" s="214"/>
      <c r="BC225" s="214"/>
      <c r="BD225" s="214"/>
      <c r="BE225" s="214"/>
      <c r="BF225" s="214"/>
      <c r="BG225" s="214"/>
      <c r="BH225" s="214"/>
    </row>
    <row r="226" spans="1:60" outlineLevel="1">
      <c r="A226" s="231"/>
      <c r="B226" s="232"/>
      <c r="C226" s="255" t="s">
        <v>342</v>
      </c>
      <c r="D226" s="234"/>
      <c r="E226" s="235">
        <v>8.8000000000000007</v>
      </c>
      <c r="F226" s="233"/>
      <c r="G226" s="233"/>
      <c r="H226" s="233"/>
      <c r="I226" s="233"/>
      <c r="J226" s="233"/>
      <c r="K226" s="233"/>
      <c r="L226" s="233"/>
      <c r="M226" s="233"/>
      <c r="N226" s="233"/>
      <c r="O226" s="233"/>
      <c r="P226" s="233"/>
      <c r="Q226" s="233"/>
      <c r="R226" s="233"/>
      <c r="S226" s="233"/>
      <c r="T226" s="233"/>
      <c r="U226" s="233"/>
      <c r="V226" s="233"/>
      <c r="W226" s="233"/>
      <c r="X226" s="233"/>
      <c r="Y226" s="214"/>
      <c r="Z226" s="214"/>
      <c r="AA226" s="214"/>
      <c r="AB226" s="214"/>
      <c r="AC226" s="214"/>
      <c r="AD226" s="214"/>
      <c r="AE226" s="214"/>
      <c r="AF226" s="214"/>
      <c r="AG226" s="214" t="s">
        <v>131</v>
      </c>
      <c r="AH226" s="214">
        <v>0</v>
      </c>
      <c r="AI226" s="214"/>
      <c r="AJ226" s="214"/>
      <c r="AK226" s="214"/>
      <c r="AL226" s="214"/>
      <c r="AM226" s="214"/>
      <c r="AN226" s="214"/>
      <c r="AO226" s="214"/>
      <c r="AP226" s="214"/>
      <c r="AQ226" s="214"/>
      <c r="AR226" s="214"/>
      <c r="AS226" s="214"/>
      <c r="AT226" s="214"/>
      <c r="AU226" s="214"/>
      <c r="AV226" s="214"/>
      <c r="AW226" s="214"/>
      <c r="AX226" s="214"/>
      <c r="AY226" s="214"/>
      <c r="AZ226" s="214"/>
      <c r="BA226" s="214"/>
      <c r="BB226" s="214"/>
      <c r="BC226" s="214"/>
      <c r="BD226" s="214"/>
      <c r="BE226" s="214"/>
      <c r="BF226" s="214"/>
      <c r="BG226" s="214"/>
      <c r="BH226" s="214"/>
    </row>
    <row r="227" spans="1:60" ht="22.5" outlineLevel="1">
      <c r="A227" s="231"/>
      <c r="B227" s="232"/>
      <c r="C227" s="255" t="s">
        <v>343</v>
      </c>
      <c r="D227" s="234"/>
      <c r="E227" s="235"/>
      <c r="F227" s="233"/>
      <c r="G227" s="233"/>
      <c r="H227" s="233"/>
      <c r="I227" s="233"/>
      <c r="J227" s="233"/>
      <c r="K227" s="233"/>
      <c r="L227" s="233"/>
      <c r="M227" s="233"/>
      <c r="N227" s="233"/>
      <c r="O227" s="233"/>
      <c r="P227" s="233"/>
      <c r="Q227" s="233"/>
      <c r="R227" s="233"/>
      <c r="S227" s="233"/>
      <c r="T227" s="233"/>
      <c r="U227" s="233"/>
      <c r="V227" s="233"/>
      <c r="W227" s="233"/>
      <c r="X227" s="233"/>
      <c r="Y227" s="214"/>
      <c r="Z227" s="214"/>
      <c r="AA227" s="214"/>
      <c r="AB227" s="214"/>
      <c r="AC227" s="214"/>
      <c r="AD227" s="214"/>
      <c r="AE227" s="214"/>
      <c r="AF227" s="214"/>
      <c r="AG227" s="214" t="s">
        <v>131</v>
      </c>
      <c r="AH227" s="214">
        <v>0</v>
      </c>
      <c r="AI227" s="214"/>
      <c r="AJ227" s="214"/>
      <c r="AK227" s="214"/>
      <c r="AL227" s="214"/>
      <c r="AM227" s="214"/>
      <c r="AN227" s="214"/>
      <c r="AO227" s="214"/>
      <c r="AP227" s="214"/>
      <c r="AQ227" s="214"/>
      <c r="AR227" s="214"/>
      <c r="AS227" s="214"/>
      <c r="AT227" s="214"/>
      <c r="AU227" s="214"/>
      <c r="AV227" s="214"/>
      <c r="AW227" s="214"/>
      <c r="AX227" s="214"/>
      <c r="AY227" s="214"/>
      <c r="AZ227" s="214"/>
      <c r="BA227" s="214"/>
      <c r="BB227" s="214"/>
      <c r="BC227" s="214"/>
      <c r="BD227" s="214"/>
      <c r="BE227" s="214"/>
      <c r="BF227" s="214"/>
      <c r="BG227" s="214"/>
      <c r="BH227" s="214"/>
    </row>
    <row r="228" spans="1:60" outlineLevel="1">
      <c r="A228" s="231"/>
      <c r="B228" s="232"/>
      <c r="C228" s="255" t="s">
        <v>344</v>
      </c>
      <c r="D228" s="234"/>
      <c r="E228" s="235">
        <v>4.5</v>
      </c>
      <c r="F228" s="233"/>
      <c r="G228" s="233"/>
      <c r="H228" s="233"/>
      <c r="I228" s="233"/>
      <c r="J228" s="233"/>
      <c r="K228" s="233"/>
      <c r="L228" s="233"/>
      <c r="M228" s="233"/>
      <c r="N228" s="233"/>
      <c r="O228" s="233"/>
      <c r="P228" s="233"/>
      <c r="Q228" s="233"/>
      <c r="R228" s="233"/>
      <c r="S228" s="233"/>
      <c r="T228" s="233"/>
      <c r="U228" s="233"/>
      <c r="V228" s="233"/>
      <c r="W228" s="233"/>
      <c r="X228" s="233"/>
      <c r="Y228" s="214"/>
      <c r="Z228" s="214"/>
      <c r="AA228" s="214"/>
      <c r="AB228" s="214"/>
      <c r="AC228" s="214"/>
      <c r="AD228" s="214"/>
      <c r="AE228" s="214"/>
      <c r="AF228" s="214"/>
      <c r="AG228" s="214" t="s">
        <v>131</v>
      </c>
      <c r="AH228" s="214">
        <v>0</v>
      </c>
      <c r="AI228" s="214"/>
      <c r="AJ228" s="214"/>
      <c r="AK228" s="214"/>
      <c r="AL228" s="214"/>
      <c r="AM228" s="214"/>
      <c r="AN228" s="214"/>
      <c r="AO228" s="214"/>
      <c r="AP228" s="214"/>
      <c r="AQ228" s="214"/>
      <c r="AR228" s="214"/>
      <c r="AS228" s="214"/>
      <c r="AT228" s="214"/>
      <c r="AU228" s="214"/>
      <c r="AV228" s="214"/>
      <c r="AW228" s="214"/>
      <c r="AX228" s="214"/>
      <c r="AY228" s="214"/>
      <c r="AZ228" s="214"/>
      <c r="BA228" s="214"/>
      <c r="BB228" s="214"/>
      <c r="BC228" s="214"/>
      <c r="BD228" s="214"/>
      <c r="BE228" s="214"/>
      <c r="BF228" s="214"/>
      <c r="BG228" s="214"/>
      <c r="BH228" s="214"/>
    </row>
    <row r="229" spans="1:60" outlineLevel="1">
      <c r="A229" s="243">
        <v>37</v>
      </c>
      <c r="B229" s="244" t="s">
        <v>345</v>
      </c>
      <c r="C229" s="254" t="s">
        <v>346</v>
      </c>
      <c r="D229" s="245" t="s">
        <v>205</v>
      </c>
      <c r="E229" s="246">
        <v>4.2</v>
      </c>
      <c r="F229" s="247"/>
      <c r="G229" s="248">
        <f>ROUND(E229*F229,2)</f>
        <v>0</v>
      </c>
      <c r="H229" s="247"/>
      <c r="I229" s="248">
        <f>ROUND(E229*H229,2)</f>
        <v>0</v>
      </c>
      <c r="J229" s="247"/>
      <c r="K229" s="248">
        <f>ROUND(E229*J229,2)</f>
        <v>0</v>
      </c>
      <c r="L229" s="248">
        <v>21</v>
      </c>
      <c r="M229" s="248">
        <f>G229*(1+L229/100)</f>
        <v>0</v>
      </c>
      <c r="N229" s="248">
        <v>0</v>
      </c>
      <c r="O229" s="248">
        <f>ROUND(E229*N229,2)</f>
        <v>0</v>
      </c>
      <c r="P229" s="248">
        <v>2.2599999999999999E-3</v>
      </c>
      <c r="Q229" s="248">
        <f>ROUND(E229*P229,2)</f>
        <v>0.01</v>
      </c>
      <c r="R229" s="248"/>
      <c r="S229" s="248" t="s">
        <v>127</v>
      </c>
      <c r="T229" s="249" t="s">
        <v>127</v>
      </c>
      <c r="U229" s="233">
        <v>0.06</v>
      </c>
      <c r="V229" s="233">
        <f>ROUND(E229*U229,2)</f>
        <v>0.25</v>
      </c>
      <c r="W229" s="233"/>
      <c r="X229" s="233" t="s">
        <v>128</v>
      </c>
      <c r="Y229" s="214"/>
      <c r="Z229" s="214"/>
      <c r="AA229" s="214"/>
      <c r="AB229" s="214"/>
      <c r="AC229" s="214"/>
      <c r="AD229" s="214"/>
      <c r="AE229" s="214"/>
      <c r="AF229" s="214"/>
      <c r="AG229" s="214" t="s">
        <v>129</v>
      </c>
      <c r="AH229" s="214"/>
      <c r="AI229" s="214"/>
      <c r="AJ229" s="214"/>
      <c r="AK229" s="214"/>
      <c r="AL229" s="214"/>
      <c r="AM229" s="214"/>
      <c r="AN229" s="214"/>
      <c r="AO229" s="214"/>
      <c r="AP229" s="214"/>
      <c r="AQ229" s="214"/>
      <c r="AR229" s="214"/>
      <c r="AS229" s="214"/>
      <c r="AT229" s="214"/>
      <c r="AU229" s="214"/>
      <c r="AV229" s="214"/>
      <c r="AW229" s="214"/>
      <c r="AX229" s="214"/>
      <c r="AY229" s="214"/>
      <c r="AZ229" s="214"/>
      <c r="BA229" s="214"/>
      <c r="BB229" s="214"/>
      <c r="BC229" s="214"/>
      <c r="BD229" s="214"/>
      <c r="BE229" s="214"/>
      <c r="BF229" s="214"/>
      <c r="BG229" s="214"/>
      <c r="BH229" s="214"/>
    </row>
    <row r="230" spans="1:60" outlineLevel="1">
      <c r="A230" s="231"/>
      <c r="B230" s="232"/>
      <c r="C230" s="255" t="s">
        <v>347</v>
      </c>
      <c r="D230" s="234"/>
      <c r="E230" s="235"/>
      <c r="F230" s="233"/>
      <c r="G230" s="233"/>
      <c r="H230" s="233"/>
      <c r="I230" s="233"/>
      <c r="J230" s="233"/>
      <c r="K230" s="233"/>
      <c r="L230" s="233"/>
      <c r="M230" s="233"/>
      <c r="N230" s="233"/>
      <c r="O230" s="233"/>
      <c r="P230" s="233"/>
      <c r="Q230" s="233"/>
      <c r="R230" s="233"/>
      <c r="S230" s="233"/>
      <c r="T230" s="233"/>
      <c r="U230" s="233"/>
      <c r="V230" s="233"/>
      <c r="W230" s="233"/>
      <c r="X230" s="233"/>
      <c r="Y230" s="214"/>
      <c r="Z230" s="214"/>
      <c r="AA230" s="214"/>
      <c r="AB230" s="214"/>
      <c r="AC230" s="214"/>
      <c r="AD230" s="214"/>
      <c r="AE230" s="214"/>
      <c r="AF230" s="214"/>
      <c r="AG230" s="214" t="s">
        <v>131</v>
      </c>
      <c r="AH230" s="214">
        <v>0</v>
      </c>
      <c r="AI230" s="214"/>
      <c r="AJ230" s="214"/>
      <c r="AK230" s="214"/>
      <c r="AL230" s="214"/>
      <c r="AM230" s="214"/>
      <c r="AN230" s="214"/>
      <c r="AO230" s="214"/>
      <c r="AP230" s="214"/>
      <c r="AQ230" s="214"/>
      <c r="AR230" s="214"/>
      <c r="AS230" s="214"/>
      <c r="AT230" s="214"/>
      <c r="AU230" s="214"/>
      <c r="AV230" s="214"/>
      <c r="AW230" s="214"/>
      <c r="AX230" s="214"/>
      <c r="AY230" s="214"/>
      <c r="AZ230" s="214"/>
      <c r="BA230" s="214"/>
      <c r="BB230" s="214"/>
      <c r="BC230" s="214"/>
      <c r="BD230" s="214"/>
      <c r="BE230" s="214"/>
      <c r="BF230" s="214"/>
      <c r="BG230" s="214"/>
      <c r="BH230" s="214"/>
    </row>
    <row r="231" spans="1:60" outlineLevel="1">
      <c r="A231" s="231"/>
      <c r="B231" s="232"/>
      <c r="C231" s="255" t="s">
        <v>348</v>
      </c>
      <c r="D231" s="234"/>
      <c r="E231" s="235"/>
      <c r="F231" s="233"/>
      <c r="G231" s="233"/>
      <c r="H231" s="233"/>
      <c r="I231" s="233"/>
      <c r="J231" s="233"/>
      <c r="K231" s="233"/>
      <c r="L231" s="233"/>
      <c r="M231" s="233"/>
      <c r="N231" s="233"/>
      <c r="O231" s="233"/>
      <c r="P231" s="233"/>
      <c r="Q231" s="233"/>
      <c r="R231" s="233"/>
      <c r="S231" s="233"/>
      <c r="T231" s="233"/>
      <c r="U231" s="233"/>
      <c r="V231" s="233"/>
      <c r="W231" s="233"/>
      <c r="X231" s="233"/>
      <c r="Y231" s="214"/>
      <c r="Z231" s="214"/>
      <c r="AA231" s="214"/>
      <c r="AB231" s="214"/>
      <c r="AC231" s="214"/>
      <c r="AD231" s="214"/>
      <c r="AE231" s="214"/>
      <c r="AF231" s="214"/>
      <c r="AG231" s="214" t="s">
        <v>131</v>
      </c>
      <c r="AH231" s="214">
        <v>0</v>
      </c>
      <c r="AI231" s="214"/>
      <c r="AJ231" s="214"/>
      <c r="AK231" s="214"/>
      <c r="AL231" s="214"/>
      <c r="AM231" s="214"/>
      <c r="AN231" s="214"/>
      <c r="AO231" s="214"/>
      <c r="AP231" s="214"/>
      <c r="AQ231" s="214"/>
      <c r="AR231" s="214"/>
      <c r="AS231" s="214"/>
      <c r="AT231" s="214"/>
      <c r="AU231" s="214"/>
      <c r="AV231" s="214"/>
      <c r="AW231" s="214"/>
      <c r="AX231" s="214"/>
      <c r="AY231" s="214"/>
      <c r="AZ231" s="214"/>
      <c r="BA231" s="214"/>
      <c r="BB231" s="214"/>
      <c r="BC231" s="214"/>
      <c r="BD231" s="214"/>
      <c r="BE231" s="214"/>
      <c r="BF231" s="214"/>
      <c r="BG231" s="214"/>
      <c r="BH231" s="214"/>
    </row>
    <row r="232" spans="1:60" outlineLevel="1">
      <c r="A232" s="231"/>
      <c r="B232" s="232"/>
      <c r="C232" s="255" t="s">
        <v>349</v>
      </c>
      <c r="D232" s="234"/>
      <c r="E232" s="235">
        <v>4.2</v>
      </c>
      <c r="F232" s="233"/>
      <c r="G232" s="233"/>
      <c r="H232" s="233"/>
      <c r="I232" s="233"/>
      <c r="J232" s="233"/>
      <c r="K232" s="233"/>
      <c r="L232" s="233"/>
      <c r="M232" s="233"/>
      <c r="N232" s="233"/>
      <c r="O232" s="233"/>
      <c r="P232" s="233"/>
      <c r="Q232" s="233"/>
      <c r="R232" s="233"/>
      <c r="S232" s="233"/>
      <c r="T232" s="233"/>
      <c r="U232" s="233"/>
      <c r="V232" s="233"/>
      <c r="W232" s="233"/>
      <c r="X232" s="233"/>
      <c r="Y232" s="214"/>
      <c r="Z232" s="214"/>
      <c r="AA232" s="214"/>
      <c r="AB232" s="214"/>
      <c r="AC232" s="214"/>
      <c r="AD232" s="214"/>
      <c r="AE232" s="214"/>
      <c r="AF232" s="214"/>
      <c r="AG232" s="214" t="s">
        <v>131</v>
      </c>
      <c r="AH232" s="214">
        <v>0</v>
      </c>
      <c r="AI232" s="214"/>
      <c r="AJ232" s="214"/>
      <c r="AK232" s="214"/>
      <c r="AL232" s="214"/>
      <c r="AM232" s="214"/>
      <c r="AN232" s="214"/>
      <c r="AO232" s="214"/>
      <c r="AP232" s="214"/>
      <c r="AQ232" s="214"/>
      <c r="AR232" s="214"/>
      <c r="AS232" s="214"/>
      <c r="AT232" s="214"/>
      <c r="AU232" s="214"/>
      <c r="AV232" s="214"/>
      <c r="AW232" s="214"/>
      <c r="AX232" s="214"/>
      <c r="AY232" s="214"/>
      <c r="AZ232" s="214"/>
      <c r="BA232" s="214"/>
      <c r="BB232" s="214"/>
      <c r="BC232" s="214"/>
      <c r="BD232" s="214"/>
      <c r="BE232" s="214"/>
      <c r="BF232" s="214"/>
      <c r="BG232" s="214"/>
      <c r="BH232" s="214"/>
    </row>
    <row r="233" spans="1:60" outlineLevel="1">
      <c r="A233" s="243">
        <v>38</v>
      </c>
      <c r="B233" s="244" t="s">
        <v>350</v>
      </c>
      <c r="C233" s="254" t="s">
        <v>351</v>
      </c>
      <c r="D233" s="245" t="s">
        <v>352</v>
      </c>
      <c r="E233" s="246">
        <v>10</v>
      </c>
      <c r="F233" s="247"/>
      <c r="G233" s="248">
        <f>ROUND(E233*F233,2)</f>
        <v>0</v>
      </c>
      <c r="H233" s="247"/>
      <c r="I233" s="248">
        <f>ROUND(E233*H233,2)</f>
        <v>0</v>
      </c>
      <c r="J233" s="247"/>
      <c r="K233" s="248">
        <f>ROUND(E233*J233,2)</f>
        <v>0</v>
      </c>
      <c r="L233" s="248">
        <v>21</v>
      </c>
      <c r="M233" s="248">
        <f>G233*(1+L233/100)</f>
        <v>0</v>
      </c>
      <c r="N233" s="248">
        <v>0</v>
      </c>
      <c r="O233" s="248">
        <f>ROUND(E233*N233,2)</f>
        <v>0</v>
      </c>
      <c r="P233" s="248">
        <v>0</v>
      </c>
      <c r="Q233" s="248">
        <f>ROUND(E233*P233,2)</f>
        <v>0</v>
      </c>
      <c r="R233" s="248"/>
      <c r="S233" s="248" t="s">
        <v>127</v>
      </c>
      <c r="T233" s="249" t="s">
        <v>127</v>
      </c>
      <c r="U233" s="233">
        <v>0</v>
      </c>
      <c r="V233" s="233">
        <f>ROUND(E233*U233,2)</f>
        <v>0</v>
      </c>
      <c r="W233" s="233"/>
      <c r="X233" s="233" t="s">
        <v>128</v>
      </c>
      <c r="Y233" s="214"/>
      <c r="Z233" s="214"/>
      <c r="AA233" s="214"/>
      <c r="AB233" s="214"/>
      <c r="AC233" s="214"/>
      <c r="AD233" s="214"/>
      <c r="AE233" s="214"/>
      <c r="AF233" s="214"/>
      <c r="AG233" s="214" t="s">
        <v>129</v>
      </c>
      <c r="AH233" s="214"/>
      <c r="AI233" s="214"/>
      <c r="AJ233" s="214"/>
      <c r="AK233" s="214"/>
      <c r="AL233" s="214"/>
      <c r="AM233" s="214"/>
      <c r="AN233" s="214"/>
      <c r="AO233" s="214"/>
      <c r="AP233" s="214"/>
      <c r="AQ233" s="214"/>
      <c r="AR233" s="214"/>
      <c r="AS233" s="214"/>
      <c r="AT233" s="214"/>
      <c r="AU233" s="214"/>
      <c r="AV233" s="214"/>
      <c r="AW233" s="214"/>
      <c r="AX233" s="214"/>
      <c r="AY233" s="214"/>
      <c r="AZ233" s="214"/>
      <c r="BA233" s="214"/>
      <c r="BB233" s="214"/>
      <c r="BC233" s="214"/>
      <c r="BD233" s="214"/>
      <c r="BE233" s="214"/>
      <c r="BF233" s="214"/>
      <c r="BG233" s="214"/>
      <c r="BH233" s="214"/>
    </row>
    <row r="234" spans="1:60" outlineLevel="1">
      <c r="A234" s="231"/>
      <c r="B234" s="232"/>
      <c r="C234" s="255" t="s">
        <v>353</v>
      </c>
      <c r="D234" s="234"/>
      <c r="E234" s="235"/>
      <c r="F234" s="233"/>
      <c r="G234" s="233"/>
      <c r="H234" s="233"/>
      <c r="I234" s="233"/>
      <c r="J234" s="233"/>
      <c r="K234" s="233"/>
      <c r="L234" s="233"/>
      <c r="M234" s="233"/>
      <c r="N234" s="233"/>
      <c r="O234" s="233"/>
      <c r="P234" s="233"/>
      <c r="Q234" s="233"/>
      <c r="R234" s="233"/>
      <c r="S234" s="233"/>
      <c r="T234" s="233"/>
      <c r="U234" s="233"/>
      <c r="V234" s="233"/>
      <c r="W234" s="233"/>
      <c r="X234" s="233"/>
      <c r="Y234" s="214"/>
      <c r="Z234" s="214"/>
      <c r="AA234" s="214"/>
      <c r="AB234" s="214"/>
      <c r="AC234" s="214"/>
      <c r="AD234" s="214"/>
      <c r="AE234" s="214"/>
      <c r="AF234" s="214"/>
      <c r="AG234" s="214" t="s">
        <v>131</v>
      </c>
      <c r="AH234" s="214">
        <v>0</v>
      </c>
      <c r="AI234" s="214"/>
      <c r="AJ234" s="214"/>
      <c r="AK234" s="214"/>
      <c r="AL234" s="214"/>
      <c r="AM234" s="214"/>
      <c r="AN234" s="214"/>
      <c r="AO234" s="214"/>
      <c r="AP234" s="214"/>
      <c r="AQ234" s="214"/>
      <c r="AR234" s="214"/>
      <c r="AS234" s="214"/>
      <c r="AT234" s="214"/>
      <c r="AU234" s="214"/>
      <c r="AV234" s="214"/>
      <c r="AW234" s="214"/>
      <c r="AX234" s="214"/>
      <c r="AY234" s="214"/>
      <c r="AZ234" s="214"/>
      <c r="BA234" s="214"/>
      <c r="BB234" s="214"/>
      <c r="BC234" s="214"/>
      <c r="BD234" s="214"/>
      <c r="BE234" s="214"/>
      <c r="BF234" s="214"/>
      <c r="BG234" s="214"/>
      <c r="BH234" s="214"/>
    </row>
    <row r="235" spans="1:60" outlineLevel="1">
      <c r="A235" s="231"/>
      <c r="B235" s="232"/>
      <c r="C235" s="255" t="s">
        <v>354</v>
      </c>
      <c r="D235" s="234"/>
      <c r="E235" s="235">
        <v>10</v>
      </c>
      <c r="F235" s="233"/>
      <c r="G235" s="233"/>
      <c r="H235" s="233"/>
      <c r="I235" s="233"/>
      <c r="J235" s="233"/>
      <c r="K235" s="233"/>
      <c r="L235" s="233"/>
      <c r="M235" s="233"/>
      <c r="N235" s="233"/>
      <c r="O235" s="233"/>
      <c r="P235" s="233"/>
      <c r="Q235" s="233"/>
      <c r="R235" s="233"/>
      <c r="S235" s="233"/>
      <c r="T235" s="233"/>
      <c r="U235" s="233"/>
      <c r="V235" s="233"/>
      <c r="W235" s="233"/>
      <c r="X235" s="233"/>
      <c r="Y235" s="214"/>
      <c r="Z235" s="214"/>
      <c r="AA235" s="214"/>
      <c r="AB235" s="214"/>
      <c r="AC235" s="214"/>
      <c r="AD235" s="214"/>
      <c r="AE235" s="214"/>
      <c r="AF235" s="214"/>
      <c r="AG235" s="214" t="s">
        <v>131</v>
      </c>
      <c r="AH235" s="214">
        <v>0</v>
      </c>
      <c r="AI235" s="214"/>
      <c r="AJ235" s="214"/>
      <c r="AK235" s="214"/>
      <c r="AL235" s="214"/>
      <c r="AM235" s="214"/>
      <c r="AN235" s="214"/>
      <c r="AO235" s="214"/>
      <c r="AP235" s="214"/>
      <c r="AQ235" s="214"/>
      <c r="AR235" s="214"/>
      <c r="AS235" s="214"/>
      <c r="AT235" s="214"/>
      <c r="AU235" s="214"/>
      <c r="AV235" s="214"/>
      <c r="AW235" s="214"/>
      <c r="AX235" s="214"/>
      <c r="AY235" s="214"/>
      <c r="AZ235" s="214"/>
      <c r="BA235" s="214"/>
      <c r="BB235" s="214"/>
      <c r="BC235" s="214"/>
      <c r="BD235" s="214"/>
      <c r="BE235" s="214"/>
      <c r="BF235" s="214"/>
      <c r="BG235" s="214"/>
      <c r="BH235" s="214"/>
    </row>
    <row r="236" spans="1:60">
      <c r="A236" s="237" t="s">
        <v>122</v>
      </c>
      <c r="B236" s="238" t="s">
        <v>79</v>
      </c>
      <c r="C236" s="253" t="s">
        <v>80</v>
      </c>
      <c r="D236" s="239"/>
      <c r="E236" s="240"/>
      <c r="F236" s="241"/>
      <c r="G236" s="241">
        <f>SUMIF(AG237:AG242,"&lt;&gt;NOR",G237:G242)</f>
        <v>0</v>
      </c>
      <c r="H236" s="241"/>
      <c r="I236" s="241">
        <f>SUM(I237:I242)</f>
        <v>0</v>
      </c>
      <c r="J236" s="241"/>
      <c r="K236" s="241">
        <f>SUM(K237:K242)</f>
        <v>0</v>
      </c>
      <c r="L236" s="241"/>
      <c r="M236" s="241">
        <f>SUM(M237:M242)</f>
        <v>0</v>
      </c>
      <c r="N236" s="241"/>
      <c r="O236" s="241">
        <f>SUM(O237:O242)</f>
        <v>0</v>
      </c>
      <c r="P236" s="241"/>
      <c r="Q236" s="241">
        <f>SUM(Q237:Q242)</f>
        <v>0</v>
      </c>
      <c r="R236" s="241"/>
      <c r="S236" s="241"/>
      <c r="T236" s="242"/>
      <c r="U236" s="236"/>
      <c r="V236" s="236">
        <f>SUM(V237:V242)</f>
        <v>0</v>
      </c>
      <c r="W236" s="236"/>
      <c r="X236" s="236"/>
      <c r="AG236" t="s">
        <v>123</v>
      </c>
    </row>
    <row r="237" spans="1:60" outlineLevel="1">
      <c r="A237" s="243">
        <v>39</v>
      </c>
      <c r="B237" s="244" t="s">
        <v>355</v>
      </c>
      <c r="C237" s="254" t="s">
        <v>356</v>
      </c>
      <c r="D237" s="245" t="s">
        <v>175</v>
      </c>
      <c r="E237" s="246">
        <v>0.20895</v>
      </c>
      <c r="F237" s="247"/>
      <c r="G237" s="248">
        <f>ROUND(E237*F237,2)</f>
        <v>0</v>
      </c>
      <c r="H237" s="247"/>
      <c r="I237" s="248">
        <f>ROUND(E237*H237,2)</f>
        <v>0</v>
      </c>
      <c r="J237" s="247"/>
      <c r="K237" s="248">
        <f>ROUND(E237*J237,2)</f>
        <v>0</v>
      </c>
      <c r="L237" s="248">
        <v>21</v>
      </c>
      <c r="M237" s="248">
        <f>G237*(1+L237/100)</f>
        <v>0</v>
      </c>
      <c r="N237" s="248">
        <v>0</v>
      </c>
      <c r="O237" s="248">
        <f>ROUND(E237*N237,2)</f>
        <v>0</v>
      </c>
      <c r="P237" s="248">
        <v>0</v>
      </c>
      <c r="Q237" s="248">
        <f>ROUND(E237*P237,2)</f>
        <v>0</v>
      </c>
      <c r="R237" s="248"/>
      <c r="S237" s="248" t="s">
        <v>127</v>
      </c>
      <c r="T237" s="249" t="s">
        <v>127</v>
      </c>
      <c r="U237" s="233">
        <v>0</v>
      </c>
      <c r="V237" s="233">
        <f>ROUND(E237*U237,2)</f>
        <v>0</v>
      </c>
      <c r="W237" s="233"/>
      <c r="X237" s="233" t="s">
        <v>128</v>
      </c>
      <c r="Y237" s="214"/>
      <c r="Z237" s="214"/>
      <c r="AA237" s="214"/>
      <c r="AB237" s="214"/>
      <c r="AC237" s="214"/>
      <c r="AD237" s="214"/>
      <c r="AE237" s="214"/>
      <c r="AF237" s="214"/>
      <c r="AG237" s="214" t="s">
        <v>129</v>
      </c>
      <c r="AH237" s="214"/>
      <c r="AI237" s="214"/>
      <c r="AJ237" s="214"/>
      <c r="AK237" s="214"/>
      <c r="AL237" s="214"/>
      <c r="AM237" s="214"/>
      <c r="AN237" s="214"/>
      <c r="AO237" s="214"/>
      <c r="AP237" s="214"/>
      <c r="AQ237" s="214"/>
      <c r="AR237" s="214"/>
      <c r="AS237" s="214"/>
      <c r="AT237" s="214"/>
      <c r="AU237" s="214"/>
      <c r="AV237" s="214"/>
      <c r="AW237" s="214"/>
      <c r="AX237" s="214"/>
      <c r="AY237" s="214"/>
      <c r="AZ237" s="214"/>
      <c r="BA237" s="214"/>
      <c r="BB237" s="214"/>
      <c r="BC237" s="214"/>
      <c r="BD237" s="214"/>
      <c r="BE237" s="214"/>
      <c r="BF237" s="214"/>
      <c r="BG237" s="214"/>
      <c r="BH237" s="214"/>
    </row>
    <row r="238" spans="1:60" ht="22.5" outlineLevel="1">
      <c r="A238" s="231"/>
      <c r="B238" s="232"/>
      <c r="C238" s="256" t="s">
        <v>357</v>
      </c>
      <c r="D238" s="250"/>
      <c r="E238" s="250"/>
      <c r="F238" s="250"/>
      <c r="G238" s="250"/>
      <c r="H238" s="233"/>
      <c r="I238" s="233"/>
      <c r="J238" s="233"/>
      <c r="K238" s="233"/>
      <c r="L238" s="233"/>
      <c r="M238" s="233"/>
      <c r="N238" s="233"/>
      <c r="O238" s="233"/>
      <c r="P238" s="233"/>
      <c r="Q238" s="233"/>
      <c r="R238" s="233"/>
      <c r="S238" s="233"/>
      <c r="T238" s="233"/>
      <c r="U238" s="233"/>
      <c r="V238" s="233"/>
      <c r="W238" s="233"/>
      <c r="X238" s="233"/>
      <c r="Y238" s="214"/>
      <c r="Z238" s="214"/>
      <c r="AA238" s="214"/>
      <c r="AB238" s="214"/>
      <c r="AC238" s="214"/>
      <c r="AD238" s="214"/>
      <c r="AE238" s="214"/>
      <c r="AF238" s="214"/>
      <c r="AG238" s="214" t="s">
        <v>186</v>
      </c>
      <c r="AH238" s="214"/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214"/>
      <c r="AT238" s="214"/>
      <c r="AU238" s="214"/>
      <c r="AV238" s="214"/>
      <c r="AW238" s="214"/>
      <c r="AX238" s="214"/>
      <c r="AY238" s="214"/>
      <c r="AZ238" s="214"/>
      <c r="BA238" s="251" t="str">
        <f>C238</f>
        <v>Pro vyjádření výnosu ve prospěch zhotovitele je nutné jednotkovou cenu uvést se záporným znaménkem. (Získaná částka ponižuje náklad stavby.)</v>
      </c>
      <c r="BB238" s="214"/>
      <c r="BC238" s="214"/>
      <c r="BD238" s="214"/>
      <c r="BE238" s="214"/>
      <c r="BF238" s="214"/>
      <c r="BG238" s="214"/>
      <c r="BH238" s="214"/>
    </row>
    <row r="239" spans="1:60" outlineLevel="1">
      <c r="A239" s="231"/>
      <c r="B239" s="232"/>
      <c r="C239" s="255" t="s">
        <v>358</v>
      </c>
      <c r="D239" s="234"/>
      <c r="E239" s="235"/>
      <c r="F239" s="233"/>
      <c r="G239" s="233"/>
      <c r="H239" s="233"/>
      <c r="I239" s="233"/>
      <c r="J239" s="233"/>
      <c r="K239" s="233"/>
      <c r="L239" s="233"/>
      <c r="M239" s="233"/>
      <c r="N239" s="233"/>
      <c r="O239" s="233"/>
      <c r="P239" s="233"/>
      <c r="Q239" s="233"/>
      <c r="R239" s="233"/>
      <c r="S239" s="233"/>
      <c r="T239" s="233"/>
      <c r="U239" s="233"/>
      <c r="V239" s="233"/>
      <c r="W239" s="233"/>
      <c r="X239" s="233"/>
      <c r="Y239" s="214"/>
      <c r="Z239" s="214"/>
      <c r="AA239" s="214"/>
      <c r="AB239" s="214"/>
      <c r="AC239" s="214"/>
      <c r="AD239" s="214"/>
      <c r="AE239" s="214"/>
      <c r="AF239" s="214"/>
      <c r="AG239" s="214" t="s">
        <v>131</v>
      </c>
      <c r="AH239" s="214">
        <v>0</v>
      </c>
      <c r="AI239" s="214"/>
      <c r="AJ239" s="214"/>
      <c r="AK239" s="214"/>
      <c r="AL239" s="214"/>
      <c r="AM239" s="214"/>
      <c r="AN239" s="214"/>
      <c r="AO239" s="214"/>
      <c r="AP239" s="214"/>
      <c r="AQ239" s="214"/>
      <c r="AR239" s="214"/>
      <c r="AS239" s="214"/>
      <c r="AT239" s="214"/>
      <c r="AU239" s="214"/>
      <c r="AV239" s="214"/>
      <c r="AW239" s="214"/>
      <c r="AX239" s="214"/>
      <c r="AY239" s="214"/>
      <c r="AZ239" s="214"/>
      <c r="BA239" s="214"/>
      <c r="BB239" s="214"/>
      <c r="BC239" s="214"/>
      <c r="BD239" s="214"/>
      <c r="BE239" s="214"/>
      <c r="BF239" s="214"/>
      <c r="BG239" s="214"/>
      <c r="BH239" s="214"/>
    </row>
    <row r="240" spans="1:60" outlineLevel="1">
      <c r="A240" s="231"/>
      <c r="B240" s="232"/>
      <c r="C240" s="255" t="s">
        <v>359</v>
      </c>
      <c r="D240" s="234"/>
      <c r="E240" s="235">
        <v>0.14399999999999999</v>
      </c>
      <c r="F240" s="233"/>
      <c r="G240" s="233"/>
      <c r="H240" s="233"/>
      <c r="I240" s="233"/>
      <c r="J240" s="233"/>
      <c r="K240" s="233"/>
      <c r="L240" s="233"/>
      <c r="M240" s="233"/>
      <c r="N240" s="233"/>
      <c r="O240" s="233"/>
      <c r="P240" s="233"/>
      <c r="Q240" s="233"/>
      <c r="R240" s="233"/>
      <c r="S240" s="233"/>
      <c r="T240" s="233"/>
      <c r="U240" s="233"/>
      <c r="V240" s="233"/>
      <c r="W240" s="233"/>
      <c r="X240" s="233"/>
      <c r="Y240" s="214"/>
      <c r="Z240" s="214"/>
      <c r="AA240" s="214"/>
      <c r="AB240" s="214"/>
      <c r="AC240" s="214"/>
      <c r="AD240" s="214"/>
      <c r="AE240" s="214"/>
      <c r="AF240" s="214"/>
      <c r="AG240" s="214" t="s">
        <v>131</v>
      </c>
      <c r="AH240" s="214">
        <v>0</v>
      </c>
      <c r="AI240" s="214"/>
      <c r="AJ240" s="214"/>
      <c r="AK240" s="214"/>
      <c r="AL240" s="214"/>
      <c r="AM240" s="214"/>
      <c r="AN240" s="214"/>
      <c r="AO240" s="214"/>
      <c r="AP240" s="214"/>
      <c r="AQ240" s="214"/>
      <c r="AR240" s="214"/>
      <c r="AS240" s="214"/>
      <c r="AT240" s="214"/>
      <c r="AU240" s="214"/>
      <c r="AV240" s="214"/>
      <c r="AW240" s="214"/>
      <c r="AX240" s="214"/>
      <c r="AY240" s="214"/>
      <c r="AZ240" s="214"/>
      <c r="BA240" s="214"/>
      <c r="BB240" s="214"/>
      <c r="BC240" s="214"/>
      <c r="BD240" s="214"/>
      <c r="BE240" s="214"/>
      <c r="BF240" s="214"/>
      <c r="BG240" s="214"/>
      <c r="BH240" s="214"/>
    </row>
    <row r="241" spans="1:60" outlineLevel="1">
      <c r="A241" s="231"/>
      <c r="B241" s="232"/>
      <c r="C241" s="255" t="s">
        <v>360</v>
      </c>
      <c r="D241" s="234"/>
      <c r="E241" s="235"/>
      <c r="F241" s="233"/>
      <c r="G241" s="233"/>
      <c r="H241" s="233"/>
      <c r="I241" s="233"/>
      <c r="J241" s="233"/>
      <c r="K241" s="233"/>
      <c r="L241" s="233"/>
      <c r="M241" s="233"/>
      <c r="N241" s="233"/>
      <c r="O241" s="233"/>
      <c r="P241" s="233"/>
      <c r="Q241" s="233"/>
      <c r="R241" s="233"/>
      <c r="S241" s="233"/>
      <c r="T241" s="233"/>
      <c r="U241" s="233"/>
      <c r="V241" s="233"/>
      <c r="W241" s="233"/>
      <c r="X241" s="233"/>
      <c r="Y241" s="214"/>
      <c r="Z241" s="214"/>
      <c r="AA241" s="214"/>
      <c r="AB241" s="214"/>
      <c r="AC241" s="214"/>
      <c r="AD241" s="214"/>
      <c r="AE241" s="214"/>
      <c r="AF241" s="214"/>
      <c r="AG241" s="214" t="s">
        <v>131</v>
      </c>
      <c r="AH241" s="214">
        <v>0</v>
      </c>
      <c r="AI241" s="214"/>
      <c r="AJ241" s="214"/>
      <c r="AK241" s="214"/>
      <c r="AL241" s="214"/>
      <c r="AM241" s="214"/>
      <c r="AN241" s="214"/>
      <c r="AO241" s="214"/>
      <c r="AP241" s="214"/>
      <c r="AQ241" s="214"/>
      <c r="AR241" s="214"/>
      <c r="AS241" s="214"/>
      <c r="AT241" s="214"/>
      <c r="AU241" s="214"/>
      <c r="AV241" s="214"/>
      <c r="AW241" s="214"/>
      <c r="AX241" s="214"/>
      <c r="AY241" s="214"/>
      <c r="AZ241" s="214"/>
      <c r="BA241" s="214"/>
      <c r="BB241" s="214"/>
      <c r="BC241" s="214"/>
      <c r="BD241" s="214"/>
      <c r="BE241" s="214"/>
      <c r="BF241" s="214"/>
      <c r="BG241" s="214"/>
      <c r="BH241" s="214"/>
    </row>
    <row r="242" spans="1:60" outlineLevel="1">
      <c r="A242" s="231"/>
      <c r="B242" s="232"/>
      <c r="C242" s="255" t="s">
        <v>361</v>
      </c>
      <c r="D242" s="234"/>
      <c r="E242" s="235">
        <v>6.4949999999999994E-2</v>
      </c>
      <c r="F242" s="233"/>
      <c r="G242" s="233"/>
      <c r="H242" s="233"/>
      <c r="I242" s="233"/>
      <c r="J242" s="233"/>
      <c r="K242" s="233"/>
      <c r="L242" s="233"/>
      <c r="M242" s="233"/>
      <c r="N242" s="233"/>
      <c r="O242" s="233"/>
      <c r="P242" s="233"/>
      <c r="Q242" s="233"/>
      <c r="R242" s="233"/>
      <c r="S242" s="233"/>
      <c r="T242" s="233"/>
      <c r="U242" s="233"/>
      <c r="V242" s="233"/>
      <c r="W242" s="233"/>
      <c r="X242" s="233"/>
      <c r="Y242" s="214"/>
      <c r="Z242" s="214"/>
      <c r="AA242" s="214"/>
      <c r="AB242" s="214"/>
      <c r="AC242" s="214"/>
      <c r="AD242" s="214"/>
      <c r="AE242" s="214"/>
      <c r="AF242" s="214"/>
      <c r="AG242" s="214" t="s">
        <v>131</v>
      </c>
      <c r="AH242" s="214">
        <v>0</v>
      </c>
      <c r="AI242" s="214"/>
      <c r="AJ242" s="214"/>
      <c r="AK242" s="214"/>
      <c r="AL242" s="214"/>
      <c r="AM242" s="214"/>
      <c r="AN242" s="214"/>
      <c r="AO242" s="214"/>
      <c r="AP242" s="214"/>
      <c r="AQ242" s="214"/>
      <c r="AR242" s="214"/>
      <c r="AS242" s="214"/>
      <c r="AT242" s="214"/>
      <c r="AU242" s="214"/>
      <c r="AV242" s="214"/>
      <c r="AW242" s="214"/>
      <c r="AX242" s="214"/>
      <c r="AY242" s="214"/>
      <c r="AZ242" s="214"/>
      <c r="BA242" s="214"/>
      <c r="BB242" s="214"/>
      <c r="BC242" s="214"/>
      <c r="BD242" s="214"/>
      <c r="BE242" s="214"/>
      <c r="BF242" s="214"/>
      <c r="BG242" s="214"/>
      <c r="BH242" s="214"/>
    </row>
    <row r="243" spans="1:60">
      <c r="A243" s="237" t="s">
        <v>122</v>
      </c>
      <c r="B243" s="238" t="s">
        <v>81</v>
      </c>
      <c r="C243" s="253" t="s">
        <v>82</v>
      </c>
      <c r="D243" s="239"/>
      <c r="E243" s="240"/>
      <c r="F243" s="241"/>
      <c r="G243" s="241">
        <f>SUMIF(AG244:AG248,"&lt;&gt;NOR",G244:G248)</f>
        <v>0</v>
      </c>
      <c r="H243" s="241"/>
      <c r="I243" s="241">
        <f>SUM(I244:I248)</f>
        <v>0</v>
      </c>
      <c r="J243" s="241"/>
      <c r="K243" s="241">
        <f>SUM(K244:K248)</f>
        <v>0</v>
      </c>
      <c r="L243" s="241"/>
      <c r="M243" s="241">
        <f>SUM(M244:M248)</f>
        <v>0</v>
      </c>
      <c r="N243" s="241"/>
      <c r="O243" s="241">
        <f>SUM(O244:O248)</f>
        <v>0</v>
      </c>
      <c r="P243" s="241"/>
      <c r="Q243" s="241">
        <f>SUM(Q244:Q248)</f>
        <v>0</v>
      </c>
      <c r="R243" s="241"/>
      <c r="S243" s="241"/>
      <c r="T243" s="242"/>
      <c r="U243" s="236"/>
      <c r="V243" s="236">
        <f>SUM(V244:V248)</f>
        <v>31.75</v>
      </c>
      <c r="W243" s="236"/>
      <c r="X243" s="236"/>
      <c r="AG243" t="s">
        <v>123</v>
      </c>
    </row>
    <row r="244" spans="1:60" outlineLevel="1">
      <c r="A244" s="243">
        <v>40</v>
      </c>
      <c r="B244" s="244" t="s">
        <v>362</v>
      </c>
      <c r="C244" s="254" t="s">
        <v>363</v>
      </c>
      <c r="D244" s="245" t="s">
        <v>364</v>
      </c>
      <c r="E244" s="246">
        <v>10</v>
      </c>
      <c r="F244" s="247"/>
      <c r="G244" s="248">
        <f>ROUND(E244*F244,2)</f>
        <v>0</v>
      </c>
      <c r="H244" s="247"/>
      <c r="I244" s="248">
        <f>ROUND(E244*H244,2)</f>
        <v>0</v>
      </c>
      <c r="J244" s="247"/>
      <c r="K244" s="248">
        <f>ROUND(E244*J244,2)</f>
        <v>0</v>
      </c>
      <c r="L244" s="248">
        <v>21</v>
      </c>
      <c r="M244" s="248">
        <f>G244*(1+L244/100)</f>
        <v>0</v>
      </c>
      <c r="N244" s="248">
        <v>0</v>
      </c>
      <c r="O244" s="248">
        <f>ROUND(E244*N244,2)</f>
        <v>0</v>
      </c>
      <c r="P244" s="248">
        <v>0</v>
      </c>
      <c r="Q244" s="248">
        <f>ROUND(E244*P244,2)</f>
        <v>0</v>
      </c>
      <c r="R244" s="248"/>
      <c r="S244" s="248" t="s">
        <v>127</v>
      </c>
      <c r="T244" s="249" t="s">
        <v>127</v>
      </c>
      <c r="U244" s="233">
        <v>1</v>
      </c>
      <c r="V244" s="233">
        <f>ROUND(E244*U244,2)</f>
        <v>10</v>
      </c>
      <c r="W244" s="233"/>
      <c r="X244" s="233" t="s">
        <v>128</v>
      </c>
      <c r="Y244" s="214"/>
      <c r="Z244" s="214"/>
      <c r="AA244" s="214"/>
      <c r="AB244" s="214"/>
      <c r="AC244" s="214"/>
      <c r="AD244" s="214"/>
      <c r="AE244" s="214"/>
      <c r="AF244" s="214"/>
      <c r="AG244" s="214" t="s">
        <v>150</v>
      </c>
      <c r="AH244" s="214"/>
      <c r="AI244" s="214"/>
      <c r="AJ244" s="214"/>
      <c r="AK244" s="214"/>
      <c r="AL244" s="214"/>
      <c r="AM244" s="214"/>
      <c r="AN244" s="214"/>
      <c r="AO244" s="214"/>
      <c r="AP244" s="214"/>
      <c r="AQ244" s="214"/>
      <c r="AR244" s="214"/>
      <c r="AS244" s="214"/>
      <c r="AT244" s="214"/>
      <c r="AU244" s="214"/>
      <c r="AV244" s="214"/>
      <c r="AW244" s="214"/>
      <c r="AX244" s="214"/>
      <c r="AY244" s="214"/>
      <c r="AZ244" s="214"/>
      <c r="BA244" s="214"/>
      <c r="BB244" s="214"/>
      <c r="BC244" s="214"/>
      <c r="BD244" s="214"/>
      <c r="BE244" s="214"/>
      <c r="BF244" s="214"/>
      <c r="BG244" s="214"/>
      <c r="BH244" s="214"/>
    </row>
    <row r="245" spans="1:60" outlineLevel="1">
      <c r="A245" s="231"/>
      <c r="B245" s="232"/>
      <c r="C245" s="255" t="s">
        <v>365</v>
      </c>
      <c r="D245" s="234"/>
      <c r="E245" s="235"/>
      <c r="F245" s="233"/>
      <c r="G245" s="233"/>
      <c r="H245" s="233"/>
      <c r="I245" s="233"/>
      <c r="J245" s="233"/>
      <c r="K245" s="233"/>
      <c r="L245" s="233"/>
      <c r="M245" s="233"/>
      <c r="N245" s="233"/>
      <c r="O245" s="233"/>
      <c r="P245" s="233"/>
      <c r="Q245" s="233"/>
      <c r="R245" s="233"/>
      <c r="S245" s="233"/>
      <c r="T245" s="233"/>
      <c r="U245" s="233"/>
      <c r="V245" s="233"/>
      <c r="W245" s="233"/>
      <c r="X245" s="233"/>
      <c r="Y245" s="214"/>
      <c r="Z245" s="214"/>
      <c r="AA245" s="214"/>
      <c r="AB245" s="214"/>
      <c r="AC245" s="214"/>
      <c r="AD245" s="214"/>
      <c r="AE245" s="214"/>
      <c r="AF245" s="214"/>
      <c r="AG245" s="214" t="s">
        <v>131</v>
      </c>
      <c r="AH245" s="214">
        <v>0</v>
      </c>
      <c r="AI245" s="214"/>
      <c r="AJ245" s="214"/>
      <c r="AK245" s="214"/>
      <c r="AL245" s="214"/>
      <c r="AM245" s="214"/>
      <c r="AN245" s="214"/>
      <c r="AO245" s="214"/>
      <c r="AP245" s="214"/>
      <c r="AQ245" s="214"/>
      <c r="AR245" s="214"/>
      <c r="AS245" s="214"/>
      <c r="AT245" s="214"/>
      <c r="AU245" s="214"/>
      <c r="AV245" s="214"/>
      <c r="AW245" s="214"/>
      <c r="AX245" s="214"/>
      <c r="AY245" s="214"/>
      <c r="AZ245" s="214"/>
      <c r="BA245" s="214"/>
      <c r="BB245" s="214"/>
      <c r="BC245" s="214"/>
      <c r="BD245" s="214"/>
      <c r="BE245" s="214"/>
      <c r="BF245" s="214"/>
      <c r="BG245" s="214"/>
      <c r="BH245" s="214"/>
    </row>
    <row r="246" spans="1:60" outlineLevel="1">
      <c r="A246" s="231"/>
      <c r="B246" s="232"/>
      <c r="C246" s="255" t="s">
        <v>354</v>
      </c>
      <c r="D246" s="234"/>
      <c r="E246" s="235">
        <v>10</v>
      </c>
      <c r="F246" s="233"/>
      <c r="G246" s="233"/>
      <c r="H246" s="233"/>
      <c r="I246" s="233"/>
      <c r="J246" s="233"/>
      <c r="K246" s="233"/>
      <c r="L246" s="233"/>
      <c r="M246" s="233"/>
      <c r="N246" s="233"/>
      <c r="O246" s="233"/>
      <c r="P246" s="233"/>
      <c r="Q246" s="233"/>
      <c r="R246" s="233"/>
      <c r="S246" s="233"/>
      <c r="T246" s="233"/>
      <c r="U246" s="233"/>
      <c r="V246" s="233"/>
      <c r="W246" s="233"/>
      <c r="X246" s="233"/>
      <c r="Y246" s="214"/>
      <c r="Z246" s="214"/>
      <c r="AA246" s="214"/>
      <c r="AB246" s="214"/>
      <c r="AC246" s="214"/>
      <c r="AD246" s="214"/>
      <c r="AE246" s="214"/>
      <c r="AF246" s="214"/>
      <c r="AG246" s="214" t="s">
        <v>131</v>
      </c>
      <c r="AH246" s="214">
        <v>0</v>
      </c>
      <c r="AI246" s="214"/>
      <c r="AJ246" s="214"/>
      <c r="AK246" s="214"/>
      <c r="AL246" s="214"/>
      <c r="AM246" s="214"/>
      <c r="AN246" s="214"/>
      <c r="AO246" s="214"/>
      <c r="AP246" s="214"/>
      <c r="AQ246" s="214"/>
      <c r="AR246" s="214"/>
      <c r="AS246" s="214"/>
      <c r="AT246" s="214"/>
      <c r="AU246" s="214"/>
      <c r="AV246" s="214"/>
      <c r="AW246" s="214"/>
      <c r="AX246" s="214"/>
      <c r="AY246" s="214"/>
      <c r="AZ246" s="214"/>
      <c r="BA246" s="214"/>
      <c r="BB246" s="214"/>
      <c r="BC246" s="214"/>
      <c r="BD246" s="214"/>
      <c r="BE246" s="214"/>
      <c r="BF246" s="214"/>
      <c r="BG246" s="214"/>
      <c r="BH246" s="214"/>
    </row>
    <row r="247" spans="1:60" outlineLevel="1">
      <c r="A247" s="243">
        <v>41</v>
      </c>
      <c r="B247" s="244" t="s">
        <v>366</v>
      </c>
      <c r="C247" s="254" t="s">
        <v>367</v>
      </c>
      <c r="D247" s="245" t="s">
        <v>175</v>
      </c>
      <c r="E247" s="246">
        <v>25.587</v>
      </c>
      <c r="F247" s="247"/>
      <c r="G247" s="248">
        <f>ROUND(E247*F247,2)</f>
        <v>0</v>
      </c>
      <c r="H247" s="247"/>
      <c r="I247" s="248">
        <f>ROUND(E247*H247,2)</f>
        <v>0</v>
      </c>
      <c r="J247" s="247"/>
      <c r="K247" s="248">
        <f>ROUND(E247*J247,2)</f>
        <v>0</v>
      </c>
      <c r="L247" s="248">
        <v>21</v>
      </c>
      <c r="M247" s="248">
        <f>G247*(1+L247/100)</f>
        <v>0</v>
      </c>
      <c r="N247" s="248">
        <v>0</v>
      </c>
      <c r="O247" s="248">
        <f>ROUND(E247*N247,2)</f>
        <v>0</v>
      </c>
      <c r="P247" s="248">
        <v>0</v>
      </c>
      <c r="Q247" s="248">
        <f>ROUND(E247*P247,2)</f>
        <v>0</v>
      </c>
      <c r="R247" s="248"/>
      <c r="S247" s="248" t="s">
        <v>127</v>
      </c>
      <c r="T247" s="249" t="s">
        <v>127</v>
      </c>
      <c r="U247" s="233">
        <v>0.85</v>
      </c>
      <c r="V247" s="233">
        <f>ROUND(E247*U247,2)</f>
        <v>21.75</v>
      </c>
      <c r="W247" s="233"/>
      <c r="X247" s="233" t="s">
        <v>128</v>
      </c>
      <c r="Y247" s="214"/>
      <c r="Z247" s="214"/>
      <c r="AA247" s="214"/>
      <c r="AB247" s="214"/>
      <c r="AC247" s="214"/>
      <c r="AD247" s="214"/>
      <c r="AE247" s="214"/>
      <c r="AF247" s="214"/>
      <c r="AG247" s="214" t="s">
        <v>129</v>
      </c>
      <c r="AH247" s="214"/>
      <c r="AI247" s="214"/>
      <c r="AJ247" s="214"/>
      <c r="AK247" s="214"/>
      <c r="AL247" s="214"/>
      <c r="AM247" s="214"/>
      <c r="AN247" s="214"/>
      <c r="AO247" s="214"/>
      <c r="AP247" s="214"/>
      <c r="AQ247" s="214"/>
      <c r="AR247" s="214"/>
      <c r="AS247" s="214"/>
      <c r="AT247" s="214"/>
      <c r="AU247" s="214"/>
      <c r="AV247" s="214"/>
      <c r="AW247" s="214"/>
      <c r="AX247" s="214"/>
      <c r="AY247" s="214"/>
      <c r="AZ247" s="214"/>
      <c r="BA247" s="214"/>
      <c r="BB247" s="214"/>
      <c r="BC247" s="214"/>
      <c r="BD247" s="214"/>
      <c r="BE247" s="214"/>
      <c r="BF247" s="214"/>
      <c r="BG247" s="214"/>
      <c r="BH247" s="214"/>
    </row>
    <row r="248" spans="1:60" outlineLevel="1">
      <c r="A248" s="231"/>
      <c r="B248" s="232"/>
      <c r="C248" s="255" t="s">
        <v>368</v>
      </c>
      <c r="D248" s="234"/>
      <c r="E248" s="235">
        <v>25.587</v>
      </c>
      <c r="F248" s="233"/>
      <c r="G248" s="233"/>
      <c r="H248" s="233"/>
      <c r="I248" s="233"/>
      <c r="J248" s="233"/>
      <c r="K248" s="233"/>
      <c r="L248" s="233"/>
      <c r="M248" s="233"/>
      <c r="N248" s="233"/>
      <c r="O248" s="233"/>
      <c r="P248" s="233"/>
      <c r="Q248" s="233"/>
      <c r="R248" s="233"/>
      <c r="S248" s="233"/>
      <c r="T248" s="233"/>
      <c r="U248" s="233"/>
      <c r="V248" s="233"/>
      <c r="W248" s="233"/>
      <c r="X248" s="233"/>
      <c r="Y248" s="214"/>
      <c r="Z248" s="214"/>
      <c r="AA248" s="214"/>
      <c r="AB248" s="214"/>
      <c r="AC248" s="214"/>
      <c r="AD248" s="214"/>
      <c r="AE248" s="214"/>
      <c r="AF248" s="214"/>
      <c r="AG248" s="214" t="s">
        <v>131</v>
      </c>
      <c r="AH248" s="214">
        <v>0</v>
      </c>
      <c r="AI248" s="214"/>
      <c r="AJ248" s="214"/>
      <c r="AK248" s="214"/>
      <c r="AL248" s="214"/>
      <c r="AM248" s="214"/>
      <c r="AN248" s="214"/>
      <c r="AO248" s="214"/>
      <c r="AP248" s="214"/>
      <c r="AQ248" s="214"/>
      <c r="AR248" s="214"/>
      <c r="AS248" s="214"/>
      <c r="AT248" s="214"/>
      <c r="AU248" s="214"/>
      <c r="AV248" s="214"/>
      <c r="AW248" s="214"/>
      <c r="AX248" s="214"/>
      <c r="AY248" s="214"/>
      <c r="AZ248" s="214"/>
      <c r="BA248" s="214"/>
      <c r="BB248" s="214"/>
      <c r="BC248" s="214"/>
      <c r="BD248" s="214"/>
      <c r="BE248" s="214"/>
      <c r="BF248" s="214"/>
      <c r="BG248" s="214"/>
      <c r="BH248" s="214"/>
    </row>
    <row r="249" spans="1:60">
      <c r="A249" s="237" t="s">
        <v>122</v>
      </c>
      <c r="B249" s="238" t="s">
        <v>83</v>
      </c>
      <c r="C249" s="253" t="s">
        <v>84</v>
      </c>
      <c r="D249" s="239"/>
      <c r="E249" s="240"/>
      <c r="F249" s="241"/>
      <c r="G249" s="241">
        <f>SUMIF(AG250:AG268,"&lt;&gt;NOR",G250:G268)</f>
        <v>0</v>
      </c>
      <c r="H249" s="241"/>
      <c r="I249" s="241">
        <f>SUM(I250:I268)</f>
        <v>0</v>
      </c>
      <c r="J249" s="241"/>
      <c r="K249" s="241">
        <f>SUM(K250:K268)</f>
        <v>0</v>
      </c>
      <c r="L249" s="241"/>
      <c r="M249" s="241">
        <f>SUM(M250:M268)</f>
        <v>0</v>
      </c>
      <c r="N249" s="241"/>
      <c r="O249" s="241">
        <f>SUM(O250:O268)</f>
        <v>0.1</v>
      </c>
      <c r="P249" s="241"/>
      <c r="Q249" s="241">
        <f>SUM(Q250:Q268)</f>
        <v>0</v>
      </c>
      <c r="R249" s="241"/>
      <c r="S249" s="241"/>
      <c r="T249" s="242"/>
      <c r="U249" s="236"/>
      <c r="V249" s="236">
        <f>SUM(V250:V268)</f>
        <v>4.4800000000000004</v>
      </c>
      <c r="W249" s="236"/>
      <c r="X249" s="236"/>
      <c r="AG249" t="s">
        <v>123</v>
      </c>
    </row>
    <row r="250" spans="1:60" ht="22.5" outlineLevel="1">
      <c r="A250" s="243">
        <v>42</v>
      </c>
      <c r="B250" s="244" t="s">
        <v>369</v>
      </c>
      <c r="C250" s="254" t="s">
        <v>370</v>
      </c>
      <c r="D250" s="245" t="s">
        <v>126</v>
      </c>
      <c r="E250" s="246">
        <v>13.5</v>
      </c>
      <c r="F250" s="247"/>
      <c r="G250" s="248">
        <f>ROUND(E250*F250,2)</f>
        <v>0</v>
      </c>
      <c r="H250" s="247"/>
      <c r="I250" s="248">
        <f>ROUND(E250*H250,2)</f>
        <v>0</v>
      </c>
      <c r="J250" s="247"/>
      <c r="K250" s="248">
        <f>ROUND(E250*J250,2)</f>
        <v>0</v>
      </c>
      <c r="L250" s="248">
        <v>21</v>
      </c>
      <c r="M250" s="248">
        <f>G250*(1+L250/100)</f>
        <v>0</v>
      </c>
      <c r="N250" s="248">
        <v>3.3E-4</v>
      </c>
      <c r="O250" s="248">
        <f>ROUND(E250*N250,2)</f>
        <v>0</v>
      </c>
      <c r="P250" s="248">
        <v>0</v>
      </c>
      <c r="Q250" s="248">
        <f>ROUND(E250*P250,2)</f>
        <v>0</v>
      </c>
      <c r="R250" s="248"/>
      <c r="S250" s="248" t="s">
        <v>127</v>
      </c>
      <c r="T250" s="249" t="s">
        <v>127</v>
      </c>
      <c r="U250" s="233">
        <v>2.75E-2</v>
      </c>
      <c r="V250" s="233">
        <f>ROUND(E250*U250,2)</f>
        <v>0.37</v>
      </c>
      <c r="W250" s="233"/>
      <c r="X250" s="233" t="s">
        <v>128</v>
      </c>
      <c r="Y250" s="214"/>
      <c r="Z250" s="214"/>
      <c r="AA250" s="214"/>
      <c r="AB250" s="214"/>
      <c r="AC250" s="214"/>
      <c r="AD250" s="214"/>
      <c r="AE250" s="214"/>
      <c r="AF250" s="214"/>
      <c r="AG250" s="214" t="s">
        <v>129</v>
      </c>
      <c r="AH250" s="214"/>
      <c r="AI250" s="214"/>
      <c r="AJ250" s="214"/>
      <c r="AK250" s="214"/>
      <c r="AL250" s="214"/>
      <c r="AM250" s="214"/>
      <c r="AN250" s="214"/>
      <c r="AO250" s="214"/>
      <c r="AP250" s="214"/>
      <c r="AQ250" s="214"/>
      <c r="AR250" s="214"/>
      <c r="AS250" s="214"/>
      <c r="AT250" s="214"/>
      <c r="AU250" s="214"/>
      <c r="AV250" s="214"/>
      <c r="AW250" s="214"/>
      <c r="AX250" s="214"/>
      <c r="AY250" s="214"/>
      <c r="AZ250" s="214"/>
      <c r="BA250" s="214"/>
      <c r="BB250" s="214"/>
      <c r="BC250" s="214"/>
      <c r="BD250" s="214"/>
      <c r="BE250" s="214"/>
      <c r="BF250" s="214"/>
      <c r="BG250" s="214"/>
      <c r="BH250" s="214"/>
    </row>
    <row r="251" spans="1:60" ht="22.5" outlineLevel="1">
      <c r="A251" s="231"/>
      <c r="B251" s="232"/>
      <c r="C251" s="255" t="s">
        <v>371</v>
      </c>
      <c r="D251" s="234"/>
      <c r="E251" s="235"/>
      <c r="F251" s="233"/>
      <c r="G251" s="233"/>
      <c r="H251" s="233"/>
      <c r="I251" s="233"/>
      <c r="J251" s="233"/>
      <c r="K251" s="233"/>
      <c r="L251" s="233"/>
      <c r="M251" s="233"/>
      <c r="N251" s="233"/>
      <c r="O251" s="233"/>
      <c r="P251" s="233"/>
      <c r="Q251" s="233"/>
      <c r="R251" s="233"/>
      <c r="S251" s="233"/>
      <c r="T251" s="233"/>
      <c r="U251" s="233"/>
      <c r="V251" s="233"/>
      <c r="W251" s="233"/>
      <c r="X251" s="233"/>
      <c r="Y251" s="214"/>
      <c r="Z251" s="214"/>
      <c r="AA251" s="214"/>
      <c r="AB251" s="214"/>
      <c r="AC251" s="214"/>
      <c r="AD251" s="214"/>
      <c r="AE251" s="214"/>
      <c r="AF251" s="214"/>
      <c r="AG251" s="214" t="s">
        <v>131</v>
      </c>
      <c r="AH251" s="214">
        <v>0</v>
      </c>
      <c r="AI251" s="214"/>
      <c r="AJ251" s="214"/>
      <c r="AK251" s="214"/>
      <c r="AL251" s="214"/>
      <c r="AM251" s="214"/>
      <c r="AN251" s="214"/>
      <c r="AO251" s="214"/>
      <c r="AP251" s="214"/>
      <c r="AQ251" s="214"/>
      <c r="AR251" s="214"/>
      <c r="AS251" s="214"/>
      <c r="AT251" s="214"/>
      <c r="AU251" s="214"/>
      <c r="AV251" s="214"/>
      <c r="AW251" s="214"/>
      <c r="AX251" s="214"/>
      <c r="AY251" s="214"/>
      <c r="AZ251" s="214"/>
      <c r="BA251" s="214"/>
      <c r="BB251" s="214"/>
      <c r="BC251" s="214"/>
      <c r="BD251" s="214"/>
      <c r="BE251" s="214"/>
      <c r="BF251" s="214"/>
      <c r="BG251" s="214"/>
      <c r="BH251" s="214"/>
    </row>
    <row r="252" spans="1:60" outlineLevel="1">
      <c r="A252" s="231"/>
      <c r="B252" s="232"/>
      <c r="C252" s="255" t="s">
        <v>348</v>
      </c>
      <c r="D252" s="234"/>
      <c r="E252" s="235"/>
      <c r="F252" s="233"/>
      <c r="G252" s="233"/>
      <c r="H252" s="233"/>
      <c r="I252" s="233"/>
      <c r="J252" s="233"/>
      <c r="K252" s="233"/>
      <c r="L252" s="233"/>
      <c r="M252" s="233"/>
      <c r="N252" s="233"/>
      <c r="O252" s="233"/>
      <c r="P252" s="233"/>
      <c r="Q252" s="233"/>
      <c r="R252" s="233"/>
      <c r="S252" s="233"/>
      <c r="T252" s="233"/>
      <c r="U252" s="233"/>
      <c r="V252" s="233"/>
      <c r="W252" s="233"/>
      <c r="X252" s="233"/>
      <c r="Y252" s="214"/>
      <c r="Z252" s="214"/>
      <c r="AA252" s="214"/>
      <c r="AB252" s="214"/>
      <c r="AC252" s="214"/>
      <c r="AD252" s="214"/>
      <c r="AE252" s="214"/>
      <c r="AF252" s="214"/>
      <c r="AG252" s="214" t="s">
        <v>131</v>
      </c>
      <c r="AH252" s="214">
        <v>0</v>
      </c>
      <c r="AI252" s="214"/>
      <c r="AJ252" s="214"/>
      <c r="AK252" s="214"/>
      <c r="AL252" s="214"/>
      <c r="AM252" s="214"/>
      <c r="AN252" s="214"/>
      <c r="AO252" s="214"/>
      <c r="AP252" s="214"/>
      <c r="AQ252" s="214"/>
      <c r="AR252" s="214"/>
      <c r="AS252" s="214"/>
      <c r="AT252" s="214"/>
      <c r="AU252" s="214"/>
      <c r="AV252" s="214"/>
      <c r="AW252" s="214"/>
      <c r="AX252" s="214"/>
      <c r="AY252" s="214"/>
      <c r="AZ252" s="214"/>
      <c r="BA252" s="214"/>
      <c r="BB252" s="214"/>
      <c r="BC252" s="214"/>
      <c r="BD252" s="214"/>
      <c r="BE252" s="214"/>
      <c r="BF252" s="214"/>
      <c r="BG252" s="214"/>
      <c r="BH252" s="214"/>
    </row>
    <row r="253" spans="1:60" outlineLevel="1">
      <c r="A253" s="231"/>
      <c r="B253" s="232"/>
      <c r="C253" s="255" t="s">
        <v>372</v>
      </c>
      <c r="D253" s="234"/>
      <c r="E253" s="235">
        <v>13.5</v>
      </c>
      <c r="F253" s="233"/>
      <c r="G253" s="233"/>
      <c r="H253" s="233"/>
      <c r="I253" s="233"/>
      <c r="J253" s="233"/>
      <c r="K253" s="233"/>
      <c r="L253" s="233"/>
      <c r="M253" s="233"/>
      <c r="N253" s="233"/>
      <c r="O253" s="233"/>
      <c r="P253" s="233"/>
      <c r="Q253" s="233"/>
      <c r="R253" s="233"/>
      <c r="S253" s="233"/>
      <c r="T253" s="233"/>
      <c r="U253" s="233"/>
      <c r="V253" s="233"/>
      <c r="W253" s="233"/>
      <c r="X253" s="233"/>
      <c r="Y253" s="214"/>
      <c r="Z253" s="214"/>
      <c r="AA253" s="214"/>
      <c r="AB253" s="214"/>
      <c r="AC253" s="214"/>
      <c r="AD253" s="214"/>
      <c r="AE253" s="214"/>
      <c r="AF253" s="214"/>
      <c r="AG253" s="214" t="s">
        <v>131</v>
      </c>
      <c r="AH253" s="214">
        <v>0</v>
      </c>
      <c r="AI253" s="214"/>
      <c r="AJ253" s="214"/>
      <c r="AK253" s="214"/>
      <c r="AL253" s="214"/>
      <c r="AM253" s="214"/>
      <c r="AN253" s="214"/>
      <c r="AO253" s="214"/>
      <c r="AP253" s="214"/>
      <c r="AQ253" s="214"/>
      <c r="AR253" s="214"/>
      <c r="AS253" s="214"/>
      <c r="AT253" s="214"/>
      <c r="AU253" s="214"/>
      <c r="AV253" s="214"/>
      <c r="AW253" s="214"/>
      <c r="AX253" s="214"/>
      <c r="AY253" s="214"/>
      <c r="AZ253" s="214"/>
      <c r="BA253" s="214"/>
      <c r="BB253" s="214"/>
      <c r="BC253" s="214"/>
      <c r="BD253" s="214"/>
      <c r="BE253" s="214"/>
      <c r="BF253" s="214"/>
      <c r="BG253" s="214"/>
      <c r="BH253" s="214"/>
    </row>
    <row r="254" spans="1:60" ht="22.5" outlineLevel="1">
      <c r="A254" s="243">
        <v>43</v>
      </c>
      <c r="B254" s="244" t="s">
        <v>373</v>
      </c>
      <c r="C254" s="254" t="s">
        <v>374</v>
      </c>
      <c r="D254" s="245" t="s">
        <v>126</v>
      </c>
      <c r="E254" s="246">
        <v>2.7</v>
      </c>
      <c r="F254" s="247"/>
      <c r="G254" s="248">
        <f>ROUND(E254*F254,2)</f>
        <v>0</v>
      </c>
      <c r="H254" s="247"/>
      <c r="I254" s="248">
        <f>ROUND(E254*H254,2)</f>
        <v>0</v>
      </c>
      <c r="J254" s="247"/>
      <c r="K254" s="248">
        <f>ROUND(E254*J254,2)</f>
        <v>0</v>
      </c>
      <c r="L254" s="248">
        <v>21</v>
      </c>
      <c r="M254" s="248">
        <f>G254*(1+L254/100)</f>
        <v>0</v>
      </c>
      <c r="N254" s="248">
        <v>5.1999999999999995E-4</v>
      </c>
      <c r="O254" s="248">
        <f>ROUND(E254*N254,2)</f>
        <v>0</v>
      </c>
      <c r="P254" s="248">
        <v>0</v>
      </c>
      <c r="Q254" s="248">
        <f>ROUND(E254*P254,2)</f>
        <v>0</v>
      </c>
      <c r="R254" s="248"/>
      <c r="S254" s="248" t="s">
        <v>127</v>
      </c>
      <c r="T254" s="249" t="s">
        <v>127</v>
      </c>
      <c r="U254" s="233">
        <v>4.9000000000000002E-2</v>
      </c>
      <c r="V254" s="233">
        <f>ROUND(E254*U254,2)</f>
        <v>0.13</v>
      </c>
      <c r="W254" s="233"/>
      <c r="X254" s="233" t="s">
        <v>128</v>
      </c>
      <c r="Y254" s="214"/>
      <c r="Z254" s="214"/>
      <c r="AA254" s="214"/>
      <c r="AB254" s="214"/>
      <c r="AC254" s="214"/>
      <c r="AD254" s="214"/>
      <c r="AE254" s="214"/>
      <c r="AF254" s="214"/>
      <c r="AG254" s="214" t="s">
        <v>129</v>
      </c>
      <c r="AH254" s="214"/>
      <c r="AI254" s="214"/>
      <c r="AJ254" s="214"/>
      <c r="AK254" s="214"/>
      <c r="AL254" s="214"/>
      <c r="AM254" s="214"/>
      <c r="AN254" s="214"/>
      <c r="AO254" s="214"/>
      <c r="AP254" s="214"/>
      <c r="AQ254" s="214"/>
      <c r="AR254" s="214"/>
      <c r="AS254" s="214"/>
      <c r="AT254" s="214"/>
      <c r="AU254" s="214"/>
      <c r="AV254" s="214"/>
      <c r="AW254" s="214"/>
      <c r="AX254" s="214"/>
      <c r="AY254" s="214"/>
      <c r="AZ254" s="214"/>
      <c r="BA254" s="214"/>
      <c r="BB254" s="214"/>
      <c r="BC254" s="214"/>
      <c r="BD254" s="214"/>
      <c r="BE254" s="214"/>
      <c r="BF254" s="214"/>
      <c r="BG254" s="214"/>
      <c r="BH254" s="214"/>
    </row>
    <row r="255" spans="1:60" ht="22.5" outlineLevel="1">
      <c r="A255" s="231"/>
      <c r="B255" s="232"/>
      <c r="C255" s="255" t="s">
        <v>371</v>
      </c>
      <c r="D255" s="234"/>
      <c r="E255" s="235"/>
      <c r="F255" s="233"/>
      <c r="G255" s="233"/>
      <c r="H255" s="233"/>
      <c r="I255" s="233"/>
      <c r="J255" s="233"/>
      <c r="K255" s="233"/>
      <c r="L255" s="233"/>
      <c r="M255" s="233"/>
      <c r="N255" s="233"/>
      <c r="O255" s="233"/>
      <c r="P255" s="233"/>
      <c r="Q255" s="233"/>
      <c r="R255" s="233"/>
      <c r="S255" s="233"/>
      <c r="T255" s="233"/>
      <c r="U255" s="233"/>
      <c r="V255" s="233"/>
      <c r="W255" s="233"/>
      <c r="X255" s="233"/>
      <c r="Y255" s="214"/>
      <c r="Z255" s="214"/>
      <c r="AA255" s="214"/>
      <c r="AB255" s="214"/>
      <c r="AC255" s="214"/>
      <c r="AD255" s="214"/>
      <c r="AE255" s="214"/>
      <c r="AF255" s="214"/>
      <c r="AG255" s="214" t="s">
        <v>131</v>
      </c>
      <c r="AH255" s="214">
        <v>0</v>
      </c>
      <c r="AI255" s="214"/>
      <c r="AJ255" s="214"/>
      <c r="AK255" s="214"/>
      <c r="AL255" s="214"/>
      <c r="AM255" s="214"/>
      <c r="AN255" s="214"/>
      <c r="AO255" s="214"/>
      <c r="AP255" s="214"/>
      <c r="AQ255" s="214"/>
      <c r="AR255" s="214"/>
      <c r="AS255" s="214"/>
      <c r="AT255" s="214"/>
      <c r="AU255" s="214"/>
      <c r="AV255" s="214"/>
      <c r="AW255" s="214"/>
      <c r="AX255" s="214"/>
      <c r="AY255" s="214"/>
      <c r="AZ255" s="214"/>
      <c r="BA255" s="214"/>
      <c r="BB255" s="214"/>
      <c r="BC255" s="214"/>
      <c r="BD255" s="214"/>
      <c r="BE255" s="214"/>
      <c r="BF255" s="214"/>
      <c r="BG255" s="214"/>
      <c r="BH255" s="214"/>
    </row>
    <row r="256" spans="1:60" outlineLevel="1">
      <c r="A256" s="231"/>
      <c r="B256" s="232"/>
      <c r="C256" s="255" t="s">
        <v>375</v>
      </c>
      <c r="D256" s="234"/>
      <c r="E256" s="235"/>
      <c r="F256" s="233"/>
      <c r="G256" s="233"/>
      <c r="H256" s="233"/>
      <c r="I256" s="233"/>
      <c r="J256" s="233"/>
      <c r="K256" s="233"/>
      <c r="L256" s="233"/>
      <c r="M256" s="233"/>
      <c r="N256" s="233"/>
      <c r="O256" s="233"/>
      <c r="P256" s="233"/>
      <c r="Q256" s="233"/>
      <c r="R256" s="233"/>
      <c r="S256" s="233"/>
      <c r="T256" s="233"/>
      <c r="U256" s="233"/>
      <c r="V256" s="233"/>
      <c r="W256" s="233"/>
      <c r="X256" s="233"/>
      <c r="Y256" s="214"/>
      <c r="Z256" s="214"/>
      <c r="AA256" s="214"/>
      <c r="AB256" s="214"/>
      <c r="AC256" s="214"/>
      <c r="AD256" s="214"/>
      <c r="AE256" s="214"/>
      <c r="AF256" s="214"/>
      <c r="AG256" s="214" t="s">
        <v>131</v>
      </c>
      <c r="AH256" s="214">
        <v>0</v>
      </c>
      <c r="AI256" s="214"/>
      <c r="AJ256" s="214"/>
      <c r="AK256" s="214"/>
      <c r="AL256" s="214"/>
      <c r="AM256" s="214"/>
      <c r="AN256" s="214"/>
      <c r="AO256" s="214"/>
      <c r="AP256" s="214"/>
      <c r="AQ256" s="214"/>
      <c r="AR256" s="214"/>
      <c r="AS256" s="214"/>
      <c r="AT256" s="214"/>
      <c r="AU256" s="214"/>
      <c r="AV256" s="214"/>
      <c r="AW256" s="214"/>
      <c r="AX256" s="214"/>
      <c r="AY256" s="214"/>
      <c r="AZ256" s="214"/>
      <c r="BA256" s="214"/>
      <c r="BB256" s="214"/>
      <c r="BC256" s="214"/>
      <c r="BD256" s="214"/>
      <c r="BE256" s="214"/>
      <c r="BF256" s="214"/>
      <c r="BG256" s="214"/>
      <c r="BH256" s="214"/>
    </row>
    <row r="257" spans="1:60" outlineLevel="1">
      <c r="A257" s="231"/>
      <c r="B257" s="232"/>
      <c r="C257" s="255" t="s">
        <v>376</v>
      </c>
      <c r="D257" s="234"/>
      <c r="E257" s="235">
        <v>2.7</v>
      </c>
      <c r="F257" s="233"/>
      <c r="G257" s="233"/>
      <c r="H257" s="233"/>
      <c r="I257" s="233"/>
      <c r="J257" s="233"/>
      <c r="K257" s="233"/>
      <c r="L257" s="233"/>
      <c r="M257" s="233"/>
      <c r="N257" s="233"/>
      <c r="O257" s="233"/>
      <c r="P257" s="233"/>
      <c r="Q257" s="233"/>
      <c r="R257" s="233"/>
      <c r="S257" s="233"/>
      <c r="T257" s="233"/>
      <c r="U257" s="233"/>
      <c r="V257" s="233"/>
      <c r="W257" s="233"/>
      <c r="X257" s="233"/>
      <c r="Y257" s="214"/>
      <c r="Z257" s="214"/>
      <c r="AA257" s="214"/>
      <c r="AB257" s="214"/>
      <c r="AC257" s="214"/>
      <c r="AD257" s="214"/>
      <c r="AE257" s="214"/>
      <c r="AF257" s="214"/>
      <c r="AG257" s="214" t="s">
        <v>131</v>
      </c>
      <c r="AH257" s="214">
        <v>0</v>
      </c>
      <c r="AI257" s="214"/>
      <c r="AJ257" s="214"/>
      <c r="AK257" s="214"/>
      <c r="AL257" s="214"/>
      <c r="AM257" s="214"/>
      <c r="AN257" s="214"/>
      <c r="AO257" s="214"/>
      <c r="AP257" s="214"/>
      <c r="AQ257" s="214"/>
      <c r="AR257" s="214"/>
      <c r="AS257" s="214"/>
      <c r="AT257" s="214"/>
      <c r="AU257" s="214"/>
      <c r="AV257" s="214"/>
      <c r="AW257" s="214"/>
      <c r="AX257" s="214"/>
      <c r="AY257" s="214"/>
      <c r="AZ257" s="214"/>
      <c r="BA257" s="214"/>
      <c r="BB257" s="214"/>
      <c r="BC257" s="214"/>
      <c r="BD257" s="214"/>
      <c r="BE257" s="214"/>
      <c r="BF257" s="214"/>
      <c r="BG257" s="214"/>
      <c r="BH257" s="214"/>
    </row>
    <row r="258" spans="1:60" ht="22.5" outlineLevel="1">
      <c r="A258" s="243">
        <v>44</v>
      </c>
      <c r="B258" s="244" t="s">
        <v>377</v>
      </c>
      <c r="C258" s="254" t="s">
        <v>378</v>
      </c>
      <c r="D258" s="245" t="s">
        <v>126</v>
      </c>
      <c r="E258" s="246">
        <v>13.5</v>
      </c>
      <c r="F258" s="247"/>
      <c r="G258" s="248">
        <f>ROUND(E258*F258,2)</f>
        <v>0</v>
      </c>
      <c r="H258" s="247"/>
      <c r="I258" s="248">
        <f>ROUND(E258*H258,2)</f>
        <v>0</v>
      </c>
      <c r="J258" s="247"/>
      <c r="K258" s="248">
        <f>ROUND(E258*J258,2)</f>
        <v>0</v>
      </c>
      <c r="L258" s="248">
        <v>21</v>
      </c>
      <c r="M258" s="248">
        <f>G258*(1+L258/100)</f>
        <v>0</v>
      </c>
      <c r="N258" s="248">
        <v>5.7000000000000002E-3</v>
      </c>
      <c r="O258" s="248">
        <f>ROUND(E258*N258,2)</f>
        <v>0.08</v>
      </c>
      <c r="P258" s="248">
        <v>0</v>
      </c>
      <c r="Q258" s="248">
        <f>ROUND(E258*P258,2)</f>
        <v>0</v>
      </c>
      <c r="R258" s="248"/>
      <c r="S258" s="248" t="s">
        <v>127</v>
      </c>
      <c r="T258" s="249" t="s">
        <v>127</v>
      </c>
      <c r="U258" s="233">
        <v>0.22991</v>
      </c>
      <c r="V258" s="233">
        <f>ROUND(E258*U258,2)</f>
        <v>3.1</v>
      </c>
      <c r="W258" s="233"/>
      <c r="X258" s="233" t="s">
        <v>128</v>
      </c>
      <c r="Y258" s="214"/>
      <c r="Z258" s="214"/>
      <c r="AA258" s="214"/>
      <c r="AB258" s="214"/>
      <c r="AC258" s="214"/>
      <c r="AD258" s="214"/>
      <c r="AE258" s="214"/>
      <c r="AF258" s="214"/>
      <c r="AG258" s="214" t="s">
        <v>129</v>
      </c>
      <c r="AH258" s="214"/>
      <c r="AI258" s="214"/>
      <c r="AJ258" s="214"/>
      <c r="AK258" s="214"/>
      <c r="AL258" s="214"/>
      <c r="AM258" s="214"/>
      <c r="AN258" s="214"/>
      <c r="AO258" s="214"/>
      <c r="AP258" s="214"/>
      <c r="AQ258" s="214"/>
      <c r="AR258" s="214"/>
      <c r="AS258" s="214"/>
      <c r="AT258" s="214"/>
      <c r="AU258" s="214"/>
      <c r="AV258" s="214"/>
      <c r="AW258" s="214"/>
      <c r="AX258" s="214"/>
      <c r="AY258" s="214"/>
      <c r="AZ258" s="214"/>
      <c r="BA258" s="214"/>
      <c r="BB258" s="214"/>
      <c r="BC258" s="214"/>
      <c r="BD258" s="214"/>
      <c r="BE258" s="214"/>
      <c r="BF258" s="214"/>
      <c r="BG258" s="214"/>
      <c r="BH258" s="214"/>
    </row>
    <row r="259" spans="1:60" ht="22.5" outlineLevel="1">
      <c r="A259" s="231"/>
      <c r="B259" s="232"/>
      <c r="C259" s="256" t="s">
        <v>379</v>
      </c>
      <c r="D259" s="250"/>
      <c r="E259" s="250"/>
      <c r="F259" s="250"/>
      <c r="G259" s="250"/>
      <c r="H259" s="233"/>
      <c r="I259" s="233"/>
      <c r="J259" s="233"/>
      <c r="K259" s="233"/>
      <c r="L259" s="233"/>
      <c r="M259" s="233"/>
      <c r="N259" s="233"/>
      <c r="O259" s="233"/>
      <c r="P259" s="233"/>
      <c r="Q259" s="233"/>
      <c r="R259" s="233"/>
      <c r="S259" s="233"/>
      <c r="T259" s="233"/>
      <c r="U259" s="233"/>
      <c r="V259" s="233"/>
      <c r="W259" s="233"/>
      <c r="X259" s="233"/>
      <c r="Y259" s="214"/>
      <c r="Z259" s="214"/>
      <c r="AA259" s="214"/>
      <c r="AB259" s="214"/>
      <c r="AC259" s="214"/>
      <c r="AD259" s="214"/>
      <c r="AE259" s="214"/>
      <c r="AF259" s="214"/>
      <c r="AG259" s="214" t="s">
        <v>186</v>
      </c>
      <c r="AH259" s="214"/>
      <c r="AI259" s="214"/>
      <c r="AJ259" s="214"/>
      <c r="AK259" s="214"/>
      <c r="AL259" s="214"/>
      <c r="AM259" s="214"/>
      <c r="AN259" s="214"/>
      <c r="AO259" s="214"/>
      <c r="AP259" s="214"/>
      <c r="AQ259" s="214"/>
      <c r="AR259" s="214"/>
      <c r="AS259" s="214"/>
      <c r="AT259" s="214"/>
      <c r="AU259" s="214"/>
      <c r="AV259" s="214"/>
      <c r="AW259" s="214"/>
      <c r="AX259" s="214"/>
      <c r="AY259" s="214"/>
      <c r="AZ259" s="214"/>
      <c r="BA259" s="251" t="str">
        <f>C259</f>
        <v>Provedení očištění povrchu a natavení jedné vrstvy modifikovaného asfaltového pásu včetně dodávky materiálů.</v>
      </c>
      <c r="BB259" s="214"/>
      <c r="BC259" s="214"/>
      <c r="BD259" s="214"/>
      <c r="BE259" s="214"/>
      <c r="BF259" s="214"/>
      <c r="BG259" s="214"/>
      <c r="BH259" s="214"/>
    </row>
    <row r="260" spans="1:60" ht="22.5" outlineLevel="1">
      <c r="A260" s="231"/>
      <c r="B260" s="232"/>
      <c r="C260" s="255" t="s">
        <v>371</v>
      </c>
      <c r="D260" s="234"/>
      <c r="E260" s="235"/>
      <c r="F260" s="233"/>
      <c r="G260" s="233"/>
      <c r="H260" s="233"/>
      <c r="I260" s="233"/>
      <c r="J260" s="233"/>
      <c r="K260" s="233"/>
      <c r="L260" s="233"/>
      <c r="M260" s="233"/>
      <c r="N260" s="233"/>
      <c r="O260" s="233"/>
      <c r="P260" s="233"/>
      <c r="Q260" s="233"/>
      <c r="R260" s="233"/>
      <c r="S260" s="233"/>
      <c r="T260" s="233"/>
      <c r="U260" s="233"/>
      <c r="V260" s="233"/>
      <c r="W260" s="233"/>
      <c r="X260" s="233"/>
      <c r="Y260" s="214"/>
      <c r="Z260" s="214"/>
      <c r="AA260" s="214"/>
      <c r="AB260" s="214"/>
      <c r="AC260" s="214"/>
      <c r="AD260" s="214"/>
      <c r="AE260" s="214"/>
      <c r="AF260" s="214"/>
      <c r="AG260" s="214" t="s">
        <v>131</v>
      </c>
      <c r="AH260" s="214">
        <v>0</v>
      </c>
      <c r="AI260" s="214"/>
      <c r="AJ260" s="214"/>
      <c r="AK260" s="214"/>
      <c r="AL260" s="214"/>
      <c r="AM260" s="214"/>
      <c r="AN260" s="214"/>
      <c r="AO260" s="214"/>
      <c r="AP260" s="214"/>
      <c r="AQ260" s="214"/>
      <c r="AR260" s="214"/>
      <c r="AS260" s="214"/>
      <c r="AT260" s="214"/>
      <c r="AU260" s="214"/>
      <c r="AV260" s="214"/>
      <c r="AW260" s="214"/>
      <c r="AX260" s="214"/>
      <c r="AY260" s="214"/>
      <c r="AZ260" s="214"/>
      <c r="BA260" s="214"/>
      <c r="BB260" s="214"/>
      <c r="BC260" s="214"/>
      <c r="BD260" s="214"/>
      <c r="BE260" s="214"/>
      <c r="BF260" s="214"/>
      <c r="BG260" s="214"/>
      <c r="BH260" s="214"/>
    </row>
    <row r="261" spans="1:60" outlineLevel="1">
      <c r="A261" s="231"/>
      <c r="B261" s="232"/>
      <c r="C261" s="255" t="s">
        <v>348</v>
      </c>
      <c r="D261" s="234"/>
      <c r="E261" s="235"/>
      <c r="F261" s="233"/>
      <c r="G261" s="233"/>
      <c r="H261" s="233"/>
      <c r="I261" s="233"/>
      <c r="J261" s="233"/>
      <c r="K261" s="233"/>
      <c r="L261" s="233"/>
      <c r="M261" s="233"/>
      <c r="N261" s="233"/>
      <c r="O261" s="233"/>
      <c r="P261" s="233"/>
      <c r="Q261" s="233"/>
      <c r="R261" s="233"/>
      <c r="S261" s="233"/>
      <c r="T261" s="233"/>
      <c r="U261" s="233"/>
      <c r="V261" s="233"/>
      <c r="W261" s="233"/>
      <c r="X261" s="233"/>
      <c r="Y261" s="214"/>
      <c r="Z261" s="214"/>
      <c r="AA261" s="214"/>
      <c r="AB261" s="214"/>
      <c r="AC261" s="214"/>
      <c r="AD261" s="214"/>
      <c r="AE261" s="214"/>
      <c r="AF261" s="214"/>
      <c r="AG261" s="214" t="s">
        <v>131</v>
      </c>
      <c r="AH261" s="214">
        <v>0</v>
      </c>
      <c r="AI261" s="214"/>
      <c r="AJ261" s="214"/>
      <c r="AK261" s="214"/>
      <c r="AL261" s="214"/>
      <c r="AM261" s="214"/>
      <c r="AN261" s="214"/>
      <c r="AO261" s="214"/>
      <c r="AP261" s="214"/>
      <c r="AQ261" s="214"/>
      <c r="AR261" s="214"/>
      <c r="AS261" s="214"/>
      <c r="AT261" s="214"/>
      <c r="AU261" s="214"/>
      <c r="AV261" s="214"/>
      <c r="AW261" s="214"/>
      <c r="AX261" s="214"/>
      <c r="AY261" s="214"/>
      <c r="AZ261" s="214"/>
      <c r="BA261" s="214"/>
      <c r="BB261" s="214"/>
      <c r="BC261" s="214"/>
      <c r="BD261" s="214"/>
      <c r="BE261" s="214"/>
      <c r="BF261" s="214"/>
      <c r="BG261" s="214"/>
      <c r="BH261" s="214"/>
    </row>
    <row r="262" spans="1:60" outlineLevel="1">
      <c r="A262" s="231"/>
      <c r="B262" s="232"/>
      <c r="C262" s="255" t="s">
        <v>372</v>
      </c>
      <c r="D262" s="234"/>
      <c r="E262" s="235">
        <v>13.5</v>
      </c>
      <c r="F262" s="233"/>
      <c r="G262" s="233"/>
      <c r="H262" s="233"/>
      <c r="I262" s="233"/>
      <c r="J262" s="233"/>
      <c r="K262" s="233"/>
      <c r="L262" s="233"/>
      <c r="M262" s="233"/>
      <c r="N262" s="233"/>
      <c r="O262" s="233"/>
      <c r="P262" s="233"/>
      <c r="Q262" s="233"/>
      <c r="R262" s="233"/>
      <c r="S262" s="233"/>
      <c r="T262" s="233"/>
      <c r="U262" s="233"/>
      <c r="V262" s="233"/>
      <c r="W262" s="233"/>
      <c r="X262" s="233"/>
      <c r="Y262" s="214"/>
      <c r="Z262" s="214"/>
      <c r="AA262" s="214"/>
      <c r="AB262" s="214"/>
      <c r="AC262" s="214"/>
      <c r="AD262" s="214"/>
      <c r="AE262" s="214"/>
      <c r="AF262" s="214"/>
      <c r="AG262" s="214" t="s">
        <v>131</v>
      </c>
      <c r="AH262" s="214">
        <v>0</v>
      </c>
      <c r="AI262" s="214"/>
      <c r="AJ262" s="214"/>
      <c r="AK262" s="214"/>
      <c r="AL262" s="214"/>
      <c r="AM262" s="214"/>
      <c r="AN262" s="214"/>
      <c r="AO262" s="214"/>
      <c r="AP262" s="214"/>
      <c r="AQ262" s="214"/>
      <c r="AR262" s="214"/>
      <c r="AS262" s="214"/>
      <c r="AT262" s="214"/>
      <c r="AU262" s="214"/>
      <c r="AV262" s="214"/>
      <c r="AW262" s="214"/>
      <c r="AX262" s="214"/>
      <c r="AY262" s="214"/>
      <c r="AZ262" s="214"/>
      <c r="BA262" s="214"/>
      <c r="BB262" s="214"/>
      <c r="BC262" s="214"/>
      <c r="BD262" s="214"/>
      <c r="BE262" s="214"/>
      <c r="BF262" s="214"/>
      <c r="BG262" s="214"/>
      <c r="BH262" s="214"/>
    </row>
    <row r="263" spans="1:60" ht="22.5" outlineLevel="1">
      <c r="A263" s="243">
        <v>45</v>
      </c>
      <c r="B263" s="244" t="s">
        <v>380</v>
      </c>
      <c r="C263" s="254" t="s">
        <v>381</v>
      </c>
      <c r="D263" s="245" t="s">
        <v>126</v>
      </c>
      <c r="E263" s="246">
        <v>2.7</v>
      </c>
      <c r="F263" s="247"/>
      <c r="G263" s="248">
        <f>ROUND(E263*F263,2)</f>
        <v>0</v>
      </c>
      <c r="H263" s="247"/>
      <c r="I263" s="248">
        <f>ROUND(E263*H263,2)</f>
        <v>0</v>
      </c>
      <c r="J263" s="247"/>
      <c r="K263" s="248">
        <f>ROUND(E263*J263,2)</f>
        <v>0</v>
      </c>
      <c r="L263" s="248">
        <v>21</v>
      </c>
      <c r="M263" s="248">
        <f>G263*(1+L263/100)</f>
        <v>0</v>
      </c>
      <c r="N263" s="248">
        <v>6.1000000000000004E-3</v>
      </c>
      <c r="O263" s="248">
        <f>ROUND(E263*N263,2)</f>
        <v>0.02</v>
      </c>
      <c r="P263" s="248">
        <v>0</v>
      </c>
      <c r="Q263" s="248">
        <f>ROUND(E263*P263,2)</f>
        <v>0</v>
      </c>
      <c r="R263" s="248"/>
      <c r="S263" s="248" t="s">
        <v>127</v>
      </c>
      <c r="T263" s="249" t="s">
        <v>127</v>
      </c>
      <c r="U263" s="233">
        <v>0.26600000000000001</v>
      </c>
      <c r="V263" s="233">
        <f>ROUND(E263*U263,2)</f>
        <v>0.72</v>
      </c>
      <c r="W263" s="233"/>
      <c r="X263" s="233" t="s">
        <v>128</v>
      </c>
      <c r="Y263" s="214"/>
      <c r="Z263" s="214"/>
      <c r="AA263" s="214"/>
      <c r="AB263" s="214"/>
      <c r="AC263" s="214"/>
      <c r="AD263" s="214"/>
      <c r="AE263" s="214"/>
      <c r="AF263" s="214"/>
      <c r="AG263" s="214" t="s">
        <v>129</v>
      </c>
      <c r="AH263" s="214"/>
      <c r="AI263" s="214"/>
      <c r="AJ263" s="214"/>
      <c r="AK263" s="214"/>
      <c r="AL263" s="214"/>
      <c r="AM263" s="214"/>
      <c r="AN263" s="214"/>
      <c r="AO263" s="214"/>
      <c r="AP263" s="214"/>
      <c r="AQ263" s="214"/>
      <c r="AR263" s="214"/>
      <c r="AS263" s="214"/>
      <c r="AT263" s="214"/>
      <c r="AU263" s="214"/>
      <c r="AV263" s="214"/>
      <c r="AW263" s="214"/>
      <c r="AX263" s="214"/>
      <c r="AY263" s="214"/>
      <c r="AZ263" s="214"/>
      <c r="BA263" s="214"/>
      <c r="BB263" s="214"/>
      <c r="BC263" s="214"/>
      <c r="BD263" s="214"/>
      <c r="BE263" s="214"/>
      <c r="BF263" s="214"/>
      <c r="BG263" s="214"/>
      <c r="BH263" s="214"/>
    </row>
    <row r="264" spans="1:60" ht="22.5" outlineLevel="1">
      <c r="A264" s="231"/>
      <c r="B264" s="232"/>
      <c r="C264" s="255" t="s">
        <v>371</v>
      </c>
      <c r="D264" s="234"/>
      <c r="E264" s="235"/>
      <c r="F264" s="233"/>
      <c r="G264" s="233"/>
      <c r="H264" s="233"/>
      <c r="I264" s="233"/>
      <c r="J264" s="233"/>
      <c r="K264" s="233"/>
      <c r="L264" s="233"/>
      <c r="M264" s="233"/>
      <c r="N264" s="233"/>
      <c r="O264" s="233"/>
      <c r="P264" s="233"/>
      <c r="Q264" s="233"/>
      <c r="R264" s="233"/>
      <c r="S264" s="233"/>
      <c r="T264" s="233"/>
      <c r="U264" s="233"/>
      <c r="V264" s="233"/>
      <c r="W264" s="233"/>
      <c r="X264" s="233"/>
      <c r="Y264" s="214"/>
      <c r="Z264" s="214"/>
      <c r="AA264" s="214"/>
      <c r="AB264" s="214"/>
      <c r="AC264" s="214"/>
      <c r="AD264" s="214"/>
      <c r="AE264" s="214"/>
      <c r="AF264" s="214"/>
      <c r="AG264" s="214" t="s">
        <v>131</v>
      </c>
      <c r="AH264" s="214">
        <v>0</v>
      </c>
      <c r="AI264" s="214"/>
      <c r="AJ264" s="214"/>
      <c r="AK264" s="214"/>
      <c r="AL264" s="214"/>
      <c r="AM264" s="214"/>
      <c r="AN264" s="214"/>
      <c r="AO264" s="214"/>
      <c r="AP264" s="214"/>
      <c r="AQ264" s="214"/>
      <c r="AR264" s="214"/>
      <c r="AS264" s="214"/>
      <c r="AT264" s="214"/>
      <c r="AU264" s="214"/>
      <c r="AV264" s="214"/>
      <c r="AW264" s="214"/>
      <c r="AX264" s="214"/>
      <c r="AY264" s="214"/>
      <c r="AZ264" s="214"/>
      <c r="BA264" s="214"/>
      <c r="BB264" s="214"/>
      <c r="BC264" s="214"/>
      <c r="BD264" s="214"/>
      <c r="BE264" s="214"/>
      <c r="BF264" s="214"/>
      <c r="BG264" s="214"/>
      <c r="BH264" s="214"/>
    </row>
    <row r="265" spans="1:60" outlineLevel="1">
      <c r="A265" s="231"/>
      <c r="B265" s="232"/>
      <c r="C265" s="255" t="s">
        <v>375</v>
      </c>
      <c r="D265" s="234"/>
      <c r="E265" s="235"/>
      <c r="F265" s="233"/>
      <c r="G265" s="233"/>
      <c r="H265" s="233"/>
      <c r="I265" s="233"/>
      <c r="J265" s="233"/>
      <c r="K265" s="233"/>
      <c r="L265" s="233"/>
      <c r="M265" s="233"/>
      <c r="N265" s="233"/>
      <c r="O265" s="233"/>
      <c r="P265" s="233"/>
      <c r="Q265" s="233"/>
      <c r="R265" s="233"/>
      <c r="S265" s="233"/>
      <c r="T265" s="233"/>
      <c r="U265" s="233"/>
      <c r="V265" s="233"/>
      <c r="W265" s="233"/>
      <c r="X265" s="233"/>
      <c r="Y265" s="214"/>
      <c r="Z265" s="214"/>
      <c r="AA265" s="214"/>
      <c r="AB265" s="214"/>
      <c r="AC265" s="214"/>
      <c r="AD265" s="214"/>
      <c r="AE265" s="214"/>
      <c r="AF265" s="214"/>
      <c r="AG265" s="214" t="s">
        <v>131</v>
      </c>
      <c r="AH265" s="214">
        <v>0</v>
      </c>
      <c r="AI265" s="214"/>
      <c r="AJ265" s="214"/>
      <c r="AK265" s="214"/>
      <c r="AL265" s="214"/>
      <c r="AM265" s="214"/>
      <c r="AN265" s="214"/>
      <c r="AO265" s="214"/>
      <c r="AP265" s="214"/>
      <c r="AQ265" s="214"/>
      <c r="AR265" s="214"/>
      <c r="AS265" s="214"/>
      <c r="AT265" s="214"/>
      <c r="AU265" s="214"/>
      <c r="AV265" s="214"/>
      <c r="AW265" s="214"/>
      <c r="AX265" s="214"/>
      <c r="AY265" s="214"/>
      <c r="AZ265" s="214"/>
      <c r="BA265" s="214"/>
      <c r="BB265" s="214"/>
      <c r="BC265" s="214"/>
      <c r="BD265" s="214"/>
      <c r="BE265" s="214"/>
      <c r="BF265" s="214"/>
      <c r="BG265" s="214"/>
      <c r="BH265" s="214"/>
    </row>
    <row r="266" spans="1:60" outlineLevel="1">
      <c r="A266" s="231"/>
      <c r="B266" s="232"/>
      <c r="C266" s="255" t="s">
        <v>376</v>
      </c>
      <c r="D266" s="234"/>
      <c r="E266" s="235">
        <v>2.7</v>
      </c>
      <c r="F266" s="233"/>
      <c r="G266" s="233"/>
      <c r="H266" s="233"/>
      <c r="I266" s="233"/>
      <c r="J266" s="233"/>
      <c r="K266" s="233"/>
      <c r="L266" s="233"/>
      <c r="M266" s="233"/>
      <c r="N266" s="233"/>
      <c r="O266" s="233"/>
      <c r="P266" s="233"/>
      <c r="Q266" s="233"/>
      <c r="R266" s="233"/>
      <c r="S266" s="233"/>
      <c r="T266" s="233"/>
      <c r="U266" s="233"/>
      <c r="V266" s="233"/>
      <c r="W266" s="233"/>
      <c r="X266" s="233"/>
      <c r="Y266" s="214"/>
      <c r="Z266" s="214"/>
      <c r="AA266" s="214"/>
      <c r="AB266" s="214"/>
      <c r="AC266" s="214"/>
      <c r="AD266" s="214"/>
      <c r="AE266" s="214"/>
      <c r="AF266" s="214"/>
      <c r="AG266" s="214" t="s">
        <v>131</v>
      </c>
      <c r="AH266" s="214">
        <v>0</v>
      </c>
      <c r="AI266" s="214"/>
      <c r="AJ266" s="214"/>
      <c r="AK266" s="214"/>
      <c r="AL266" s="214"/>
      <c r="AM266" s="214"/>
      <c r="AN266" s="214"/>
      <c r="AO266" s="214"/>
      <c r="AP266" s="214"/>
      <c r="AQ266" s="214"/>
      <c r="AR266" s="214"/>
      <c r="AS266" s="214"/>
      <c r="AT266" s="214"/>
      <c r="AU266" s="214"/>
      <c r="AV266" s="214"/>
      <c r="AW266" s="214"/>
      <c r="AX266" s="214"/>
      <c r="AY266" s="214"/>
      <c r="AZ266" s="214"/>
      <c r="BA266" s="214"/>
      <c r="BB266" s="214"/>
      <c r="BC266" s="214"/>
      <c r="BD266" s="214"/>
      <c r="BE266" s="214"/>
      <c r="BF266" s="214"/>
      <c r="BG266" s="214"/>
      <c r="BH266" s="214"/>
    </row>
    <row r="267" spans="1:60" outlineLevel="1">
      <c r="A267" s="243">
        <v>46</v>
      </c>
      <c r="B267" s="244" t="s">
        <v>382</v>
      </c>
      <c r="C267" s="254" t="s">
        <v>383</v>
      </c>
      <c r="D267" s="245" t="s">
        <v>175</v>
      </c>
      <c r="E267" s="246">
        <v>0.1</v>
      </c>
      <c r="F267" s="247"/>
      <c r="G267" s="248">
        <f>ROUND(E267*F267,2)</f>
        <v>0</v>
      </c>
      <c r="H267" s="247"/>
      <c r="I267" s="248">
        <f>ROUND(E267*H267,2)</f>
        <v>0</v>
      </c>
      <c r="J267" s="247"/>
      <c r="K267" s="248">
        <f>ROUND(E267*J267,2)</f>
        <v>0</v>
      </c>
      <c r="L267" s="248">
        <v>21</v>
      </c>
      <c r="M267" s="248">
        <f>G267*(1+L267/100)</f>
        <v>0</v>
      </c>
      <c r="N267" s="248">
        <v>0</v>
      </c>
      <c r="O267" s="248">
        <f>ROUND(E267*N267,2)</f>
        <v>0</v>
      </c>
      <c r="P267" s="248">
        <v>0</v>
      </c>
      <c r="Q267" s="248">
        <f>ROUND(E267*P267,2)</f>
        <v>0</v>
      </c>
      <c r="R267" s="248"/>
      <c r="S267" s="248" t="s">
        <v>127</v>
      </c>
      <c r="T267" s="249" t="s">
        <v>127</v>
      </c>
      <c r="U267" s="233">
        <v>1.57</v>
      </c>
      <c r="V267" s="233">
        <f>ROUND(E267*U267,2)</f>
        <v>0.16</v>
      </c>
      <c r="W267" s="233"/>
      <c r="X267" s="233" t="s">
        <v>128</v>
      </c>
      <c r="Y267" s="214"/>
      <c r="Z267" s="214"/>
      <c r="AA267" s="214"/>
      <c r="AB267" s="214"/>
      <c r="AC267" s="214"/>
      <c r="AD267" s="214"/>
      <c r="AE267" s="214"/>
      <c r="AF267" s="214"/>
      <c r="AG267" s="214" t="s">
        <v>129</v>
      </c>
      <c r="AH267" s="214"/>
      <c r="AI267" s="214"/>
      <c r="AJ267" s="214"/>
      <c r="AK267" s="214"/>
      <c r="AL267" s="214"/>
      <c r="AM267" s="214"/>
      <c r="AN267" s="214"/>
      <c r="AO267" s="214"/>
      <c r="AP267" s="214"/>
      <c r="AQ267" s="214"/>
      <c r="AR267" s="214"/>
      <c r="AS267" s="214"/>
      <c r="AT267" s="214"/>
      <c r="AU267" s="214"/>
      <c r="AV267" s="214"/>
      <c r="AW267" s="214"/>
      <c r="AX267" s="214"/>
      <c r="AY267" s="214"/>
      <c r="AZ267" s="214"/>
      <c r="BA267" s="214"/>
      <c r="BB267" s="214"/>
      <c r="BC267" s="214"/>
      <c r="BD267" s="214"/>
      <c r="BE267" s="214"/>
      <c r="BF267" s="214"/>
      <c r="BG267" s="214"/>
      <c r="BH267" s="214"/>
    </row>
    <row r="268" spans="1:60" outlineLevel="1">
      <c r="A268" s="231"/>
      <c r="B268" s="232"/>
      <c r="C268" s="255" t="s">
        <v>384</v>
      </c>
      <c r="D268" s="234"/>
      <c r="E268" s="235">
        <v>0.1</v>
      </c>
      <c r="F268" s="233"/>
      <c r="G268" s="233"/>
      <c r="H268" s="233"/>
      <c r="I268" s="233"/>
      <c r="J268" s="233"/>
      <c r="K268" s="233"/>
      <c r="L268" s="233"/>
      <c r="M268" s="233"/>
      <c r="N268" s="233"/>
      <c r="O268" s="233"/>
      <c r="P268" s="233"/>
      <c r="Q268" s="233"/>
      <c r="R268" s="233"/>
      <c r="S268" s="233"/>
      <c r="T268" s="233"/>
      <c r="U268" s="233"/>
      <c r="V268" s="233"/>
      <c r="W268" s="233"/>
      <c r="X268" s="233"/>
      <c r="Y268" s="214"/>
      <c r="Z268" s="214"/>
      <c r="AA268" s="214"/>
      <c r="AB268" s="214"/>
      <c r="AC268" s="214"/>
      <c r="AD268" s="214"/>
      <c r="AE268" s="214"/>
      <c r="AF268" s="214"/>
      <c r="AG268" s="214" t="s">
        <v>131</v>
      </c>
      <c r="AH268" s="214">
        <v>0</v>
      </c>
      <c r="AI268" s="214"/>
      <c r="AJ268" s="214"/>
      <c r="AK268" s="214"/>
      <c r="AL268" s="214"/>
      <c r="AM268" s="214"/>
      <c r="AN268" s="214"/>
      <c r="AO268" s="214"/>
      <c r="AP268" s="214"/>
      <c r="AQ268" s="214"/>
      <c r="AR268" s="214"/>
      <c r="AS268" s="214"/>
      <c r="AT268" s="214"/>
      <c r="AU268" s="214"/>
      <c r="AV268" s="214"/>
      <c r="AW268" s="214"/>
      <c r="AX268" s="214"/>
      <c r="AY268" s="214"/>
      <c r="AZ268" s="214"/>
      <c r="BA268" s="214"/>
      <c r="BB268" s="214"/>
      <c r="BC268" s="214"/>
      <c r="BD268" s="214"/>
      <c r="BE268" s="214"/>
      <c r="BF268" s="214"/>
      <c r="BG268" s="214"/>
      <c r="BH268" s="214"/>
    </row>
    <row r="269" spans="1:60">
      <c r="A269" s="237" t="s">
        <v>122</v>
      </c>
      <c r="B269" s="238" t="s">
        <v>85</v>
      </c>
      <c r="C269" s="253" t="s">
        <v>86</v>
      </c>
      <c r="D269" s="239"/>
      <c r="E269" s="240"/>
      <c r="F269" s="241"/>
      <c r="G269" s="241">
        <f>SUMIF(AG270:AG274,"&lt;&gt;NOR",G270:G274)</f>
        <v>0</v>
      </c>
      <c r="H269" s="241"/>
      <c r="I269" s="241">
        <f>SUM(I270:I274)</f>
        <v>0</v>
      </c>
      <c r="J269" s="241"/>
      <c r="K269" s="241">
        <f>SUM(K270:K274)</f>
        <v>0</v>
      </c>
      <c r="L269" s="241"/>
      <c r="M269" s="241">
        <f>SUM(M270:M274)</f>
        <v>0</v>
      </c>
      <c r="N269" s="241"/>
      <c r="O269" s="241">
        <f>SUM(O270:O274)</f>
        <v>0.04</v>
      </c>
      <c r="P269" s="241"/>
      <c r="Q269" s="241">
        <f>SUM(Q270:Q274)</f>
        <v>0</v>
      </c>
      <c r="R269" s="241"/>
      <c r="S269" s="241"/>
      <c r="T269" s="242"/>
      <c r="U269" s="236"/>
      <c r="V269" s="236">
        <f>SUM(V270:V274)</f>
        <v>8.23</v>
      </c>
      <c r="W269" s="236"/>
      <c r="X269" s="236"/>
      <c r="AG269" t="s">
        <v>123</v>
      </c>
    </row>
    <row r="270" spans="1:60" ht="22.5" outlineLevel="1">
      <c r="A270" s="243">
        <v>47</v>
      </c>
      <c r="B270" s="244" t="s">
        <v>385</v>
      </c>
      <c r="C270" s="254" t="s">
        <v>386</v>
      </c>
      <c r="D270" s="245" t="s">
        <v>205</v>
      </c>
      <c r="E270" s="246">
        <v>9</v>
      </c>
      <c r="F270" s="247"/>
      <c r="G270" s="248">
        <f>ROUND(E270*F270,2)</f>
        <v>0</v>
      </c>
      <c r="H270" s="247"/>
      <c r="I270" s="248">
        <f>ROUND(E270*H270,2)</f>
        <v>0</v>
      </c>
      <c r="J270" s="247"/>
      <c r="K270" s="248">
        <f>ROUND(E270*J270,2)</f>
        <v>0</v>
      </c>
      <c r="L270" s="248">
        <v>21</v>
      </c>
      <c r="M270" s="248">
        <f>G270*(1+L270/100)</f>
        <v>0</v>
      </c>
      <c r="N270" s="248">
        <v>4.2900000000000004E-3</v>
      </c>
      <c r="O270" s="248">
        <f>ROUND(E270*N270,2)</f>
        <v>0.04</v>
      </c>
      <c r="P270" s="248">
        <v>0</v>
      </c>
      <c r="Q270" s="248">
        <f>ROUND(E270*P270,2)</f>
        <v>0</v>
      </c>
      <c r="R270" s="248"/>
      <c r="S270" s="248" t="s">
        <v>127</v>
      </c>
      <c r="T270" s="249" t="s">
        <v>127</v>
      </c>
      <c r="U270" s="233">
        <v>0.89470000000000005</v>
      </c>
      <c r="V270" s="233">
        <f>ROUND(E270*U270,2)</f>
        <v>8.0500000000000007</v>
      </c>
      <c r="W270" s="233"/>
      <c r="X270" s="233" t="s">
        <v>128</v>
      </c>
      <c r="Y270" s="214"/>
      <c r="Z270" s="214"/>
      <c r="AA270" s="214"/>
      <c r="AB270" s="214"/>
      <c r="AC270" s="214"/>
      <c r="AD270" s="214"/>
      <c r="AE270" s="214"/>
      <c r="AF270" s="214"/>
      <c r="AG270" s="214" t="s">
        <v>129</v>
      </c>
      <c r="AH270" s="214"/>
      <c r="AI270" s="214"/>
      <c r="AJ270" s="214"/>
      <c r="AK270" s="214"/>
      <c r="AL270" s="214"/>
      <c r="AM270" s="214"/>
      <c r="AN270" s="214"/>
      <c r="AO270" s="214"/>
      <c r="AP270" s="214"/>
      <c r="AQ270" s="214"/>
      <c r="AR270" s="214"/>
      <c r="AS270" s="214"/>
      <c r="AT270" s="214"/>
      <c r="AU270" s="214"/>
      <c r="AV270" s="214"/>
      <c r="AW270" s="214"/>
      <c r="AX270" s="214"/>
      <c r="AY270" s="214"/>
      <c r="AZ270" s="214"/>
      <c r="BA270" s="214"/>
      <c r="BB270" s="214"/>
      <c r="BC270" s="214"/>
      <c r="BD270" s="214"/>
      <c r="BE270" s="214"/>
      <c r="BF270" s="214"/>
      <c r="BG270" s="214"/>
      <c r="BH270" s="214"/>
    </row>
    <row r="271" spans="1:60" ht="22.5" outlineLevel="1">
      <c r="A271" s="231"/>
      <c r="B271" s="232"/>
      <c r="C271" s="255" t="s">
        <v>387</v>
      </c>
      <c r="D271" s="234"/>
      <c r="E271" s="235"/>
      <c r="F271" s="233"/>
      <c r="G271" s="233"/>
      <c r="H271" s="233"/>
      <c r="I271" s="233"/>
      <c r="J271" s="233"/>
      <c r="K271" s="233"/>
      <c r="L271" s="233"/>
      <c r="M271" s="233"/>
      <c r="N271" s="233"/>
      <c r="O271" s="233"/>
      <c r="P271" s="233"/>
      <c r="Q271" s="233"/>
      <c r="R271" s="233"/>
      <c r="S271" s="233"/>
      <c r="T271" s="233"/>
      <c r="U271" s="233"/>
      <c r="V271" s="233"/>
      <c r="W271" s="233"/>
      <c r="X271" s="233"/>
      <c r="Y271" s="214"/>
      <c r="Z271" s="214"/>
      <c r="AA271" s="214"/>
      <c r="AB271" s="214"/>
      <c r="AC271" s="214"/>
      <c r="AD271" s="214"/>
      <c r="AE271" s="214"/>
      <c r="AF271" s="214"/>
      <c r="AG271" s="214" t="s">
        <v>131</v>
      </c>
      <c r="AH271" s="214">
        <v>0</v>
      </c>
      <c r="AI271" s="214"/>
      <c r="AJ271" s="214"/>
      <c r="AK271" s="214"/>
      <c r="AL271" s="214"/>
      <c r="AM271" s="214"/>
      <c r="AN271" s="214"/>
      <c r="AO271" s="214"/>
      <c r="AP271" s="214"/>
      <c r="AQ271" s="214"/>
      <c r="AR271" s="214"/>
      <c r="AS271" s="214"/>
      <c r="AT271" s="214"/>
      <c r="AU271" s="214"/>
      <c r="AV271" s="214"/>
      <c r="AW271" s="214"/>
      <c r="AX271" s="214"/>
      <c r="AY271" s="214"/>
      <c r="AZ271" s="214"/>
      <c r="BA271" s="214"/>
      <c r="BB271" s="214"/>
      <c r="BC271" s="214"/>
      <c r="BD271" s="214"/>
      <c r="BE271" s="214"/>
      <c r="BF271" s="214"/>
      <c r="BG271" s="214"/>
      <c r="BH271" s="214"/>
    </row>
    <row r="272" spans="1:60" outlineLevel="1">
      <c r="A272" s="231"/>
      <c r="B272" s="232"/>
      <c r="C272" s="255" t="s">
        <v>388</v>
      </c>
      <c r="D272" s="234"/>
      <c r="E272" s="235">
        <v>9</v>
      </c>
      <c r="F272" s="233"/>
      <c r="G272" s="233"/>
      <c r="H272" s="233"/>
      <c r="I272" s="233"/>
      <c r="J272" s="233"/>
      <c r="K272" s="233"/>
      <c r="L272" s="233"/>
      <c r="M272" s="233"/>
      <c r="N272" s="233"/>
      <c r="O272" s="233"/>
      <c r="P272" s="233"/>
      <c r="Q272" s="233"/>
      <c r="R272" s="233"/>
      <c r="S272" s="233"/>
      <c r="T272" s="233"/>
      <c r="U272" s="233"/>
      <c r="V272" s="233"/>
      <c r="W272" s="233"/>
      <c r="X272" s="233"/>
      <c r="Y272" s="214"/>
      <c r="Z272" s="214"/>
      <c r="AA272" s="214"/>
      <c r="AB272" s="214"/>
      <c r="AC272" s="214"/>
      <c r="AD272" s="214"/>
      <c r="AE272" s="214"/>
      <c r="AF272" s="214"/>
      <c r="AG272" s="214" t="s">
        <v>131</v>
      </c>
      <c r="AH272" s="214">
        <v>0</v>
      </c>
      <c r="AI272" s="214"/>
      <c r="AJ272" s="214"/>
      <c r="AK272" s="214"/>
      <c r="AL272" s="214"/>
      <c r="AM272" s="214"/>
      <c r="AN272" s="214"/>
      <c r="AO272" s="214"/>
      <c r="AP272" s="214"/>
      <c r="AQ272" s="214"/>
      <c r="AR272" s="214"/>
      <c r="AS272" s="214"/>
      <c r="AT272" s="214"/>
      <c r="AU272" s="214"/>
      <c r="AV272" s="214"/>
      <c r="AW272" s="214"/>
      <c r="AX272" s="214"/>
      <c r="AY272" s="214"/>
      <c r="AZ272" s="214"/>
      <c r="BA272" s="214"/>
      <c r="BB272" s="214"/>
      <c r="BC272" s="214"/>
      <c r="BD272" s="214"/>
      <c r="BE272" s="214"/>
      <c r="BF272" s="214"/>
      <c r="BG272" s="214"/>
      <c r="BH272" s="214"/>
    </row>
    <row r="273" spans="1:60" outlineLevel="1">
      <c r="A273" s="243">
        <v>48</v>
      </c>
      <c r="B273" s="244" t="s">
        <v>389</v>
      </c>
      <c r="C273" s="254" t="s">
        <v>390</v>
      </c>
      <c r="D273" s="245" t="s">
        <v>175</v>
      </c>
      <c r="E273" s="246">
        <v>3.9E-2</v>
      </c>
      <c r="F273" s="247"/>
      <c r="G273" s="248">
        <f>ROUND(E273*F273,2)</f>
        <v>0</v>
      </c>
      <c r="H273" s="247"/>
      <c r="I273" s="248">
        <f>ROUND(E273*H273,2)</f>
        <v>0</v>
      </c>
      <c r="J273" s="247"/>
      <c r="K273" s="248">
        <f>ROUND(E273*J273,2)</f>
        <v>0</v>
      </c>
      <c r="L273" s="248">
        <v>21</v>
      </c>
      <c r="M273" s="248">
        <f>G273*(1+L273/100)</f>
        <v>0</v>
      </c>
      <c r="N273" s="248">
        <v>0</v>
      </c>
      <c r="O273" s="248">
        <f>ROUND(E273*N273,2)</f>
        <v>0</v>
      </c>
      <c r="P273" s="248">
        <v>0</v>
      </c>
      <c r="Q273" s="248">
        <f>ROUND(E273*P273,2)</f>
        <v>0</v>
      </c>
      <c r="R273" s="248"/>
      <c r="S273" s="248" t="s">
        <v>127</v>
      </c>
      <c r="T273" s="249" t="s">
        <v>127</v>
      </c>
      <c r="U273" s="233">
        <v>4.74</v>
      </c>
      <c r="V273" s="233">
        <f>ROUND(E273*U273,2)</f>
        <v>0.18</v>
      </c>
      <c r="W273" s="233"/>
      <c r="X273" s="233" t="s">
        <v>128</v>
      </c>
      <c r="Y273" s="214"/>
      <c r="Z273" s="214"/>
      <c r="AA273" s="214"/>
      <c r="AB273" s="214"/>
      <c r="AC273" s="214"/>
      <c r="AD273" s="214"/>
      <c r="AE273" s="214"/>
      <c r="AF273" s="214"/>
      <c r="AG273" s="214" t="s">
        <v>129</v>
      </c>
      <c r="AH273" s="214"/>
      <c r="AI273" s="214"/>
      <c r="AJ273" s="214"/>
      <c r="AK273" s="214"/>
      <c r="AL273" s="214"/>
      <c r="AM273" s="214"/>
      <c r="AN273" s="214"/>
      <c r="AO273" s="214"/>
      <c r="AP273" s="214"/>
      <c r="AQ273" s="214"/>
      <c r="AR273" s="214"/>
      <c r="AS273" s="214"/>
      <c r="AT273" s="214"/>
      <c r="AU273" s="214"/>
      <c r="AV273" s="214"/>
      <c r="AW273" s="214"/>
      <c r="AX273" s="214"/>
      <c r="AY273" s="214"/>
      <c r="AZ273" s="214"/>
      <c r="BA273" s="214"/>
      <c r="BB273" s="214"/>
      <c r="BC273" s="214"/>
      <c r="BD273" s="214"/>
      <c r="BE273" s="214"/>
      <c r="BF273" s="214"/>
      <c r="BG273" s="214"/>
      <c r="BH273" s="214"/>
    </row>
    <row r="274" spans="1:60" outlineLevel="1">
      <c r="A274" s="231"/>
      <c r="B274" s="232"/>
      <c r="C274" s="255" t="s">
        <v>391</v>
      </c>
      <c r="D274" s="234"/>
      <c r="E274" s="235">
        <v>3.9E-2</v>
      </c>
      <c r="F274" s="233"/>
      <c r="G274" s="233"/>
      <c r="H274" s="233"/>
      <c r="I274" s="233"/>
      <c r="J274" s="233"/>
      <c r="K274" s="233"/>
      <c r="L274" s="233"/>
      <c r="M274" s="233"/>
      <c r="N274" s="233"/>
      <c r="O274" s="233"/>
      <c r="P274" s="233"/>
      <c r="Q274" s="233"/>
      <c r="R274" s="233"/>
      <c r="S274" s="233"/>
      <c r="T274" s="233"/>
      <c r="U274" s="233"/>
      <c r="V274" s="233"/>
      <c r="W274" s="233"/>
      <c r="X274" s="233"/>
      <c r="Y274" s="214"/>
      <c r="Z274" s="214"/>
      <c r="AA274" s="214"/>
      <c r="AB274" s="214"/>
      <c r="AC274" s="214"/>
      <c r="AD274" s="214"/>
      <c r="AE274" s="214"/>
      <c r="AF274" s="214"/>
      <c r="AG274" s="214" t="s">
        <v>131</v>
      </c>
      <c r="AH274" s="214">
        <v>0</v>
      </c>
      <c r="AI274" s="214"/>
      <c r="AJ274" s="214"/>
      <c r="AK274" s="214"/>
      <c r="AL274" s="214"/>
      <c r="AM274" s="214"/>
      <c r="AN274" s="214"/>
      <c r="AO274" s="214"/>
      <c r="AP274" s="214"/>
      <c r="AQ274" s="214"/>
      <c r="AR274" s="214"/>
      <c r="AS274" s="214"/>
      <c r="AT274" s="214"/>
      <c r="AU274" s="214"/>
      <c r="AV274" s="214"/>
      <c r="AW274" s="214"/>
      <c r="AX274" s="214"/>
      <c r="AY274" s="214"/>
      <c r="AZ274" s="214"/>
      <c r="BA274" s="214"/>
      <c r="BB274" s="214"/>
      <c r="BC274" s="214"/>
      <c r="BD274" s="214"/>
      <c r="BE274" s="214"/>
      <c r="BF274" s="214"/>
      <c r="BG274" s="214"/>
      <c r="BH274" s="214"/>
    </row>
    <row r="275" spans="1:60">
      <c r="A275" s="237" t="s">
        <v>122</v>
      </c>
      <c r="B275" s="238" t="s">
        <v>87</v>
      </c>
      <c r="C275" s="253" t="s">
        <v>88</v>
      </c>
      <c r="D275" s="239"/>
      <c r="E275" s="240"/>
      <c r="F275" s="241"/>
      <c r="G275" s="241">
        <f>SUMIF(AG276:AG280,"&lt;&gt;NOR",G276:G280)</f>
        <v>0</v>
      </c>
      <c r="H275" s="241"/>
      <c r="I275" s="241">
        <f>SUM(I276:I280)</f>
        <v>0</v>
      </c>
      <c r="J275" s="241"/>
      <c r="K275" s="241">
        <f>SUM(K276:K280)</f>
        <v>0</v>
      </c>
      <c r="L275" s="241"/>
      <c r="M275" s="241">
        <f>SUM(M276:M280)</f>
        <v>0</v>
      </c>
      <c r="N275" s="241"/>
      <c r="O275" s="241">
        <f>SUM(O276:O280)</f>
        <v>0.02</v>
      </c>
      <c r="P275" s="241"/>
      <c r="Q275" s="241">
        <f>SUM(Q276:Q280)</f>
        <v>0</v>
      </c>
      <c r="R275" s="241"/>
      <c r="S275" s="241"/>
      <c r="T275" s="242"/>
      <c r="U275" s="236"/>
      <c r="V275" s="236">
        <f>SUM(V276:V280)</f>
        <v>7.1</v>
      </c>
      <c r="W275" s="236"/>
      <c r="X275" s="236"/>
      <c r="AG275" t="s">
        <v>123</v>
      </c>
    </row>
    <row r="276" spans="1:60" ht="22.5" outlineLevel="1">
      <c r="A276" s="243">
        <v>49</v>
      </c>
      <c r="B276" s="244" t="s">
        <v>392</v>
      </c>
      <c r="C276" s="254" t="s">
        <v>393</v>
      </c>
      <c r="D276" s="245" t="s">
        <v>205</v>
      </c>
      <c r="E276" s="246">
        <v>20</v>
      </c>
      <c r="F276" s="247"/>
      <c r="G276" s="248">
        <f>ROUND(E276*F276,2)</f>
        <v>0</v>
      </c>
      <c r="H276" s="247"/>
      <c r="I276" s="248">
        <f>ROUND(E276*H276,2)</f>
        <v>0</v>
      </c>
      <c r="J276" s="247"/>
      <c r="K276" s="248">
        <f>ROUND(E276*J276,2)</f>
        <v>0</v>
      </c>
      <c r="L276" s="248">
        <v>21</v>
      </c>
      <c r="M276" s="248">
        <f>G276*(1+L276/100)</f>
        <v>0</v>
      </c>
      <c r="N276" s="248">
        <v>8.1999999999999998E-4</v>
      </c>
      <c r="O276" s="248">
        <f>ROUND(E276*N276,2)</f>
        <v>0.02</v>
      </c>
      <c r="P276" s="248">
        <v>0</v>
      </c>
      <c r="Q276" s="248">
        <f>ROUND(E276*P276,2)</f>
        <v>0</v>
      </c>
      <c r="R276" s="248"/>
      <c r="S276" s="248" t="s">
        <v>127</v>
      </c>
      <c r="T276" s="249" t="s">
        <v>127</v>
      </c>
      <c r="U276" s="233">
        <v>0.35499999999999998</v>
      </c>
      <c r="V276" s="233">
        <f>ROUND(E276*U276,2)</f>
        <v>7.1</v>
      </c>
      <c r="W276" s="233"/>
      <c r="X276" s="233" t="s">
        <v>128</v>
      </c>
      <c r="Y276" s="214"/>
      <c r="Z276" s="214"/>
      <c r="AA276" s="214"/>
      <c r="AB276" s="214"/>
      <c r="AC276" s="214"/>
      <c r="AD276" s="214"/>
      <c r="AE276" s="214"/>
      <c r="AF276" s="214"/>
      <c r="AG276" s="214" t="s">
        <v>129</v>
      </c>
      <c r="AH276" s="214"/>
      <c r="AI276" s="214"/>
      <c r="AJ276" s="214"/>
      <c r="AK276" s="214"/>
      <c r="AL276" s="214"/>
      <c r="AM276" s="214"/>
      <c r="AN276" s="214"/>
      <c r="AO276" s="214"/>
      <c r="AP276" s="214"/>
      <c r="AQ276" s="214"/>
      <c r="AR276" s="214"/>
      <c r="AS276" s="214"/>
      <c r="AT276" s="214"/>
      <c r="AU276" s="214"/>
      <c r="AV276" s="214"/>
      <c r="AW276" s="214"/>
      <c r="AX276" s="214"/>
      <c r="AY276" s="214"/>
      <c r="AZ276" s="214"/>
      <c r="BA276" s="214"/>
      <c r="BB276" s="214"/>
      <c r="BC276" s="214"/>
      <c r="BD276" s="214"/>
      <c r="BE276" s="214"/>
      <c r="BF276" s="214"/>
      <c r="BG276" s="214"/>
      <c r="BH276" s="214"/>
    </row>
    <row r="277" spans="1:60" outlineLevel="1">
      <c r="A277" s="231"/>
      <c r="B277" s="232"/>
      <c r="C277" s="255" t="s">
        <v>394</v>
      </c>
      <c r="D277" s="234"/>
      <c r="E277" s="235"/>
      <c r="F277" s="233"/>
      <c r="G277" s="233"/>
      <c r="H277" s="233"/>
      <c r="I277" s="233"/>
      <c r="J277" s="233"/>
      <c r="K277" s="233"/>
      <c r="L277" s="233"/>
      <c r="M277" s="233"/>
      <c r="N277" s="233"/>
      <c r="O277" s="233"/>
      <c r="P277" s="233"/>
      <c r="Q277" s="233"/>
      <c r="R277" s="233"/>
      <c r="S277" s="233"/>
      <c r="T277" s="233"/>
      <c r="U277" s="233"/>
      <c r="V277" s="233"/>
      <c r="W277" s="233"/>
      <c r="X277" s="233"/>
      <c r="Y277" s="214"/>
      <c r="Z277" s="214"/>
      <c r="AA277" s="214"/>
      <c r="AB277" s="214"/>
      <c r="AC277" s="214"/>
      <c r="AD277" s="214"/>
      <c r="AE277" s="214"/>
      <c r="AF277" s="214"/>
      <c r="AG277" s="214" t="s">
        <v>131</v>
      </c>
      <c r="AH277" s="214">
        <v>0</v>
      </c>
      <c r="AI277" s="214"/>
      <c r="AJ277" s="214"/>
      <c r="AK277" s="214"/>
      <c r="AL277" s="214"/>
      <c r="AM277" s="214"/>
      <c r="AN277" s="214"/>
      <c r="AO277" s="214"/>
      <c r="AP277" s="214"/>
      <c r="AQ277" s="214"/>
      <c r="AR277" s="214"/>
      <c r="AS277" s="214"/>
      <c r="AT277" s="214"/>
      <c r="AU277" s="214"/>
      <c r="AV277" s="214"/>
      <c r="AW277" s="214"/>
      <c r="AX277" s="214"/>
      <c r="AY277" s="214"/>
      <c r="AZ277" s="214"/>
      <c r="BA277" s="214"/>
      <c r="BB277" s="214"/>
      <c r="BC277" s="214"/>
      <c r="BD277" s="214"/>
      <c r="BE277" s="214"/>
      <c r="BF277" s="214"/>
      <c r="BG277" s="214"/>
      <c r="BH277" s="214"/>
    </row>
    <row r="278" spans="1:60" outlineLevel="1">
      <c r="A278" s="231"/>
      <c r="B278" s="232"/>
      <c r="C278" s="255" t="s">
        <v>395</v>
      </c>
      <c r="D278" s="234"/>
      <c r="E278" s="235"/>
      <c r="F278" s="233"/>
      <c r="G278" s="233"/>
      <c r="H278" s="233"/>
      <c r="I278" s="233"/>
      <c r="J278" s="233"/>
      <c r="K278" s="233"/>
      <c r="L278" s="233"/>
      <c r="M278" s="233"/>
      <c r="N278" s="233"/>
      <c r="O278" s="233"/>
      <c r="P278" s="233"/>
      <c r="Q278" s="233"/>
      <c r="R278" s="233"/>
      <c r="S278" s="233"/>
      <c r="T278" s="233"/>
      <c r="U278" s="233"/>
      <c r="V278" s="233"/>
      <c r="W278" s="233"/>
      <c r="X278" s="233"/>
      <c r="Y278" s="214"/>
      <c r="Z278" s="214"/>
      <c r="AA278" s="214"/>
      <c r="AB278" s="214"/>
      <c r="AC278" s="214"/>
      <c r="AD278" s="214"/>
      <c r="AE278" s="214"/>
      <c r="AF278" s="214"/>
      <c r="AG278" s="214" t="s">
        <v>131</v>
      </c>
      <c r="AH278" s="214">
        <v>0</v>
      </c>
      <c r="AI278" s="214"/>
      <c r="AJ278" s="214"/>
      <c r="AK278" s="214"/>
      <c r="AL278" s="214"/>
      <c r="AM278" s="214"/>
      <c r="AN278" s="214"/>
      <c r="AO278" s="214"/>
      <c r="AP278" s="214"/>
      <c r="AQ278" s="214"/>
      <c r="AR278" s="214"/>
      <c r="AS278" s="214"/>
      <c r="AT278" s="214"/>
      <c r="AU278" s="214"/>
      <c r="AV278" s="214"/>
      <c r="AW278" s="214"/>
      <c r="AX278" s="214"/>
      <c r="AY278" s="214"/>
      <c r="AZ278" s="214"/>
      <c r="BA278" s="214"/>
      <c r="BB278" s="214"/>
      <c r="BC278" s="214"/>
      <c r="BD278" s="214"/>
      <c r="BE278" s="214"/>
      <c r="BF278" s="214"/>
      <c r="BG278" s="214"/>
      <c r="BH278" s="214"/>
    </row>
    <row r="279" spans="1:60" outlineLevel="1">
      <c r="A279" s="231"/>
      <c r="B279" s="232"/>
      <c r="C279" s="255" t="s">
        <v>396</v>
      </c>
      <c r="D279" s="234"/>
      <c r="E279" s="235"/>
      <c r="F279" s="233"/>
      <c r="G279" s="233"/>
      <c r="H279" s="233"/>
      <c r="I279" s="233"/>
      <c r="J279" s="233"/>
      <c r="K279" s="233"/>
      <c r="L279" s="233"/>
      <c r="M279" s="233"/>
      <c r="N279" s="233"/>
      <c r="O279" s="233"/>
      <c r="P279" s="233"/>
      <c r="Q279" s="233"/>
      <c r="R279" s="233"/>
      <c r="S279" s="233"/>
      <c r="T279" s="233"/>
      <c r="U279" s="233"/>
      <c r="V279" s="233"/>
      <c r="W279" s="233"/>
      <c r="X279" s="233"/>
      <c r="Y279" s="214"/>
      <c r="Z279" s="214"/>
      <c r="AA279" s="214"/>
      <c r="AB279" s="214"/>
      <c r="AC279" s="214"/>
      <c r="AD279" s="214"/>
      <c r="AE279" s="214"/>
      <c r="AF279" s="214"/>
      <c r="AG279" s="214" t="s">
        <v>131</v>
      </c>
      <c r="AH279" s="214">
        <v>0</v>
      </c>
      <c r="AI279" s="214"/>
      <c r="AJ279" s="214"/>
      <c r="AK279" s="214"/>
      <c r="AL279" s="214"/>
      <c r="AM279" s="214"/>
      <c r="AN279" s="214"/>
      <c r="AO279" s="214"/>
      <c r="AP279" s="214"/>
      <c r="AQ279" s="214"/>
      <c r="AR279" s="214"/>
      <c r="AS279" s="214"/>
      <c r="AT279" s="214"/>
      <c r="AU279" s="214"/>
      <c r="AV279" s="214"/>
      <c r="AW279" s="214"/>
      <c r="AX279" s="214"/>
      <c r="AY279" s="214"/>
      <c r="AZ279" s="214"/>
      <c r="BA279" s="214"/>
      <c r="BB279" s="214"/>
      <c r="BC279" s="214"/>
      <c r="BD279" s="214"/>
      <c r="BE279" s="214"/>
      <c r="BF279" s="214"/>
      <c r="BG279" s="214"/>
      <c r="BH279" s="214"/>
    </row>
    <row r="280" spans="1:60" outlineLevel="1">
      <c r="A280" s="231"/>
      <c r="B280" s="232"/>
      <c r="C280" s="255" t="s">
        <v>397</v>
      </c>
      <c r="D280" s="234"/>
      <c r="E280" s="235">
        <v>20</v>
      </c>
      <c r="F280" s="233"/>
      <c r="G280" s="233"/>
      <c r="H280" s="233"/>
      <c r="I280" s="233"/>
      <c r="J280" s="233"/>
      <c r="K280" s="233"/>
      <c r="L280" s="233"/>
      <c r="M280" s="233"/>
      <c r="N280" s="233"/>
      <c r="O280" s="233"/>
      <c r="P280" s="233"/>
      <c r="Q280" s="233"/>
      <c r="R280" s="233"/>
      <c r="S280" s="233"/>
      <c r="T280" s="233"/>
      <c r="U280" s="233"/>
      <c r="V280" s="233"/>
      <c r="W280" s="233"/>
      <c r="X280" s="233"/>
      <c r="Y280" s="214"/>
      <c r="Z280" s="214"/>
      <c r="AA280" s="214"/>
      <c r="AB280" s="214"/>
      <c r="AC280" s="214"/>
      <c r="AD280" s="214"/>
      <c r="AE280" s="214"/>
      <c r="AF280" s="214"/>
      <c r="AG280" s="214" t="s">
        <v>131</v>
      </c>
      <c r="AH280" s="214">
        <v>0</v>
      </c>
      <c r="AI280" s="214"/>
      <c r="AJ280" s="214"/>
      <c r="AK280" s="214"/>
      <c r="AL280" s="214"/>
      <c r="AM280" s="214"/>
      <c r="AN280" s="214"/>
      <c r="AO280" s="214"/>
      <c r="AP280" s="214"/>
      <c r="AQ280" s="214"/>
      <c r="AR280" s="214"/>
      <c r="AS280" s="214"/>
      <c r="AT280" s="214"/>
      <c r="AU280" s="214"/>
      <c r="AV280" s="214"/>
      <c r="AW280" s="214"/>
      <c r="AX280" s="214"/>
      <c r="AY280" s="214"/>
      <c r="AZ280" s="214"/>
      <c r="BA280" s="214"/>
      <c r="BB280" s="214"/>
      <c r="BC280" s="214"/>
      <c r="BD280" s="214"/>
      <c r="BE280" s="214"/>
      <c r="BF280" s="214"/>
      <c r="BG280" s="214"/>
      <c r="BH280" s="214"/>
    </row>
    <row r="281" spans="1:60">
      <c r="A281" s="237" t="s">
        <v>122</v>
      </c>
      <c r="B281" s="238" t="s">
        <v>89</v>
      </c>
      <c r="C281" s="253" t="s">
        <v>90</v>
      </c>
      <c r="D281" s="239"/>
      <c r="E281" s="240"/>
      <c r="F281" s="241"/>
      <c r="G281" s="241">
        <f>SUMIF(AG282:AG284,"&lt;&gt;NOR",G282:G284)</f>
        <v>0</v>
      </c>
      <c r="H281" s="241"/>
      <c r="I281" s="241">
        <f>SUM(I282:I284)</f>
        <v>0</v>
      </c>
      <c r="J281" s="241"/>
      <c r="K281" s="241">
        <f>SUM(K282:K284)</f>
        <v>0</v>
      </c>
      <c r="L281" s="241"/>
      <c r="M281" s="241">
        <f>SUM(M282:M284)</f>
        <v>0</v>
      </c>
      <c r="N281" s="241"/>
      <c r="O281" s="241">
        <f>SUM(O282:O284)</f>
        <v>0.01</v>
      </c>
      <c r="P281" s="241"/>
      <c r="Q281" s="241">
        <f>SUM(Q282:Q284)</f>
        <v>0</v>
      </c>
      <c r="R281" s="241"/>
      <c r="S281" s="241"/>
      <c r="T281" s="242"/>
      <c r="U281" s="236"/>
      <c r="V281" s="236">
        <f>SUM(V282:V284)</f>
        <v>3.07</v>
      </c>
      <c r="W281" s="236"/>
      <c r="X281" s="236"/>
      <c r="AG281" t="s">
        <v>123</v>
      </c>
    </row>
    <row r="282" spans="1:60" outlineLevel="1">
      <c r="A282" s="243">
        <v>50</v>
      </c>
      <c r="B282" s="244" t="s">
        <v>398</v>
      </c>
      <c r="C282" s="254" t="s">
        <v>399</v>
      </c>
      <c r="D282" s="245" t="s">
        <v>126</v>
      </c>
      <c r="E282" s="246">
        <v>12.9472</v>
      </c>
      <c r="F282" s="247"/>
      <c r="G282" s="248">
        <f>ROUND(E282*F282,2)</f>
        <v>0</v>
      </c>
      <c r="H282" s="247"/>
      <c r="I282" s="248">
        <f>ROUND(E282*H282,2)</f>
        <v>0</v>
      </c>
      <c r="J282" s="247"/>
      <c r="K282" s="248">
        <f>ROUND(E282*J282,2)</f>
        <v>0</v>
      </c>
      <c r="L282" s="248">
        <v>21</v>
      </c>
      <c r="M282" s="248">
        <f>G282*(1+L282/100)</f>
        <v>0</v>
      </c>
      <c r="N282" s="248">
        <v>1.0499999999999999E-3</v>
      </c>
      <c r="O282" s="248">
        <f>ROUND(E282*N282,2)</f>
        <v>0.01</v>
      </c>
      <c r="P282" s="248">
        <v>0</v>
      </c>
      <c r="Q282" s="248">
        <f>ROUND(E282*P282,2)</f>
        <v>0</v>
      </c>
      <c r="R282" s="248"/>
      <c r="S282" s="248" t="s">
        <v>127</v>
      </c>
      <c r="T282" s="249" t="s">
        <v>127</v>
      </c>
      <c r="U282" s="233">
        <v>0.23699999999999999</v>
      </c>
      <c r="V282" s="233">
        <f>ROUND(E282*U282,2)</f>
        <v>3.07</v>
      </c>
      <c r="W282" s="233"/>
      <c r="X282" s="233" t="s">
        <v>128</v>
      </c>
      <c r="Y282" s="214"/>
      <c r="Z282" s="214"/>
      <c r="AA282" s="214"/>
      <c r="AB282" s="214"/>
      <c r="AC282" s="214"/>
      <c r="AD282" s="214"/>
      <c r="AE282" s="214"/>
      <c r="AF282" s="214"/>
      <c r="AG282" s="214" t="s">
        <v>129</v>
      </c>
      <c r="AH282" s="214"/>
      <c r="AI282" s="214"/>
      <c r="AJ282" s="214"/>
      <c r="AK282" s="214"/>
      <c r="AL282" s="214"/>
      <c r="AM282" s="214"/>
      <c r="AN282" s="214"/>
      <c r="AO282" s="214"/>
      <c r="AP282" s="214"/>
      <c r="AQ282" s="214"/>
      <c r="AR282" s="214"/>
      <c r="AS282" s="214"/>
      <c r="AT282" s="214"/>
      <c r="AU282" s="214"/>
      <c r="AV282" s="214"/>
      <c r="AW282" s="214"/>
      <c r="AX282" s="214"/>
      <c r="AY282" s="214"/>
      <c r="AZ282" s="214"/>
      <c r="BA282" s="214"/>
      <c r="BB282" s="214"/>
      <c r="BC282" s="214"/>
      <c r="BD282" s="214"/>
      <c r="BE282" s="214"/>
      <c r="BF282" s="214"/>
      <c r="BG282" s="214"/>
      <c r="BH282" s="214"/>
    </row>
    <row r="283" spans="1:60" outlineLevel="1">
      <c r="A283" s="231"/>
      <c r="B283" s="232"/>
      <c r="C283" s="255" t="s">
        <v>400</v>
      </c>
      <c r="D283" s="234"/>
      <c r="E283" s="235"/>
      <c r="F283" s="233"/>
      <c r="G283" s="233"/>
      <c r="H283" s="233"/>
      <c r="I283" s="233"/>
      <c r="J283" s="233"/>
      <c r="K283" s="233"/>
      <c r="L283" s="233"/>
      <c r="M283" s="233"/>
      <c r="N283" s="233"/>
      <c r="O283" s="233"/>
      <c r="P283" s="233"/>
      <c r="Q283" s="233"/>
      <c r="R283" s="233"/>
      <c r="S283" s="233"/>
      <c r="T283" s="233"/>
      <c r="U283" s="233"/>
      <c r="V283" s="233"/>
      <c r="W283" s="233"/>
      <c r="X283" s="233"/>
      <c r="Y283" s="214"/>
      <c r="Z283" s="214"/>
      <c r="AA283" s="214"/>
      <c r="AB283" s="214"/>
      <c r="AC283" s="214"/>
      <c r="AD283" s="214"/>
      <c r="AE283" s="214"/>
      <c r="AF283" s="214"/>
      <c r="AG283" s="214" t="s">
        <v>131</v>
      </c>
      <c r="AH283" s="214">
        <v>0</v>
      </c>
      <c r="AI283" s="214"/>
      <c r="AJ283" s="214"/>
      <c r="AK283" s="214"/>
      <c r="AL283" s="214"/>
      <c r="AM283" s="214"/>
      <c r="AN283" s="214"/>
      <c r="AO283" s="214"/>
      <c r="AP283" s="214"/>
      <c r="AQ283" s="214"/>
      <c r="AR283" s="214"/>
      <c r="AS283" s="214"/>
      <c r="AT283" s="214"/>
      <c r="AU283" s="214"/>
      <c r="AV283" s="214"/>
      <c r="AW283" s="214"/>
      <c r="AX283" s="214"/>
      <c r="AY283" s="214"/>
      <c r="AZ283" s="214"/>
      <c r="BA283" s="214"/>
      <c r="BB283" s="214"/>
      <c r="BC283" s="214"/>
      <c r="BD283" s="214"/>
      <c r="BE283" s="214"/>
      <c r="BF283" s="214"/>
      <c r="BG283" s="214"/>
      <c r="BH283" s="214"/>
    </row>
    <row r="284" spans="1:60" outlineLevel="1">
      <c r="A284" s="231"/>
      <c r="B284" s="232"/>
      <c r="C284" s="255" t="s">
        <v>159</v>
      </c>
      <c r="D284" s="234"/>
      <c r="E284" s="235">
        <v>12.9472</v>
      </c>
      <c r="F284" s="233"/>
      <c r="G284" s="233"/>
      <c r="H284" s="233"/>
      <c r="I284" s="233"/>
      <c r="J284" s="233"/>
      <c r="K284" s="233"/>
      <c r="L284" s="233"/>
      <c r="M284" s="233"/>
      <c r="N284" s="233"/>
      <c r="O284" s="233"/>
      <c r="P284" s="233"/>
      <c r="Q284" s="233"/>
      <c r="R284" s="233"/>
      <c r="S284" s="233"/>
      <c r="T284" s="233"/>
      <c r="U284" s="233"/>
      <c r="V284" s="233"/>
      <c r="W284" s="233"/>
      <c r="X284" s="233"/>
      <c r="Y284" s="214"/>
      <c r="Z284" s="214"/>
      <c r="AA284" s="214"/>
      <c r="AB284" s="214"/>
      <c r="AC284" s="214"/>
      <c r="AD284" s="214"/>
      <c r="AE284" s="214"/>
      <c r="AF284" s="214"/>
      <c r="AG284" s="214" t="s">
        <v>131</v>
      </c>
      <c r="AH284" s="214">
        <v>0</v>
      </c>
      <c r="AI284" s="214"/>
      <c r="AJ284" s="214"/>
      <c r="AK284" s="214"/>
      <c r="AL284" s="214"/>
      <c r="AM284" s="214"/>
      <c r="AN284" s="214"/>
      <c r="AO284" s="214"/>
      <c r="AP284" s="214"/>
      <c r="AQ284" s="214"/>
      <c r="AR284" s="214"/>
      <c r="AS284" s="214"/>
      <c r="AT284" s="214"/>
      <c r="AU284" s="214"/>
      <c r="AV284" s="214"/>
      <c r="AW284" s="214"/>
      <c r="AX284" s="214"/>
      <c r="AY284" s="214"/>
      <c r="AZ284" s="214"/>
      <c r="BA284" s="214"/>
      <c r="BB284" s="214"/>
      <c r="BC284" s="214"/>
      <c r="BD284" s="214"/>
      <c r="BE284" s="214"/>
      <c r="BF284" s="214"/>
      <c r="BG284" s="214"/>
      <c r="BH284" s="214"/>
    </row>
    <row r="285" spans="1:60">
      <c r="A285" s="237" t="s">
        <v>122</v>
      </c>
      <c r="B285" s="238" t="s">
        <v>91</v>
      </c>
      <c r="C285" s="253" t="s">
        <v>92</v>
      </c>
      <c r="D285" s="239"/>
      <c r="E285" s="240"/>
      <c r="F285" s="241"/>
      <c r="G285" s="241">
        <f>SUMIF(AG286:AG287,"&lt;&gt;NOR",G286:G287)</f>
        <v>0</v>
      </c>
      <c r="H285" s="241"/>
      <c r="I285" s="241">
        <f>SUM(I286:I287)</f>
        <v>0</v>
      </c>
      <c r="J285" s="241"/>
      <c r="K285" s="241">
        <f>SUM(K286:K287)</f>
        <v>0</v>
      </c>
      <c r="L285" s="241"/>
      <c r="M285" s="241">
        <f>SUM(M286:M287)</f>
        <v>0</v>
      </c>
      <c r="N285" s="241"/>
      <c r="O285" s="241">
        <f>SUM(O286:O287)</f>
        <v>0</v>
      </c>
      <c r="P285" s="241"/>
      <c r="Q285" s="241">
        <f>SUM(Q286:Q287)</f>
        <v>0</v>
      </c>
      <c r="R285" s="241"/>
      <c r="S285" s="241"/>
      <c r="T285" s="242"/>
      <c r="U285" s="236"/>
      <c r="V285" s="236">
        <f>SUM(V286:V287)</f>
        <v>0</v>
      </c>
      <c r="W285" s="236"/>
      <c r="X285" s="236"/>
      <c r="AG285" t="s">
        <v>123</v>
      </c>
    </row>
    <row r="286" spans="1:60" ht="22.5" outlineLevel="1">
      <c r="A286" s="243">
        <v>51</v>
      </c>
      <c r="B286" s="244" t="s">
        <v>43</v>
      </c>
      <c r="C286" s="254" t="s">
        <v>401</v>
      </c>
      <c r="D286" s="245" t="s">
        <v>402</v>
      </c>
      <c r="E286" s="246">
        <v>5</v>
      </c>
      <c r="F286" s="247"/>
      <c r="G286" s="248">
        <f>ROUND(E286*F286,2)</f>
        <v>0</v>
      </c>
      <c r="H286" s="247"/>
      <c r="I286" s="248">
        <f>ROUND(E286*H286,2)</f>
        <v>0</v>
      </c>
      <c r="J286" s="247"/>
      <c r="K286" s="248">
        <f>ROUND(E286*J286,2)</f>
        <v>0</v>
      </c>
      <c r="L286" s="248">
        <v>21</v>
      </c>
      <c r="M286" s="248">
        <f>G286*(1+L286/100)</f>
        <v>0</v>
      </c>
      <c r="N286" s="248">
        <v>0</v>
      </c>
      <c r="O286" s="248">
        <f>ROUND(E286*N286,2)</f>
        <v>0</v>
      </c>
      <c r="P286" s="248">
        <v>0</v>
      </c>
      <c r="Q286" s="248">
        <f>ROUND(E286*P286,2)</f>
        <v>0</v>
      </c>
      <c r="R286" s="248"/>
      <c r="S286" s="248" t="s">
        <v>403</v>
      </c>
      <c r="T286" s="249" t="s">
        <v>288</v>
      </c>
      <c r="U286" s="233">
        <v>0</v>
      </c>
      <c r="V286" s="233">
        <f>ROUND(E286*U286,2)</f>
        <v>0</v>
      </c>
      <c r="W286" s="233"/>
      <c r="X286" s="233" t="s">
        <v>128</v>
      </c>
      <c r="Y286" s="214"/>
      <c r="Z286" s="214"/>
      <c r="AA286" s="214"/>
      <c r="AB286" s="214"/>
      <c r="AC286" s="214"/>
      <c r="AD286" s="214"/>
      <c r="AE286" s="214"/>
      <c r="AF286" s="214"/>
      <c r="AG286" s="214" t="s">
        <v>129</v>
      </c>
      <c r="AH286" s="214"/>
      <c r="AI286" s="214"/>
      <c r="AJ286" s="214"/>
      <c r="AK286" s="214"/>
      <c r="AL286" s="214"/>
      <c r="AM286" s="214"/>
      <c r="AN286" s="214"/>
      <c r="AO286" s="214"/>
      <c r="AP286" s="214"/>
      <c r="AQ286" s="214"/>
      <c r="AR286" s="214"/>
      <c r="AS286" s="214"/>
      <c r="AT286" s="214"/>
      <c r="AU286" s="214"/>
      <c r="AV286" s="214"/>
      <c r="AW286" s="214"/>
      <c r="AX286" s="214"/>
      <c r="AY286" s="214"/>
      <c r="AZ286" s="214"/>
      <c r="BA286" s="214"/>
      <c r="BB286" s="214"/>
      <c r="BC286" s="214"/>
      <c r="BD286" s="214"/>
      <c r="BE286" s="214"/>
      <c r="BF286" s="214"/>
      <c r="BG286" s="214"/>
      <c r="BH286" s="214"/>
    </row>
    <row r="287" spans="1:60" outlineLevel="1">
      <c r="A287" s="231"/>
      <c r="B287" s="232"/>
      <c r="C287" s="255" t="s">
        <v>69</v>
      </c>
      <c r="D287" s="234"/>
      <c r="E287" s="235">
        <v>5</v>
      </c>
      <c r="F287" s="233"/>
      <c r="G287" s="233"/>
      <c r="H287" s="233"/>
      <c r="I287" s="233"/>
      <c r="J287" s="233"/>
      <c r="K287" s="233"/>
      <c r="L287" s="233"/>
      <c r="M287" s="233"/>
      <c r="N287" s="233"/>
      <c r="O287" s="233"/>
      <c r="P287" s="233"/>
      <c r="Q287" s="233"/>
      <c r="R287" s="233"/>
      <c r="S287" s="233"/>
      <c r="T287" s="233"/>
      <c r="U287" s="233"/>
      <c r="V287" s="233"/>
      <c r="W287" s="233"/>
      <c r="X287" s="233"/>
      <c r="Y287" s="214"/>
      <c r="Z287" s="214"/>
      <c r="AA287" s="214"/>
      <c r="AB287" s="214"/>
      <c r="AC287" s="214"/>
      <c r="AD287" s="214"/>
      <c r="AE287" s="214"/>
      <c r="AF287" s="214"/>
      <c r="AG287" s="214" t="s">
        <v>131</v>
      </c>
      <c r="AH287" s="214">
        <v>0</v>
      </c>
      <c r="AI287" s="214"/>
      <c r="AJ287" s="214"/>
      <c r="AK287" s="214"/>
      <c r="AL287" s="214"/>
      <c r="AM287" s="214"/>
      <c r="AN287" s="214"/>
      <c r="AO287" s="214"/>
      <c r="AP287" s="214"/>
      <c r="AQ287" s="214"/>
      <c r="AR287" s="214"/>
      <c r="AS287" s="214"/>
      <c r="AT287" s="214"/>
      <c r="AU287" s="214"/>
      <c r="AV287" s="214"/>
      <c r="AW287" s="214"/>
      <c r="AX287" s="214"/>
      <c r="AY287" s="214"/>
      <c r="AZ287" s="214"/>
      <c r="BA287" s="214"/>
      <c r="BB287" s="214"/>
      <c r="BC287" s="214"/>
      <c r="BD287" s="214"/>
      <c r="BE287" s="214"/>
      <c r="BF287" s="214"/>
      <c r="BG287" s="214"/>
      <c r="BH287" s="214"/>
    </row>
    <row r="288" spans="1:60">
      <c r="A288" s="237" t="s">
        <v>122</v>
      </c>
      <c r="B288" s="238" t="s">
        <v>93</v>
      </c>
      <c r="C288" s="253" t="s">
        <v>80</v>
      </c>
      <c r="D288" s="239"/>
      <c r="E288" s="240"/>
      <c r="F288" s="241"/>
      <c r="G288" s="241">
        <f>SUMIF(AG289:AG306,"&lt;&gt;NOR",G289:G306)</f>
        <v>0</v>
      </c>
      <c r="H288" s="241"/>
      <c r="I288" s="241">
        <f>SUM(I289:I306)</f>
        <v>0</v>
      </c>
      <c r="J288" s="241"/>
      <c r="K288" s="241">
        <f>SUM(K289:K306)</f>
        <v>0</v>
      </c>
      <c r="L288" s="241"/>
      <c r="M288" s="241">
        <f>SUM(M289:M306)</f>
        <v>0</v>
      </c>
      <c r="N288" s="241"/>
      <c r="O288" s="241">
        <f>SUM(O289:O306)</f>
        <v>0</v>
      </c>
      <c r="P288" s="241"/>
      <c r="Q288" s="241">
        <f>SUM(Q289:Q306)</f>
        <v>0</v>
      </c>
      <c r="R288" s="241"/>
      <c r="S288" s="241"/>
      <c r="T288" s="242"/>
      <c r="U288" s="236"/>
      <c r="V288" s="236">
        <f>SUM(V289:V306)</f>
        <v>26.08</v>
      </c>
      <c r="W288" s="236"/>
      <c r="X288" s="236"/>
      <c r="AG288" t="s">
        <v>123</v>
      </c>
    </row>
    <row r="289" spans="1:60" ht="22.5" outlineLevel="1">
      <c r="A289" s="243">
        <v>52</v>
      </c>
      <c r="B289" s="244" t="s">
        <v>404</v>
      </c>
      <c r="C289" s="254" t="s">
        <v>405</v>
      </c>
      <c r="D289" s="245" t="s">
        <v>175</v>
      </c>
      <c r="E289" s="246">
        <v>18.236699999999999</v>
      </c>
      <c r="F289" s="247"/>
      <c r="G289" s="248">
        <f>ROUND(E289*F289,2)</f>
        <v>0</v>
      </c>
      <c r="H289" s="247"/>
      <c r="I289" s="248">
        <f>ROUND(E289*H289,2)</f>
        <v>0</v>
      </c>
      <c r="J289" s="247"/>
      <c r="K289" s="248">
        <f>ROUND(E289*J289,2)</f>
        <v>0</v>
      </c>
      <c r="L289" s="248">
        <v>21</v>
      </c>
      <c r="M289" s="248">
        <f>G289*(1+L289/100)</f>
        <v>0</v>
      </c>
      <c r="N289" s="248">
        <v>0</v>
      </c>
      <c r="O289" s="248">
        <f>ROUND(E289*N289,2)</f>
        <v>0</v>
      </c>
      <c r="P289" s="248">
        <v>0</v>
      </c>
      <c r="Q289" s="248">
        <f>ROUND(E289*P289,2)</f>
        <v>0</v>
      </c>
      <c r="R289" s="248"/>
      <c r="S289" s="248" t="s">
        <v>127</v>
      </c>
      <c r="T289" s="249" t="s">
        <v>127</v>
      </c>
      <c r="U289" s="233">
        <v>0.49</v>
      </c>
      <c r="V289" s="233">
        <f>ROUND(E289*U289,2)</f>
        <v>8.94</v>
      </c>
      <c r="W289" s="233"/>
      <c r="X289" s="233" t="s">
        <v>128</v>
      </c>
      <c r="Y289" s="214"/>
      <c r="Z289" s="214"/>
      <c r="AA289" s="214"/>
      <c r="AB289" s="214"/>
      <c r="AC289" s="214"/>
      <c r="AD289" s="214"/>
      <c r="AE289" s="214"/>
      <c r="AF289" s="214"/>
      <c r="AG289" s="214" t="s">
        <v>129</v>
      </c>
      <c r="AH289" s="214"/>
      <c r="AI289" s="214"/>
      <c r="AJ289" s="214"/>
      <c r="AK289" s="214"/>
      <c r="AL289" s="214"/>
      <c r="AM289" s="214"/>
      <c r="AN289" s="214"/>
      <c r="AO289" s="214"/>
      <c r="AP289" s="214"/>
      <c r="AQ289" s="214"/>
      <c r="AR289" s="214"/>
      <c r="AS289" s="214"/>
      <c r="AT289" s="214"/>
      <c r="AU289" s="214"/>
      <c r="AV289" s="214"/>
      <c r="AW289" s="214"/>
      <c r="AX289" s="214"/>
      <c r="AY289" s="214"/>
      <c r="AZ289" s="214"/>
      <c r="BA289" s="214"/>
      <c r="BB289" s="214"/>
      <c r="BC289" s="214"/>
      <c r="BD289" s="214"/>
      <c r="BE289" s="214"/>
      <c r="BF289" s="214"/>
      <c r="BG289" s="214"/>
      <c r="BH289" s="214"/>
    </row>
    <row r="290" spans="1:60" outlineLevel="1">
      <c r="A290" s="231"/>
      <c r="B290" s="232"/>
      <c r="C290" s="256" t="s">
        <v>406</v>
      </c>
      <c r="D290" s="250"/>
      <c r="E290" s="250"/>
      <c r="F290" s="250"/>
      <c r="G290" s="250"/>
      <c r="H290" s="233"/>
      <c r="I290" s="233"/>
      <c r="J290" s="233"/>
      <c r="K290" s="233"/>
      <c r="L290" s="233"/>
      <c r="M290" s="233"/>
      <c r="N290" s="233"/>
      <c r="O290" s="233"/>
      <c r="P290" s="233"/>
      <c r="Q290" s="233"/>
      <c r="R290" s="233"/>
      <c r="S290" s="233"/>
      <c r="T290" s="233"/>
      <c r="U290" s="233"/>
      <c r="V290" s="233"/>
      <c r="W290" s="233"/>
      <c r="X290" s="233"/>
      <c r="Y290" s="214"/>
      <c r="Z290" s="214"/>
      <c r="AA290" s="214"/>
      <c r="AB290" s="214"/>
      <c r="AC290" s="214"/>
      <c r="AD290" s="214"/>
      <c r="AE290" s="214"/>
      <c r="AF290" s="214"/>
      <c r="AG290" s="214" t="s">
        <v>186</v>
      </c>
      <c r="AH290" s="214"/>
      <c r="AI290" s="214"/>
      <c r="AJ290" s="214"/>
      <c r="AK290" s="214"/>
      <c r="AL290" s="214"/>
      <c r="AM290" s="214"/>
      <c r="AN290" s="214"/>
      <c r="AO290" s="214"/>
      <c r="AP290" s="214"/>
      <c r="AQ290" s="214"/>
      <c r="AR290" s="214"/>
      <c r="AS290" s="214"/>
      <c r="AT290" s="214"/>
      <c r="AU290" s="214"/>
      <c r="AV290" s="214"/>
      <c r="AW290" s="214"/>
      <c r="AX290" s="214"/>
      <c r="AY290" s="214"/>
      <c r="AZ290" s="214"/>
      <c r="BA290" s="214"/>
      <c r="BB290" s="214"/>
      <c r="BC290" s="214"/>
      <c r="BD290" s="214"/>
      <c r="BE290" s="214"/>
      <c r="BF290" s="214"/>
      <c r="BG290" s="214"/>
      <c r="BH290" s="214"/>
    </row>
    <row r="291" spans="1:60" outlineLevel="1">
      <c r="A291" s="231"/>
      <c r="B291" s="232"/>
      <c r="C291" s="255" t="s">
        <v>407</v>
      </c>
      <c r="D291" s="234"/>
      <c r="E291" s="235"/>
      <c r="F291" s="233"/>
      <c r="G291" s="233"/>
      <c r="H291" s="233"/>
      <c r="I291" s="233"/>
      <c r="J291" s="233"/>
      <c r="K291" s="233"/>
      <c r="L291" s="233"/>
      <c r="M291" s="233"/>
      <c r="N291" s="233"/>
      <c r="O291" s="233"/>
      <c r="P291" s="233"/>
      <c r="Q291" s="233"/>
      <c r="R291" s="233"/>
      <c r="S291" s="233"/>
      <c r="T291" s="233"/>
      <c r="U291" s="233"/>
      <c r="V291" s="233"/>
      <c r="W291" s="233"/>
      <c r="X291" s="233"/>
      <c r="Y291" s="214"/>
      <c r="Z291" s="214"/>
      <c r="AA291" s="214"/>
      <c r="AB291" s="214"/>
      <c r="AC291" s="214"/>
      <c r="AD291" s="214"/>
      <c r="AE291" s="214"/>
      <c r="AF291" s="214"/>
      <c r="AG291" s="214" t="s">
        <v>131</v>
      </c>
      <c r="AH291" s="214">
        <v>0</v>
      </c>
      <c r="AI291" s="214"/>
      <c r="AJ291" s="214"/>
      <c r="AK291" s="214"/>
      <c r="AL291" s="214"/>
      <c r="AM291" s="214"/>
      <c r="AN291" s="214"/>
      <c r="AO291" s="214"/>
      <c r="AP291" s="214"/>
      <c r="AQ291" s="214"/>
      <c r="AR291" s="214"/>
      <c r="AS291" s="214"/>
      <c r="AT291" s="214"/>
      <c r="AU291" s="214"/>
      <c r="AV291" s="214"/>
      <c r="AW291" s="214"/>
      <c r="AX291" s="214"/>
      <c r="AY291" s="214"/>
      <c r="AZ291" s="214"/>
      <c r="BA291" s="214"/>
      <c r="BB291" s="214"/>
      <c r="BC291" s="214"/>
      <c r="BD291" s="214"/>
      <c r="BE291" s="214"/>
      <c r="BF291" s="214"/>
      <c r="BG291" s="214"/>
      <c r="BH291" s="214"/>
    </row>
    <row r="292" spans="1:60" outlineLevel="1">
      <c r="A292" s="231"/>
      <c r="B292" s="232"/>
      <c r="C292" s="255" t="s">
        <v>408</v>
      </c>
      <c r="D292" s="234"/>
      <c r="E292" s="235">
        <v>18.027699999999999</v>
      </c>
      <c r="F292" s="233"/>
      <c r="G292" s="233"/>
      <c r="H292" s="233"/>
      <c r="I292" s="233"/>
      <c r="J292" s="233"/>
      <c r="K292" s="233"/>
      <c r="L292" s="233"/>
      <c r="M292" s="233"/>
      <c r="N292" s="233"/>
      <c r="O292" s="233"/>
      <c r="P292" s="233"/>
      <c r="Q292" s="233"/>
      <c r="R292" s="233"/>
      <c r="S292" s="233"/>
      <c r="T292" s="233"/>
      <c r="U292" s="233"/>
      <c r="V292" s="233"/>
      <c r="W292" s="233"/>
      <c r="X292" s="233"/>
      <c r="Y292" s="214"/>
      <c r="Z292" s="214"/>
      <c r="AA292" s="214"/>
      <c r="AB292" s="214"/>
      <c r="AC292" s="214"/>
      <c r="AD292" s="214"/>
      <c r="AE292" s="214"/>
      <c r="AF292" s="214"/>
      <c r="AG292" s="214" t="s">
        <v>131</v>
      </c>
      <c r="AH292" s="214">
        <v>0</v>
      </c>
      <c r="AI292" s="214"/>
      <c r="AJ292" s="214"/>
      <c r="AK292" s="214"/>
      <c r="AL292" s="214"/>
      <c r="AM292" s="214"/>
      <c r="AN292" s="214"/>
      <c r="AO292" s="214"/>
      <c r="AP292" s="214"/>
      <c r="AQ292" s="214"/>
      <c r="AR292" s="214"/>
      <c r="AS292" s="214"/>
      <c r="AT292" s="214"/>
      <c r="AU292" s="214"/>
      <c r="AV292" s="214"/>
      <c r="AW292" s="214"/>
      <c r="AX292" s="214"/>
      <c r="AY292" s="214"/>
      <c r="AZ292" s="214"/>
      <c r="BA292" s="214"/>
      <c r="BB292" s="214"/>
      <c r="BC292" s="214"/>
      <c r="BD292" s="214"/>
      <c r="BE292" s="214"/>
      <c r="BF292" s="214"/>
      <c r="BG292" s="214"/>
      <c r="BH292" s="214"/>
    </row>
    <row r="293" spans="1:60" outlineLevel="1">
      <c r="A293" s="231"/>
      <c r="B293" s="232"/>
      <c r="C293" s="255" t="s">
        <v>409</v>
      </c>
      <c r="D293" s="234"/>
      <c r="E293" s="235"/>
      <c r="F293" s="233"/>
      <c r="G293" s="233"/>
      <c r="H293" s="233"/>
      <c r="I293" s="233"/>
      <c r="J293" s="233"/>
      <c r="K293" s="233"/>
      <c r="L293" s="233"/>
      <c r="M293" s="233"/>
      <c r="N293" s="233"/>
      <c r="O293" s="233"/>
      <c r="P293" s="233"/>
      <c r="Q293" s="233"/>
      <c r="R293" s="233"/>
      <c r="S293" s="233"/>
      <c r="T293" s="233"/>
      <c r="U293" s="233"/>
      <c r="V293" s="233"/>
      <c r="W293" s="233"/>
      <c r="X293" s="233"/>
      <c r="Y293" s="214"/>
      <c r="Z293" s="214"/>
      <c r="AA293" s="214"/>
      <c r="AB293" s="214"/>
      <c r="AC293" s="214"/>
      <c r="AD293" s="214"/>
      <c r="AE293" s="214"/>
      <c r="AF293" s="214"/>
      <c r="AG293" s="214" t="s">
        <v>131</v>
      </c>
      <c r="AH293" s="214">
        <v>0</v>
      </c>
      <c r="AI293" s="214"/>
      <c r="AJ293" s="214"/>
      <c r="AK293" s="214"/>
      <c r="AL293" s="214"/>
      <c r="AM293" s="214"/>
      <c r="AN293" s="214"/>
      <c r="AO293" s="214"/>
      <c r="AP293" s="214"/>
      <c r="AQ293" s="214"/>
      <c r="AR293" s="214"/>
      <c r="AS293" s="214"/>
      <c r="AT293" s="214"/>
      <c r="AU293" s="214"/>
      <c r="AV293" s="214"/>
      <c r="AW293" s="214"/>
      <c r="AX293" s="214"/>
      <c r="AY293" s="214"/>
      <c r="AZ293" s="214"/>
      <c r="BA293" s="214"/>
      <c r="BB293" s="214"/>
      <c r="BC293" s="214"/>
      <c r="BD293" s="214"/>
      <c r="BE293" s="214"/>
      <c r="BF293" s="214"/>
      <c r="BG293" s="214"/>
      <c r="BH293" s="214"/>
    </row>
    <row r="294" spans="1:60" outlineLevel="1">
      <c r="A294" s="231"/>
      <c r="B294" s="232"/>
      <c r="C294" s="255" t="s">
        <v>410</v>
      </c>
      <c r="D294" s="234"/>
      <c r="E294" s="235">
        <v>0.20899999999999999</v>
      </c>
      <c r="F294" s="233"/>
      <c r="G294" s="233"/>
      <c r="H294" s="233"/>
      <c r="I294" s="233"/>
      <c r="J294" s="233"/>
      <c r="K294" s="233"/>
      <c r="L294" s="233"/>
      <c r="M294" s="233"/>
      <c r="N294" s="233"/>
      <c r="O294" s="233"/>
      <c r="P294" s="233"/>
      <c r="Q294" s="233"/>
      <c r="R294" s="233"/>
      <c r="S294" s="233"/>
      <c r="T294" s="233"/>
      <c r="U294" s="233"/>
      <c r="V294" s="233"/>
      <c r="W294" s="233"/>
      <c r="X294" s="233"/>
      <c r="Y294" s="214"/>
      <c r="Z294" s="214"/>
      <c r="AA294" s="214"/>
      <c r="AB294" s="214"/>
      <c r="AC294" s="214"/>
      <c r="AD294" s="214"/>
      <c r="AE294" s="214"/>
      <c r="AF294" s="214"/>
      <c r="AG294" s="214" t="s">
        <v>131</v>
      </c>
      <c r="AH294" s="214">
        <v>0</v>
      </c>
      <c r="AI294" s="214"/>
      <c r="AJ294" s="214"/>
      <c r="AK294" s="214"/>
      <c r="AL294" s="214"/>
      <c r="AM294" s="214"/>
      <c r="AN294" s="214"/>
      <c r="AO294" s="214"/>
      <c r="AP294" s="214"/>
      <c r="AQ294" s="214"/>
      <c r="AR294" s="214"/>
      <c r="AS294" s="214"/>
      <c r="AT294" s="214"/>
      <c r="AU294" s="214"/>
      <c r="AV294" s="214"/>
      <c r="AW294" s="214"/>
      <c r="AX294" s="214"/>
      <c r="AY294" s="214"/>
      <c r="AZ294" s="214"/>
      <c r="BA294" s="214"/>
      <c r="BB294" s="214"/>
      <c r="BC294" s="214"/>
      <c r="BD294" s="214"/>
      <c r="BE294" s="214"/>
      <c r="BF294" s="214"/>
      <c r="BG294" s="214"/>
      <c r="BH294" s="214"/>
    </row>
    <row r="295" spans="1:60" ht="22.5" outlineLevel="1">
      <c r="A295" s="243">
        <v>53</v>
      </c>
      <c r="B295" s="244" t="s">
        <v>411</v>
      </c>
      <c r="C295" s="254" t="s">
        <v>412</v>
      </c>
      <c r="D295" s="245" t="s">
        <v>175</v>
      </c>
      <c r="E295" s="246">
        <v>162.66730000000001</v>
      </c>
      <c r="F295" s="247"/>
      <c r="G295" s="248">
        <f>ROUND(E295*F295,2)</f>
        <v>0</v>
      </c>
      <c r="H295" s="247"/>
      <c r="I295" s="248">
        <f>ROUND(E295*H295,2)</f>
        <v>0</v>
      </c>
      <c r="J295" s="247"/>
      <c r="K295" s="248">
        <f>ROUND(E295*J295,2)</f>
        <v>0</v>
      </c>
      <c r="L295" s="248">
        <v>21</v>
      </c>
      <c r="M295" s="248">
        <f>G295*(1+L295/100)</f>
        <v>0</v>
      </c>
      <c r="N295" s="248">
        <v>0</v>
      </c>
      <c r="O295" s="248">
        <f>ROUND(E295*N295,2)</f>
        <v>0</v>
      </c>
      <c r="P295" s="248">
        <v>0</v>
      </c>
      <c r="Q295" s="248">
        <f>ROUND(E295*P295,2)</f>
        <v>0</v>
      </c>
      <c r="R295" s="248"/>
      <c r="S295" s="248" t="s">
        <v>127</v>
      </c>
      <c r="T295" s="249" t="s">
        <v>127</v>
      </c>
      <c r="U295" s="233">
        <v>0</v>
      </c>
      <c r="V295" s="233">
        <f>ROUND(E295*U295,2)</f>
        <v>0</v>
      </c>
      <c r="W295" s="233"/>
      <c r="X295" s="233" t="s">
        <v>128</v>
      </c>
      <c r="Y295" s="214"/>
      <c r="Z295" s="214"/>
      <c r="AA295" s="214"/>
      <c r="AB295" s="214"/>
      <c r="AC295" s="214"/>
      <c r="AD295" s="214"/>
      <c r="AE295" s="214"/>
      <c r="AF295" s="214"/>
      <c r="AG295" s="214" t="s">
        <v>129</v>
      </c>
      <c r="AH295" s="214"/>
      <c r="AI295" s="214"/>
      <c r="AJ295" s="214"/>
      <c r="AK295" s="214"/>
      <c r="AL295" s="214"/>
      <c r="AM295" s="214"/>
      <c r="AN295" s="214"/>
      <c r="AO295" s="214"/>
      <c r="AP295" s="214"/>
      <c r="AQ295" s="214"/>
      <c r="AR295" s="214"/>
      <c r="AS295" s="214"/>
      <c r="AT295" s="214"/>
      <c r="AU295" s="214"/>
      <c r="AV295" s="214"/>
      <c r="AW295" s="214"/>
      <c r="AX295" s="214"/>
      <c r="AY295" s="214"/>
      <c r="AZ295" s="214"/>
      <c r="BA295" s="214"/>
      <c r="BB295" s="214"/>
      <c r="BC295" s="214"/>
      <c r="BD295" s="214"/>
      <c r="BE295" s="214"/>
      <c r="BF295" s="214"/>
      <c r="BG295" s="214"/>
      <c r="BH295" s="214"/>
    </row>
    <row r="296" spans="1:60" ht="22.5" outlineLevel="1">
      <c r="A296" s="231"/>
      <c r="B296" s="232"/>
      <c r="C296" s="255" t="s">
        <v>413</v>
      </c>
      <c r="D296" s="234"/>
      <c r="E296" s="235"/>
      <c r="F296" s="233"/>
      <c r="G296" s="233"/>
      <c r="H296" s="233"/>
      <c r="I296" s="233"/>
      <c r="J296" s="233"/>
      <c r="K296" s="233"/>
      <c r="L296" s="233"/>
      <c r="M296" s="233"/>
      <c r="N296" s="233"/>
      <c r="O296" s="233"/>
      <c r="P296" s="233"/>
      <c r="Q296" s="233"/>
      <c r="R296" s="233"/>
      <c r="S296" s="233"/>
      <c r="T296" s="233"/>
      <c r="U296" s="233"/>
      <c r="V296" s="233"/>
      <c r="W296" s="233"/>
      <c r="X296" s="233"/>
      <c r="Y296" s="214"/>
      <c r="Z296" s="214"/>
      <c r="AA296" s="214"/>
      <c r="AB296" s="214"/>
      <c r="AC296" s="214"/>
      <c r="AD296" s="214"/>
      <c r="AE296" s="214"/>
      <c r="AF296" s="214"/>
      <c r="AG296" s="214" t="s">
        <v>131</v>
      </c>
      <c r="AH296" s="214">
        <v>0</v>
      </c>
      <c r="AI296" s="214"/>
      <c r="AJ296" s="214"/>
      <c r="AK296" s="214"/>
      <c r="AL296" s="214"/>
      <c r="AM296" s="214"/>
      <c r="AN296" s="214"/>
      <c r="AO296" s="214"/>
      <c r="AP296" s="214"/>
      <c r="AQ296" s="214"/>
      <c r="AR296" s="214"/>
      <c r="AS296" s="214"/>
      <c r="AT296" s="214"/>
      <c r="AU296" s="214"/>
      <c r="AV296" s="214"/>
      <c r="AW296" s="214"/>
      <c r="AX296" s="214"/>
      <c r="AY296" s="214"/>
      <c r="AZ296" s="214"/>
      <c r="BA296" s="214"/>
      <c r="BB296" s="214"/>
      <c r="BC296" s="214"/>
      <c r="BD296" s="214"/>
      <c r="BE296" s="214"/>
      <c r="BF296" s="214"/>
      <c r="BG296" s="214"/>
      <c r="BH296" s="214"/>
    </row>
    <row r="297" spans="1:60" outlineLevel="1">
      <c r="A297" s="231"/>
      <c r="B297" s="232"/>
      <c r="C297" s="255" t="s">
        <v>414</v>
      </c>
      <c r="D297" s="234"/>
      <c r="E297" s="235">
        <v>162.24930000000001</v>
      </c>
      <c r="F297" s="233"/>
      <c r="G297" s="233"/>
      <c r="H297" s="233"/>
      <c r="I297" s="233"/>
      <c r="J297" s="233"/>
      <c r="K297" s="233"/>
      <c r="L297" s="233"/>
      <c r="M297" s="233"/>
      <c r="N297" s="233"/>
      <c r="O297" s="233"/>
      <c r="P297" s="233"/>
      <c r="Q297" s="233"/>
      <c r="R297" s="233"/>
      <c r="S297" s="233"/>
      <c r="T297" s="233"/>
      <c r="U297" s="233"/>
      <c r="V297" s="233"/>
      <c r="W297" s="233"/>
      <c r="X297" s="233"/>
      <c r="Y297" s="214"/>
      <c r="Z297" s="214"/>
      <c r="AA297" s="214"/>
      <c r="AB297" s="214"/>
      <c r="AC297" s="214"/>
      <c r="AD297" s="214"/>
      <c r="AE297" s="214"/>
      <c r="AF297" s="214"/>
      <c r="AG297" s="214" t="s">
        <v>131</v>
      </c>
      <c r="AH297" s="214">
        <v>0</v>
      </c>
      <c r="AI297" s="214"/>
      <c r="AJ297" s="214"/>
      <c r="AK297" s="214"/>
      <c r="AL297" s="214"/>
      <c r="AM297" s="214"/>
      <c r="AN297" s="214"/>
      <c r="AO297" s="214"/>
      <c r="AP297" s="214"/>
      <c r="AQ297" s="214"/>
      <c r="AR297" s="214"/>
      <c r="AS297" s="214"/>
      <c r="AT297" s="214"/>
      <c r="AU297" s="214"/>
      <c r="AV297" s="214"/>
      <c r="AW297" s="214"/>
      <c r="AX297" s="214"/>
      <c r="AY297" s="214"/>
      <c r="AZ297" s="214"/>
      <c r="BA297" s="214"/>
      <c r="BB297" s="214"/>
      <c r="BC297" s="214"/>
      <c r="BD297" s="214"/>
      <c r="BE297" s="214"/>
      <c r="BF297" s="214"/>
      <c r="BG297" s="214"/>
      <c r="BH297" s="214"/>
    </row>
    <row r="298" spans="1:60" outlineLevel="1">
      <c r="A298" s="231"/>
      <c r="B298" s="232"/>
      <c r="C298" s="255" t="s">
        <v>415</v>
      </c>
      <c r="D298" s="234"/>
      <c r="E298" s="235"/>
      <c r="F298" s="233"/>
      <c r="G298" s="233"/>
      <c r="H298" s="233"/>
      <c r="I298" s="233"/>
      <c r="J298" s="233"/>
      <c r="K298" s="233"/>
      <c r="L298" s="233"/>
      <c r="M298" s="233"/>
      <c r="N298" s="233"/>
      <c r="O298" s="233"/>
      <c r="P298" s="233"/>
      <c r="Q298" s="233"/>
      <c r="R298" s="233"/>
      <c r="S298" s="233"/>
      <c r="T298" s="233"/>
      <c r="U298" s="233"/>
      <c r="V298" s="233"/>
      <c r="W298" s="233"/>
      <c r="X298" s="233"/>
      <c r="Y298" s="214"/>
      <c r="Z298" s="214"/>
      <c r="AA298" s="214"/>
      <c r="AB298" s="214"/>
      <c r="AC298" s="214"/>
      <c r="AD298" s="214"/>
      <c r="AE298" s="214"/>
      <c r="AF298" s="214"/>
      <c r="AG298" s="214" t="s">
        <v>131</v>
      </c>
      <c r="AH298" s="214">
        <v>0</v>
      </c>
      <c r="AI298" s="214"/>
      <c r="AJ298" s="214"/>
      <c r="AK298" s="214"/>
      <c r="AL298" s="214"/>
      <c r="AM298" s="214"/>
      <c r="AN298" s="214"/>
      <c r="AO298" s="214"/>
      <c r="AP298" s="214"/>
      <c r="AQ298" s="214"/>
      <c r="AR298" s="214"/>
      <c r="AS298" s="214"/>
      <c r="AT298" s="214"/>
      <c r="AU298" s="214"/>
      <c r="AV298" s="214"/>
      <c r="AW298" s="214"/>
      <c r="AX298" s="214"/>
      <c r="AY298" s="214"/>
      <c r="AZ298" s="214"/>
      <c r="BA298" s="214"/>
      <c r="BB298" s="214"/>
      <c r="BC298" s="214"/>
      <c r="BD298" s="214"/>
      <c r="BE298" s="214"/>
      <c r="BF298" s="214"/>
      <c r="BG298" s="214"/>
      <c r="BH298" s="214"/>
    </row>
    <row r="299" spans="1:60" outlineLevel="1">
      <c r="A299" s="231"/>
      <c r="B299" s="232"/>
      <c r="C299" s="255" t="s">
        <v>416</v>
      </c>
      <c r="D299" s="234"/>
      <c r="E299" s="235">
        <v>0.41799999999999998</v>
      </c>
      <c r="F299" s="233"/>
      <c r="G299" s="233"/>
      <c r="H299" s="233"/>
      <c r="I299" s="233"/>
      <c r="J299" s="233"/>
      <c r="K299" s="233"/>
      <c r="L299" s="233"/>
      <c r="M299" s="233"/>
      <c r="N299" s="233"/>
      <c r="O299" s="233"/>
      <c r="P299" s="233"/>
      <c r="Q299" s="233"/>
      <c r="R299" s="233"/>
      <c r="S299" s="233"/>
      <c r="T299" s="233"/>
      <c r="U299" s="233"/>
      <c r="V299" s="233"/>
      <c r="W299" s="233"/>
      <c r="X299" s="233"/>
      <c r="Y299" s="214"/>
      <c r="Z299" s="214"/>
      <c r="AA299" s="214"/>
      <c r="AB299" s="214"/>
      <c r="AC299" s="214"/>
      <c r="AD299" s="214"/>
      <c r="AE299" s="214"/>
      <c r="AF299" s="214"/>
      <c r="AG299" s="214" t="s">
        <v>131</v>
      </c>
      <c r="AH299" s="214">
        <v>0</v>
      </c>
      <c r="AI299" s="214"/>
      <c r="AJ299" s="214"/>
      <c r="AK299" s="214"/>
      <c r="AL299" s="214"/>
      <c r="AM299" s="214"/>
      <c r="AN299" s="214"/>
      <c r="AO299" s="214"/>
      <c r="AP299" s="214"/>
      <c r="AQ299" s="214"/>
      <c r="AR299" s="214"/>
      <c r="AS299" s="214"/>
      <c r="AT299" s="214"/>
      <c r="AU299" s="214"/>
      <c r="AV299" s="214"/>
      <c r="AW299" s="214"/>
      <c r="AX299" s="214"/>
      <c r="AY299" s="214"/>
      <c r="AZ299" s="214"/>
      <c r="BA299" s="214"/>
      <c r="BB299" s="214"/>
      <c r="BC299" s="214"/>
      <c r="BD299" s="214"/>
      <c r="BE299" s="214"/>
      <c r="BF299" s="214"/>
      <c r="BG299" s="214"/>
      <c r="BH299" s="214"/>
    </row>
    <row r="300" spans="1:60" outlineLevel="1">
      <c r="A300" s="243">
        <v>54</v>
      </c>
      <c r="B300" s="244" t="s">
        <v>417</v>
      </c>
      <c r="C300" s="254" t="s">
        <v>418</v>
      </c>
      <c r="D300" s="245" t="s">
        <v>175</v>
      </c>
      <c r="E300" s="246">
        <v>18.236699999999999</v>
      </c>
      <c r="F300" s="247"/>
      <c r="G300" s="248">
        <f>ROUND(E300*F300,2)</f>
        <v>0</v>
      </c>
      <c r="H300" s="247"/>
      <c r="I300" s="248">
        <f>ROUND(E300*H300,2)</f>
        <v>0</v>
      </c>
      <c r="J300" s="247"/>
      <c r="K300" s="248">
        <f>ROUND(E300*J300,2)</f>
        <v>0</v>
      </c>
      <c r="L300" s="248">
        <v>21</v>
      </c>
      <c r="M300" s="248">
        <f>G300*(1+L300/100)</f>
        <v>0</v>
      </c>
      <c r="N300" s="248">
        <v>0</v>
      </c>
      <c r="O300" s="248">
        <f>ROUND(E300*N300,2)</f>
        <v>0</v>
      </c>
      <c r="P300" s="248">
        <v>0</v>
      </c>
      <c r="Q300" s="248">
        <f>ROUND(E300*P300,2)</f>
        <v>0</v>
      </c>
      <c r="R300" s="248"/>
      <c r="S300" s="248" t="s">
        <v>127</v>
      </c>
      <c r="T300" s="249" t="s">
        <v>127</v>
      </c>
      <c r="U300" s="233">
        <v>0.94</v>
      </c>
      <c r="V300" s="233">
        <f>ROUND(E300*U300,2)</f>
        <v>17.14</v>
      </c>
      <c r="W300" s="233"/>
      <c r="X300" s="233" t="s">
        <v>128</v>
      </c>
      <c r="Y300" s="214"/>
      <c r="Z300" s="214"/>
      <c r="AA300" s="214"/>
      <c r="AB300" s="214"/>
      <c r="AC300" s="214"/>
      <c r="AD300" s="214"/>
      <c r="AE300" s="214"/>
      <c r="AF300" s="214"/>
      <c r="AG300" s="214" t="s">
        <v>129</v>
      </c>
      <c r="AH300" s="214"/>
      <c r="AI300" s="214"/>
      <c r="AJ300" s="214"/>
      <c r="AK300" s="214"/>
      <c r="AL300" s="214"/>
      <c r="AM300" s="214"/>
      <c r="AN300" s="214"/>
      <c r="AO300" s="214"/>
      <c r="AP300" s="214"/>
      <c r="AQ300" s="214"/>
      <c r="AR300" s="214"/>
      <c r="AS300" s="214"/>
      <c r="AT300" s="214"/>
      <c r="AU300" s="214"/>
      <c r="AV300" s="214"/>
      <c r="AW300" s="214"/>
      <c r="AX300" s="214"/>
      <c r="AY300" s="214"/>
      <c r="AZ300" s="214"/>
      <c r="BA300" s="214"/>
      <c r="BB300" s="214"/>
      <c r="BC300" s="214"/>
      <c r="BD300" s="214"/>
      <c r="BE300" s="214"/>
      <c r="BF300" s="214"/>
      <c r="BG300" s="214"/>
      <c r="BH300" s="214"/>
    </row>
    <row r="301" spans="1:60" outlineLevel="1">
      <c r="A301" s="231"/>
      <c r="B301" s="232"/>
      <c r="C301" s="255" t="s">
        <v>419</v>
      </c>
      <c r="D301" s="234"/>
      <c r="E301" s="235"/>
      <c r="F301" s="233"/>
      <c r="G301" s="233"/>
      <c r="H301" s="233"/>
      <c r="I301" s="233"/>
      <c r="J301" s="233"/>
      <c r="K301" s="233"/>
      <c r="L301" s="233"/>
      <c r="M301" s="233"/>
      <c r="N301" s="233"/>
      <c r="O301" s="233"/>
      <c r="P301" s="233"/>
      <c r="Q301" s="233"/>
      <c r="R301" s="233"/>
      <c r="S301" s="233"/>
      <c r="T301" s="233"/>
      <c r="U301" s="233"/>
      <c r="V301" s="233"/>
      <c r="W301" s="233"/>
      <c r="X301" s="233"/>
      <c r="Y301" s="214"/>
      <c r="Z301" s="214"/>
      <c r="AA301" s="214"/>
      <c r="AB301" s="214"/>
      <c r="AC301" s="214"/>
      <c r="AD301" s="214"/>
      <c r="AE301" s="214"/>
      <c r="AF301" s="214"/>
      <c r="AG301" s="214" t="s">
        <v>131</v>
      </c>
      <c r="AH301" s="214">
        <v>0</v>
      </c>
      <c r="AI301" s="214"/>
      <c r="AJ301" s="214"/>
      <c r="AK301" s="214"/>
      <c r="AL301" s="214"/>
      <c r="AM301" s="214"/>
      <c r="AN301" s="214"/>
      <c r="AO301" s="214"/>
      <c r="AP301" s="214"/>
      <c r="AQ301" s="214"/>
      <c r="AR301" s="214"/>
      <c r="AS301" s="214"/>
      <c r="AT301" s="214"/>
      <c r="AU301" s="214"/>
      <c r="AV301" s="214"/>
      <c r="AW301" s="214"/>
      <c r="AX301" s="214"/>
      <c r="AY301" s="214"/>
      <c r="AZ301" s="214"/>
      <c r="BA301" s="214"/>
      <c r="BB301" s="214"/>
      <c r="BC301" s="214"/>
      <c r="BD301" s="214"/>
      <c r="BE301" s="214"/>
      <c r="BF301" s="214"/>
      <c r="BG301" s="214"/>
      <c r="BH301" s="214"/>
    </row>
    <row r="302" spans="1:60" outlineLevel="1">
      <c r="A302" s="231"/>
      <c r="B302" s="232"/>
      <c r="C302" s="255" t="s">
        <v>420</v>
      </c>
      <c r="D302" s="234"/>
      <c r="E302" s="235">
        <v>18.236699999999999</v>
      </c>
      <c r="F302" s="233"/>
      <c r="G302" s="233"/>
      <c r="H302" s="233"/>
      <c r="I302" s="233"/>
      <c r="J302" s="233"/>
      <c r="K302" s="233"/>
      <c r="L302" s="233"/>
      <c r="M302" s="233"/>
      <c r="N302" s="233"/>
      <c r="O302" s="233"/>
      <c r="P302" s="233"/>
      <c r="Q302" s="233"/>
      <c r="R302" s="233"/>
      <c r="S302" s="233"/>
      <c r="T302" s="233"/>
      <c r="U302" s="233"/>
      <c r="V302" s="233"/>
      <c r="W302" s="233"/>
      <c r="X302" s="233"/>
      <c r="Y302" s="214"/>
      <c r="Z302" s="214"/>
      <c r="AA302" s="214"/>
      <c r="AB302" s="214"/>
      <c r="AC302" s="214"/>
      <c r="AD302" s="214"/>
      <c r="AE302" s="214"/>
      <c r="AF302" s="214"/>
      <c r="AG302" s="214" t="s">
        <v>131</v>
      </c>
      <c r="AH302" s="214">
        <v>0</v>
      </c>
      <c r="AI302" s="214"/>
      <c r="AJ302" s="214"/>
      <c r="AK302" s="214"/>
      <c r="AL302" s="214"/>
      <c r="AM302" s="214"/>
      <c r="AN302" s="214"/>
      <c r="AO302" s="214"/>
      <c r="AP302" s="214"/>
      <c r="AQ302" s="214"/>
      <c r="AR302" s="214"/>
      <c r="AS302" s="214"/>
      <c r="AT302" s="214"/>
      <c r="AU302" s="214"/>
      <c r="AV302" s="214"/>
      <c r="AW302" s="214"/>
      <c r="AX302" s="214"/>
      <c r="AY302" s="214"/>
      <c r="AZ302" s="214"/>
      <c r="BA302" s="214"/>
      <c r="BB302" s="214"/>
      <c r="BC302" s="214"/>
      <c r="BD302" s="214"/>
      <c r="BE302" s="214"/>
      <c r="BF302" s="214"/>
      <c r="BG302" s="214"/>
      <c r="BH302" s="214"/>
    </row>
    <row r="303" spans="1:60" outlineLevel="1">
      <c r="A303" s="243">
        <v>55</v>
      </c>
      <c r="B303" s="244" t="s">
        <v>421</v>
      </c>
      <c r="C303" s="254" t="s">
        <v>422</v>
      </c>
      <c r="D303" s="245" t="s">
        <v>175</v>
      </c>
      <c r="E303" s="246">
        <v>17.853899999999999</v>
      </c>
      <c r="F303" s="247"/>
      <c r="G303" s="248">
        <f>ROUND(E303*F303,2)</f>
        <v>0</v>
      </c>
      <c r="H303" s="247"/>
      <c r="I303" s="248">
        <f>ROUND(E303*H303,2)</f>
        <v>0</v>
      </c>
      <c r="J303" s="247"/>
      <c r="K303" s="248">
        <f>ROUND(E303*J303,2)</f>
        <v>0</v>
      </c>
      <c r="L303" s="248">
        <v>21</v>
      </c>
      <c r="M303" s="248">
        <f>G303*(1+L303/100)</f>
        <v>0</v>
      </c>
      <c r="N303" s="248">
        <v>0</v>
      </c>
      <c r="O303" s="248">
        <f>ROUND(E303*N303,2)</f>
        <v>0</v>
      </c>
      <c r="P303" s="248">
        <v>0</v>
      </c>
      <c r="Q303" s="248">
        <f>ROUND(E303*P303,2)</f>
        <v>0</v>
      </c>
      <c r="R303" s="248"/>
      <c r="S303" s="248" t="s">
        <v>127</v>
      </c>
      <c r="T303" s="249" t="s">
        <v>127</v>
      </c>
      <c r="U303" s="233">
        <v>0</v>
      </c>
      <c r="V303" s="233">
        <f>ROUND(E303*U303,2)</f>
        <v>0</v>
      </c>
      <c r="W303" s="233"/>
      <c r="X303" s="233" t="s">
        <v>128</v>
      </c>
      <c r="Y303" s="214"/>
      <c r="Z303" s="214"/>
      <c r="AA303" s="214"/>
      <c r="AB303" s="214"/>
      <c r="AC303" s="214"/>
      <c r="AD303" s="214"/>
      <c r="AE303" s="214"/>
      <c r="AF303" s="214"/>
      <c r="AG303" s="214" t="s">
        <v>129</v>
      </c>
      <c r="AH303" s="214"/>
      <c r="AI303" s="214"/>
      <c r="AJ303" s="214"/>
      <c r="AK303" s="214"/>
      <c r="AL303" s="214"/>
      <c r="AM303" s="214"/>
      <c r="AN303" s="214"/>
      <c r="AO303" s="214"/>
      <c r="AP303" s="214"/>
      <c r="AQ303" s="214"/>
      <c r="AR303" s="214"/>
      <c r="AS303" s="214"/>
      <c r="AT303" s="214"/>
      <c r="AU303" s="214"/>
      <c r="AV303" s="214"/>
      <c r="AW303" s="214"/>
      <c r="AX303" s="214"/>
      <c r="AY303" s="214"/>
      <c r="AZ303" s="214"/>
      <c r="BA303" s="214"/>
      <c r="BB303" s="214"/>
      <c r="BC303" s="214"/>
      <c r="BD303" s="214"/>
      <c r="BE303" s="214"/>
      <c r="BF303" s="214"/>
      <c r="BG303" s="214"/>
      <c r="BH303" s="214"/>
    </row>
    <row r="304" spans="1:60" outlineLevel="1">
      <c r="A304" s="231"/>
      <c r="B304" s="232"/>
      <c r="C304" s="255" t="s">
        <v>423</v>
      </c>
      <c r="D304" s="234"/>
      <c r="E304" s="235">
        <v>17.853899999999999</v>
      </c>
      <c r="F304" s="233"/>
      <c r="G304" s="233"/>
      <c r="H304" s="233"/>
      <c r="I304" s="233"/>
      <c r="J304" s="233"/>
      <c r="K304" s="233"/>
      <c r="L304" s="233"/>
      <c r="M304" s="233"/>
      <c r="N304" s="233"/>
      <c r="O304" s="233"/>
      <c r="P304" s="233"/>
      <c r="Q304" s="233"/>
      <c r="R304" s="233"/>
      <c r="S304" s="233"/>
      <c r="T304" s="233"/>
      <c r="U304" s="233"/>
      <c r="V304" s="233"/>
      <c r="W304" s="233"/>
      <c r="X304" s="233"/>
      <c r="Y304" s="214"/>
      <c r="Z304" s="214"/>
      <c r="AA304" s="214"/>
      <c r="AB304" s="214"/>
      <c r="AC304" s="214"/>
      <c r="AD304" s="214"/>
      <c r="AE304" s="214"/>
      <c r="AF304" s="214"/>
      <c r="AG304" s="214" t="s">
        <v>131</v>
      </c>
      <c r="AH304" s="214">
        <v>0</v>
      </c>
      <c r="AI304" s="214"/>
      <c r="AJ304" s="214"/>
      <c r="AK304" s="214"/>
      <c r="AL304" s="214"/>
      <c r="AM304" s="214"/>
      <c r="AN304" s="214"/>
      <c r="AO304" s="214"/>
      <c r="AP304" s="214"/>
      <c r="AQ304" s="214"/>
      <c r="AR304" s="214"/>
      <c r="AS304" s="214"/>
      <c r="AT304" s="214"/>
      <c r="AU304" s="214"/>
      <c r="AV304" s="214"/>
      <c r="AW304" s="214"/>
      <c r="AX304" s="214"/>
      <c r="AY304" s="214"/>
      <c r="AZ304" s="214"/>
      <c r="BA304" s="214"/>
      <c r="BB304" s="214"/>
      <c r="BC304" s="214"/>
      <c r="BD304" s="214"/>
      <c r="BE304" s="214"/>
      <c r="BF304" s="214"/>
      <c r="BG304" s="214"/>
      <c r="BH304" s="214"/>
    </row>
    <row r="305" spans="1:60" outlineLevel="1">
      <c r="A305" s="243">
        <v>56</v>
      </c>
      <c r="B305" s="244" t="s">
        <v>424</v>
      </c>
      <c r="C305" s="254" t="s">
        <v>425</v>
      </c>
      <c r="D305" s="245" t="s">
        <v>175</v>
      </c>
      <c r="E305" s="246">
        <v>0.17380000000000001</v>
      </c>
      <c r="F305" s="247"/>
      <c r="G305" s="248">
        <f>ROUND(E305*F305,2)</f>
        <v>0</v>
      </c>
      <c r="H305" s="247"/>
      <c r="I305" s="248">
        <f>ROUND(E305*H305,2)</f>
        <v>0</v>
      </c>
      <c r="J305" s="247"/>
      <c r="K305" s="248">
        <f>ROUND(E305*J305,2)</f>
        <v>0</v>
      </c>
      <c r="L305" s="248">
        <v>21</v>
      </c>
      <c r="M305" s="248">
        <f>G305*(1+L305/100)</f>
        <v>0</v>
      </c>
      <c r="N305" s="248">
        <v>0</v>
      </c>
      <c r="O305" s="248">
        <f>ROUND(E305*N305,2)</f>
        <v>0</v>
      </c>
      <c r="P305" s="248">
        <v>0</v>
      </c>
      <c r="Q305" s="248">
        <f>ROUND(E305*P305,2)</f>
        <v>0</v>
      </c>
      <c r="R305" s="248"/>
      <c r="S305" s="248" t="s">
        <v>127</v>
      </c>
      <c r="T305" s="249" t="s">
        <v>127</v>
      </c>
      <c r="U305" s="233">
        <v>0</v>
      </c>
      <c r="V305" s="233">
        <f>ROUND(E305*U305,2)</f>
        <v>0</v>
      </c>
      <c r="W305" s="233"/>
      <c r="X305" s="233" t="s">
        <v>128</v>
      </c>
      <c r="Y305" s="214"/>
      <c r="Z305" s="214"/>
      <c r="AA305" s="214"/>
      <c r="AB305" s="214"/>
      <c r="AC305" s="214"/>
      <c r="AD305" s="214"/>
      <c r="AE305" s="214"/>
      <c r="AF305" s="214"/>
      <c r="AG305" s="214" t="s">
        <v>129</v>
      </c>
      <c r="AH305" s="214"/>
      <c r="AI305" s="214"/>
      <c r="AJ305" s="214"/>
      <c r="AK305" s="214"/>
      <c r="AL305" s="214"/>
      <c r="AM305" s="214"/>
      <c r="AN305" s="214"/>
      <c r="AO305" s="214"/>
      <c r="AP305" s="214"/>
      <c r="AQ305" s="214"/>
      <c r="AR305" s="214"/>
      <c r="AS305" s="214"/>
      <c r="AT305" s="214"/>
      <c r="AU305" s="214"/>
      <c r="AV305" s="214"/>
      <c r="AW305" s="214"/>
      <c r="AX305" s="214"/>
      <c r="AY305" s="214"/>
      <c r="AZ305" s="214"/>
      <c r="BA305" s="214"/>
      <c r="BB305" s="214"/>
      <c r="BC305" s="214"/>
      <c r="BD305" s="214"/>
      <c r="BE305" s="214"/>
      <c r="BF305" s="214"/>
      <c r="BG305" s="214"/>
      <c r="BH305" s="214"/>
    </row>
    <row r="306" spans="1:60" outlineLevel="1">
      <c r="A306" s="231"/>
      <c r="B306" s="232"/>
      <c r="C306" s="255" t="s">
        <v>426</v>
      </c>
      <c r="D306" s="234"/>
      <c r="E306" s="235">
        <v>0.17380000000000001</v>
      </c>
      <c r="F306" s="233"/>
      <c r="G306" s="233"/>
      <c r="H306" s="233"/>
      <c r="I306" s="233"/>
      <c r="J306" s="233"/>
      <c r="K306" s="233"/>
      <c r="L306" s="233"/>
      <c r="M306" s="233"/>
      <c r="N306" s="233"/>
      <c r="O306" s="233"/>
      <c r="P306" s="233"/>
      <c r="Q306" s="233"/>
      <c r="R306" s="233"/>
      <c r="S306" s="233"/>
      <c r="T306" s="233"/>
      <c r="U306" s="233"/>
      <c r="V306" s="233"/>
      <c r="W306" s="233"/>
      <c r="X306" s="233"/>
      <c r="Y306" s="214"/>
      <c r="Z306" s="214"/>
      <c r="AA306" s="214"/>
      <c r="AB306" s="214"/>
      <c r="AC306" s="214"/>
      <c r="AD306" s="214"/>
      <c r="AE306" s="214"/>
      <c r="AF306" s="214"/>
      <c r="AG306" s="214" t="s">
        <v>131</v>
      </c>
      <c r="AH306" s="214">
        <v>0</v>
      </c>
      <c r="AI306" s="214"/>
      <c r="AJ306" s="214"/>
      <c r="AK306" s="214"/>
      <c r="AL306" s="214"/>
      <c r="AM306" s="214"/>
      <c r="AN306" s="214"/>
      <c r="AO306" s="214"/>
      <c r="AP306" s="214"/>
      <c r="AQ306" s="214"/>
      <c r="AR306" s="214"/>
      <c r="AS306" s="214"/>
      <c r="AT306" s="214"/>
      <c r="AU306" s="214"/>
      <c r="AV306" s="214"/>
      <c r="AW306" s="214"/>
      <c r="AX306" s="214"/>
      <c r="AY306" s="214"/>
      <c r="AZ306" s="214"/>
      <c r="BA306" s="214"/>
      <c r="BB306" s="214"/>
      <c r="BC306" s="214"/>
      <c r="BD306" s="214"/>
      <c r="BE306" s="214"/>
      <c r="BF306" s="214"/>
      <c r="BG306" s="214"/>
      <c r="BH306" s="214"/>
    </row>
    <row r="307" spans="1:60">
      <c r="A307" s="237" t="s">
        <v>122</v>
      </c>
      <c r="B307" s="238" t="s">
        <v>95</v>
      </c>
      <c r="C307" s="253" t="s">
        <v>29</v>
      </c>
      <c r="D307" s="239"/>
      <c r="E307" s="240"/>
      <c r="F307" s="241"/>
      <c r="G307" s="241">
        <f>SUMIF(AG308:AG311,"&lt;&gt;NOR",G308:G311)</f>
        <v>0</v>
      </c>
      <c r="H307" s="241"/>
      <c r="I307" s="241">
        <f>SUM(I308:I311)</f>
        <v>0</v>
      </c>
      <c r="J307" s="241"/>
      <c r="K307" s="241">
        <f>SUM(K308:K311)</f>
        <v>0</v>
      </c>
      <c r="L307" s="241"/>
      <c r="M307" s="241">
        <f>SUM(M308:M311)</f>
        <v>0</v>
      </c>
      <c r="N307" s="241"/>
      <c r="O307" s="241">
        <f>SUM(O308:O311)</f>
        <v>0</v>
      </c>
      <c r="P307" s="241"/>
      <c r="Q307" s="241">
        <f>SUM(Q308:Q311)</f>
        <v>0</v>
      </c>
      <c r="R307" s="241"/>
      <c r="S307" s="241"/>
      <c r="T307" s="242"/>
      <c r="U307" s="236"/>
      <c r="V307" s="236">
        <f>SUM(V308:V311)</f>
        <v>0</v>
      </c>
      <c r="W307" s="236"/>
      <c r="X307" s="236"/>
      <c r="AG307" t="s">
        <v>123</v>
      </c>
    </row>
    <row r="308" spans="1:60" outlineLevel="1">
      <c r="A308" s="243">
        <v>57</v>
      </c>
      <c r="B308" s="244" t="s">
        <v>427</v>
      </c>
      <c r="C308" s="254" t="s">
        <v>428</v>
      </c>
      <c r="D308" s="245" t="s">
        <v>0</v>
      </c>
      <c r="E308" s="246">
        <v>1</v>
      </c>
      <c r="F308" s="247"/>
      <c r="G308" s="248">
        <f>ROUND(E308*F308,2)</f>
        <v>0</v>
      </c>
      <c r="H308" s="247"/>
      <c r="I308" s="248">
        <f>ROUND(E308*H308,2)</f>
        <v>0</v>
      </c>
      <c r="J308" s="247"/>
      <c r="K308" s="248">
        <f>ROUND(E308*J308,2)</f>
        <v>0</v>
      </c>
      <c r="L308" s="248">
        <v>21</v>
      </c>
      <c r="M308" s="248">
        <f>G308*(1+L308/100)</f>
        <v>0</v>
      </c>
      <c r="N308" s="248">
        <v>0</v>
      </c>
      <c r="O308" s="248">
        <f>ROUND(E308*N308,2)</f>
        <v>0</v>
      </c>
      <c r="P308" s="248">
        <v>0</v>
      </c>
      <c r="Q308" s="248">
        <f>ROUND(E308*P308,2)</f>
        <v>0</v>
      </c>
      <c r="R308" s="248"/>
      <c r="S308" s="248" t="s">
        <v>127</v>
      </c>
      <c r="T308" s="249" t="s">
        <v>288</v>
      </c>
      <c r="U308" s="233">
        <v>0</v>
      </c>
      <c r="V308" s="233">
        <f>ROUND(E308*U308,2)</f>
        <v>0</v>
      </c>
      <c r="W308" s="233"/>
      <c r="X308" s="233" t="s">
        <v>429</v>
      </c>
      <c r="Y308" s="214"/>
      <c r="Z308" s="214"/>
      <c r="AA308" s="214"/>
      <c r="AB308" s="214"/>
      <c r="AC308" s="214"/>
      <c r="AD308" s="214"/>
      <c r="AE308" s="214"/>
      <c r="AF308" s="214"/>
      <c r="AG308" s="214" t="s">
        <v>430</v>
      </c>
      <c r="AH308" s="214"/>
      <c r="AI308" s="214"/>
      <c r="AJ308" s="214"/>
      <c r="AK308" s="214"/>
      <c r="AL308" s="214"/>
      <c r="AM308" s="214"/>
      <c r="AN308" s="214"/>
      <c r="AO308" s="214"/>
      <c r="AP308" s="214"/>
      <c r="AQ308" s="214"/>
      <c r="AR308" s="214"/>
      <c r="AS308" s="214"/>
      <c r="AT308" s="214"/>
      <c r="AU308" s="214"/>
      <c r="AV308" s="214"/>
      <c r="AW308" s="214"/>
      <c r="AX308" s="214"/>
      <c r="AY308" s="214"/>
      <c r="AZ308" s="214"/>
      <c r="BA308" s="214"/>
      <c r="BB308" s="214"/>
      <c r="BC308" s="214"/>
      <c r="BD308" s="214"/>
      <c r="BE308" s="214"/>
      <c r="BF308" s="214"/>
      <c r="BG308" s="214"/>
      <c r="BH308" s="214"/>
    </row>
    <row r="309" spans="1:60" outlineLevel="1">
      <c r="A309" s="231"/>
      <c r="B309" s="232"/>
      <c r="C309" s="255" t="s">
        <v>43</v>
      </c>
      <c r="D309" s="234"/>
      <c r="E309" s="235">
        <v>1</v>
      </c>
      <c r="F309" s="233"/>
      <c r="G309" s="233"/>
      <c r="H309" s="233"/>
      <c r="I309" s="233"/>
      <c r="J309" s="233"/>
      <c r="K309" s="233"/>
      <c r="L309" s="233"/>
      <c r="M309" s="233"/>
      <c r="N309" s="233"/>
      <c r="O309" s="233"/>
      <c r="P309" s="233"/>
      <c r="Q309" s="233"/>
      <c r="R309" s="233"/>
      <c r="S309" s="233"/>
      <c r="T309" s="233"/>
      <c r="U309" s="233"/>
      <c r="V309" s="233"/>
      <c r="W309" s="233"/>
      <c r="X309" s="233"/>
      <c r="Y309" s="214"/>
      <c r="Z309" s="214"/>
      <c r="AA309" s="214"/>
      <c r="AB309" s="214"/>
      <c r="AC309" s="214"/>
      <c r="AD309" s="214"/>
      <c r="AE309" s="214"/>
      <c r="AF309" s="214"/>
      <c r="AG309" s="214" t="s">
        <v>131</v>
      </c>
      <c r="AH309" s="214">
        <v>0</v>
      </c>
      <c r="AI309" s="214"/>
      <c r="AJ309" s="214"/>
      <c r="AK309" s="214"/>
      <c r="AL309" s="214"/>
      <c r="AM309" s="214"/>
      <c r="AN309" s="214"/>
      <c r="AO309" s="214"/>
      <c r="AP309" s="214"/>
      <c r="AQ309" s="214"/>
      <c r="AR309" s="214"/>
      <c r="AS309" s="214"/>
      <c r="AT309" s="214"/>
      <c r="AU309" s="214"/>
      <c r="AV309" s="214"/>
      <c r="AW309" s="214"/>
      <c r="AX309" s="214"/>
      <c r="AY309" s="214"/>
      <c r="AZ309" s="214"/>
      <c r="BA309" s="214"/>
      <c r="BB309" s="214"/>
      <c r="BC309" s="214"/>
      <c r="BD309" s="214"/>
      <c r="BE309" s="214"/>
      <c r="BF309" s="214"/>
      <c r="BG309" s="214"/>
      <c r="BH309" s="214"/>
    </row>
    <row r="310" spans="1:60" outlineLevel="1">
      <c r="A310" s="243">
        <v>58</v>
      </c>
      <c r="B310" s="244" t="s">
        <v>431</v>
      </c>
      <c r="C310" s="254" t="s">
        <v>432</v>
      </c>
      <c r="D310" s="245" t="s">
        <v>0</v>
      </c>
      <c r="E310" s="246">
        <v>1</v>
      </c>
      <c r="F310" s="247"/>
      <c r="G310" s="248">
        <f>ROUND(E310*F310,2)</f>
        <v>0</v>
      </c>
      <c r="H310" s="247"/>
      <c r="I310" s="248">
        <f>ROUND(E310*H310,2)</f>
        <v>0</v>
      </c>
      <c r="J310" s="247"/>
      <c r="K310" s="248">
        <f>ROUND(E310*J310,2)</f>
        <v>0</v>
      </c>
      <c r="L310" s="248">
        <v>21</v>
      </c>
      <c r="M310" s="248">
        <f>G310*(1+L310/100)</f>
        <v>0</v>
      </c>
      <c r="N310" s="248">
        <v>0</v>
      </c>
      <c r="O310" s="248">
        <f>ROUND(E310*N310,2)</f>
        <v>0</v>
      </c>
      <c r="P310" s="248">
        <v>0</v>
      </c>
      <c r="Q310" s="248">
        <f>ROUND(E310*P310,2)</f>
        <v>0</v>
      </c>
      <c r="R310" s="248"/>
      <c r="S310" s="248" t="s">
        <v>403</v>
      </c>
      <c r="T310" s="249" t="s">
        <v>288</v>
      </c>
      <c r="U310" s="233">
        <v>0</v>
      </c>
      <c r="V310" s="233">
        <f>ROUND(E310*U310,2)</f>
        <v>0</v>
      </c>
      <c r="W310" s="233"/>
      <c r="X310" s="233" t="s">
        <v>429</v>
      </c>
      <c r="Y310" s="214"/>
      <c r="Z310" s="214"/>
      <c r="AA310" s="214"/>
      <c r="AB310" s="214"/>
      <c r="AC310" s="214"/>
      <c r="AD310" s="214"/>
      <c r="AE310" s="214"/>
      <c r="AF310" s="214"/>
      <c r="AG310" s="214" t="s">
        <v>430</v>
      </c>
      <c r="AH310" s="214"/>
      <c r="AI310" s="214"/>
      <c r="AJ310" s="214"/>
      <c r="AK310" s="214"/>
      <c r="AL310" s="214"/>
      <c r="AM310" s="214"/>
      <c r="AN310" s="214"/>
      <c r="AO310" s="214"/>
      <c r="AP310" s="214"/>
      <c r="AQ310" s="214"/>
      <c r="AR310" s="214"/>
      <c r="AS310" s="214"/>
      <c r="AT310" s="214"/>
      <c r="AU310" s="214"/>
      <c r="AV310" s="214"/>
      <c r="AW310" s="214"/>
      <c r="AX310" s="214"/>
      <c r="AY310" s="214"/>
      <c r="AZ310" s="214"/>
      <c r="BA310" s="214"/>
      <c r="BB310" s="214"/>
      <c r="BC310" s="214"/>
      <c r="BD310" s="214"/>
      <c r="BE310" s="214"/>
      <c r="BF310" s="214"/>
      <c r="BG310" s="214"/>
      <c r="BH310" s="214"/>
    </row>
    <row r="311" spans="1:60" outlineLevel="1">
      <c r="A311" s="231"/>
      <c r="B311" s="232"/>
      <c r="C311" s="255" t="s">
        <v>43</v>
      </c>
      <c r="D311" s="234"/>
      <c r="E311" s="235">
        <v>1</v>
      </c>
      <c r="F311" s="233"/>
      <c r="G311" s="233"/>
      <c r="H311" s="233"/>
      <c r="I311" s="233"/>
      <c r="J311" s="233"/>
      <c r="K311" s="233"/>
      <c r="L311" s="233"/>
      <c r="M311" s="233"/>
      <c r="N311" s="233"/>
      <c r="O311" s="233"/>
      <c r="P311" s="233"/>
      <c r="Q311" s="233"/>
      <c r="R311" s="233"/>
      <c r="S311" s="233"/>
      <c r="T311" s="233"/>
      <c r="U311" s="233"/>
      <c r="V311" s="233"/>
      <c r="W311" s="233"/>
      <c r="X311" s="233"/>
      <c r="Y311" s="214"/>
      <c r="Z311" s="214"/>
      <c r="AA311" s="214"/>
      <c r="AB311" s="214"/>
      <c r="AC311" s="214"/>
      <c r="AD311" s="214"/>
      <c r="AE311" s="214"/>
      <c r="AF311" s="214"/>
      <c r="AG311" s="214" t="s">
        <v>131</v>
      </c>
      <c r="AH311" s="214">
        <v>0</v>
      </c>
      <c r="AI311" s="214"/>
      <c r="AJ311" s="214"/>
      <c r="AK311" s="214"/>
      <c r="AL311" s="214"/>
      <c r="AM311" s="214"/>
      <c r="AN311" s="214"/>
      <c r="AO311" s="214"/>
      <c r="AP311" s="214"/>
      <c r="AQ311" s="214"/>
      <c r="AR311" s="214"/>
      <c r="AS311" s="214"/>
      <c r="AT311" s="214"/>
      <c r="AU311" s="214"/>
      <c r="AV311" s="214"/>
      <c r="AW311" s="214"/>
      <c r="AX311" s="214"/>
      <c r="AY311" s="214"/>
      <c r="AZ311" s="214"/>
      <c r="BA311" s="214"/>
      <c r="BB311" s="214"/>
      <c r="BC311" s="214"/>
      <c r="BD311" s="214"/>
      <c r="BE311" s="214"/>
      <c r="BF311" s="214"/>
      <c r="BG311" s="214"/>
      <c r="BH311" s="214"/>
    </row>
    <row r="312" spans="1:60">
      <c r="A312" s="3"/>
      <c r="B312" s="4"/>
      <c r="C312" s="257"/>
      <c r="D312" s="6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AE312">
        <v>15</v>
      </c>
      <c r="AF312">
        <v>21</v>
      </c>
      <c r="AG312" t="s">
        <v>109</v>
      </c>
    </row>
    <row r="313" spans="1:60">
      <c r="A313" s="217"/>
      <c r="B313" s="218" t="s">
        <v>31</v>
      </c>
      <c r="C313" s="258"/>
      <c r="D313" s="219"/>
      <c r="E313" s="220"/>
      <c r="F313" s="220"/>
      <c r="G313" s="252">
        <f>G8+G27+G50+G75+G111+G119+G153+G158+G163+G236+G243+G249+G269+G275+G281+G285+G288+G307</f>
        <v>0</v>
      </c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AE313">
        <f>SUMIF(L7:L311,AE312,G7:G311)</f>
        <v>0</v>
      </c>
      <c r="AF313">
        <f>SUMIF(L7:L311,AF312,G7:G311)</f>
        <v>0</v>
      </c>
      <c r="AG313" t="s">
        <v>433</v>
      </c>
    </row>
    <row r="314" spans="1:60">
      <c r="A314" s="3"/>
      <c r="B314" s="4"/>
      <c r="C314" s="257"/>
      <c r="D314" s="6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60">
      <c r="A315" s="3"/>
      <c r="B315" s="4"/>
      <c r="C315" s="257"/>
      <c r="D315" s="6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60">
      <c r="A316" s="221" t="s">
        <v>434</v>
      </c>
      <c r="B316" s="221"/>
      <c r="C316" s="259"/>
      <c r="D316" s="6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60">
      <c r="A317" s="222"/>
      <c r="B317" s="223"/>
      <c r="C317" s="260"/>
      <c r="D317" s="223"/>
      <c r="E317" s="223"/>
      <c r="F317" s="223"/>
      <c r="G317" s="224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AG317" t="s">
        <v>435</v>
      </c>
    </row>
    <row r="318" spans="1:60">
      <c r="A318" s="225"/>
      <c r="B318" s="226"/>
      <c r="C318" s="261"/>
      <c r="D318" s="226"/>
      <c r="E318" s="226"/>
      <c r="F318" s="226"/>
      <c r="G318" s="227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60">
      <c r="A319" s="225"/>
      <c r="B319" s="226"/>
      <c r="C319" s="261"/>
      <c r="D319" s="226"/>
      <c r="E319" s="226"/>
      <c r="F319" s="226"/>
      <c r="G319" s="227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60">
      <c r="A320" s="225"/>
      <c r="B320" s="226"/>
      <c r="C320" s="261"/>
      <c r="D320" s="226"/>
      <c r="E320" s="226"/>
      <c r="F320" s="226"/>
      <c r="G320" s="227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33">
      <c r="A321" s="228"/>
      <c r="B321" s="229"/>
      <c r="C321" s="262"/>
      <c r="D321" s="229"/>
      <c r="E321" s="229"/>
      <c r="F321" s="229"/>
      <c r="G321" s="230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33">
      <c r="A322" s="3"/>
      <c r="B322" s="4"/>
      <c r="C322" s="257"/>
      <c r="D322" s="6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33">
      <c r="C323" s="263"/>
      <c r="D323" s="10"/>
      <c r="AG323" t="s">
        <v>436</v>
      </c>
    </row>
    <row r="324" spans="1:33">
      <c r="D324" s="10"/>
    </row>
    <row r="325" spans="1:33">
      <c r="D325" s="10"/>
    </row>
    <row r="326" spans="1:33">
      <c r="D326" s="10"/>
    </row>
    <row r="327" spans="1:33">
      <c r="D327" s="10"/>
    </row>
    <row r="328" spans="1:33">
      <c r="D328" s="10"/>
    </row>
    <row r="329" spans="1:33">
      <c r="D329" s="10"/>
    </row>
    <row r="330" spans="1:33">
      <c r="D330" s="10"/>
    </row>
    <row r="331" spans="1:33">
      <c r="D331" s="10"/>
    </row>
    <row r="332" spans="1:33">
      <c r="D332" s="10"/>
    </row>
    <row r="333" spans="1:33">
      <c r="D333" s="10"/>
    </row>
    <row r="334" spans="1:33">
      <c r="D334" s="10"/>
    </row>
    <row r="335" spans="1:33">
      <c r="D335" s="10"/>
    </row>
    <row r="336" spans="1:33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8059" sheet="1"/>
  <mergeCells count="11">
    <mergeCell ref="C290:G290"/>
    <mergeCell ref="A1:G1"/>
    <mergeCell ref="C2:G2"/>
    <mergeCell ref="C3:G3"/>
    <mergeCell ref="C4:G4"/>
    <mergeCell ref="A316:C316"/>
    <mergeCell ref="A317:G321"/>
    <mergeCell ref="C56:G56"/>
    <mergeCell ref="C155:G155"/>
    <mergeCell ref="C238:G238"/>
    <mergeCell ref="C259:G259"/>
  </mergeCells>
  <pageMargins left="0.59055118110236204" right="0.196850393700787" top="0.78740157499999996" bottom="0.78740157499999996" header="0.3" footer="0.3"/>
  <pageSetup paperSize="9" orientation="landscape" verticalDpi="30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1 Pol'!Názvy_tisku</vt:lpstr>
      <vt:lpstr>oadresa</vt:lpstr>
      <vt:lpstr>Stavba!Objednatel</vt:lpstr>
      <vt:lpstr>Stavba!Objekt</vt:lpstr>
      <vt:lpstr>'SO 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2019-03-19T12:27:02Z</cp:lastPrinted>
  <dcterms:created xsi:type="dcterms:W3CDTF">2009-04-08T07:15:50Z</dcterms:created>
  <dcterms:modified xsi:type="dcterms:W3CDTF">2019-10-09T21:50:42Z</dcterms:modified>
</cp:coreProperties>
</file>