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Pol'!$A$1:$X$921</definedName>
    <definedName name="_xlnm.Print_Area" localSheetId="4">'SO 02 1 Pol'!$A$1:$X$105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18" s="1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H40" s="1"/>
  <c r="I40" s="1"/>
  <c r="F40"/>
  <c r="G39"/>
  <c r="F39"/>
  <c r="G95" i="13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5"/>
  <c r="I15"/>
  <c r="K15"/>
  <c r="M15"/>
  <c r="O15"/>
  <c r="Q15"/>
  <c r="V15"/>
  <c r="G17"/>
  <c r="M17" s="1"/>
  <c r="I17"/>
  <c r="K17"/>
  <c r="O17"/>
  <c r="Q17"/>
  <c r="V17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5"/>
  <c r="M25" s="1"/>
  <c r="I25"/>
  <c r="K25"/>
  <c r="O25"/>
  <c r="Q25"/>
  <c r="V25"/>
  <c r="G29"/>
  <c r="G28" s="1"/>
  <c r="I29"/>
  <c r="K29"/>
  <c r="K28" s="1"/>
  <c r="O29"/>
  <c r="O28" s="1"/>
  <c r="Q29"/>
  <c r="V29"/>
  <c r="V28" s="1"/>
  <c r="G30"/>
  <c r="I30"/>
  <c r="I28" s="1"/>
  <c r="K30"/>
  <c r="M30"/>
  <c r="O30"/>
  <c r="Q30"/>
  <c r="Q28" s="1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4"/>
  <c r="G43" s="1"/>
  <c r="I44"/>
  <c r="K44"/>
  <c r="K43" s="1"/>
  <c r="O44"/>
  <c r="O43" s="1"/>
  <c r="Q44"/>
  <c r="V44"/>
  <c r="V43" s="1"/>
  <c r="G45"/>
  <c r="I45"/>
  <c r="I43" s="1"/>
  <c r="K45"/>
  <c r="M45"/>
  <c r="O45"/>
  <c r="Q45"/>
  <c r="Q43" s="1"/>
  <c r="V45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3"/>
  <c r="I63"/>
  <c r="I62" s="1"/>
  <c r="K63"/>
  <c r="M63"/>
  <c r="O63"/>
  <c r="Q63"/>
  <c r="Q62" s="1"/>
  <c r="V63"/>
  <c r="G64"/>
  <c r="M64" s="1"/>
  <c r="I64"/>
  <c r="K64"/>
  <c r="K62" s="1"/>
  <c r="O64"/>
  <c r="O62" s="1"/>
  <c r="Q64"/>
  <c r="V64"/>
  <c r="V62" s="1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4"/>
  <c r="I74"/>
  <c r="I73" s="1"/>
  <c r="K74"/>
  <c r="M74"/>
  <c r="O74"/>
  <c r="Q74"/>
  <c r="Q73" s="1"/>
  <c r="V74"/>
  <c r="G76"/>
  <c r="M76" s="1"/>
  <c r="I76"/>
  <c r="K76"/>
  <c r="K73" s="1"/>
  <c r="O76"/>
  <c r="O73" s="1"/>
  <c r="Q76"/>
  <c r="V76"/>
  <c r="V73" s="1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92"/>
  <c r="M92" s="1"/>
  <c r="I92"/>
  <c r="K92"/>
  <c r="O92"/>
  <c r="Q92"/>
  <c r="V92"/>
  <c r="AE95"/>
  <c r="AF95"/>
  <c r="G911" i="12"/>
  <c r="BA328"/>
  <c r="BA161"/>
  <c r="BA85"/>
  <c r="I8"/>
  <c r="Q8"/>
  <c r="G9"/>
  <c r="G8" s="1"/>
  <c r="I9"/>
  <c r="K9"/>
  <c r="K8" s="1"/>
  <c r="O9"/>
  <c r="O8" s="1"/>
  <c r="Q9"/>
  <c r="V9"/>
  <c r="V8" s="1"/>
  <c r="G39"/>
  <c r="G38" s="1"/>
  <c r="I39"/>
  <c r="K39"/>
  <c r="K38" s="1"/>
  <c r="O39"/>
  <c r="O38" s="1"/>
  <c r="Q39"/>
  <c r="V39"/>
  <c r="V38" s="1"/>
  <c r="G42"/>
  <c r="I42"/>
  <c r="I38" s="1"/>
  <c r="K42"/>
  <c r="M42"/>
  <c r="O42"/>
  <c r="Q42"/>
  <c r="Q38" s="1"/>
  <c r="V42"/>
  <c r="G45"/>
  <c r="M45" s="1"/>
  <c r="I45"/>
  <c r="K45"/>
  <c r="O45"/>
  <c r="Q45"/>
  <c r="V45"/>
  <c r="G48"/>
  <c r="I48"/>
  <c r="K48"/>
  <c r="M48"/>
  <c r="O48"/>
  <c r="Q48"/>
  <c r="V48"/>
  <c r="G53"/>
  <c r="I53"/>
  <c r="I52" s="1"/>
  <c r="K53"/>
  <c r="M53"/>
  <c r="O53"/>
  <c r="Q53"/>
  <c r="Q52" s="1"/>
  <c r="V53"/>
  <c r="G74"/>
  <c r="M74" s="1"/>
  <c r="I74"/>
  <c r="K74"/>
  <c r="K52" s="1"/>
  <c r="O74"/>
  <c r="O52" s="1"/>
  <c r="Q74"/>
  <c r="V74"/>
  <c r="V52" s="1"/>
  <c r="I83"/>
  <c r="Q83"/>
  <c r="G84"/>
  <c r="G83" s="1"/>
  <c r="I84"/>
  <c r="K84"/>
  <c r="K83" s="1"/>
  <c r="O84"/>
  <c r="O83" s="1"/>
  <c r="Q84"/>
  <c r="V84"/>
  <c r="V83" s="1"/>
  <c r="G113"/>
  <c r="G112" s="1"/>
  <c r="I113"/>
  <c r="K113"/>
  <c r="K112" s="1"/>
  <c r="O113"/>
  <c r="O112" s="1"/>
  <c r="Q113"/>
  <c r="V113"/>
  <c r="V112" s="1"/>
  <c r="G116"/>
  <c r="I116"/>
  <c r="I112" s="1"/>
  <c r="K116"/>
  <c r="M116"/>
  <c r="O116"/>
  <c r="Q116"/>
  <c r="Q112" s="1"/>
  <c r="V116"/>
  <c r="G121"/>
  <c r="M121" s="1"/>
  <c r="I121"/>
  <c r="K121"/>
  <c r="O121"/>
  <c r="Q121"/>
  <c r="V121"/>
  <c r="G126"/>
  <c r="I126"/>
  <c r="K126"/>
  <c r="M126"/>
  <c r="O126"/>
  <c r="Q126"/>
  <c r="V126"/>
  <c r="G132"/>
  <c r="M132" s="1"/>
  <c r="I132"/>
  <c r="K132"/>
  <c r="O132"/>
  <c r="Q132"/>
  <c r="V132"/>
  <c r="G135"/>
  <c r="I135"/>
  <c r="K135"/>
  <c r="M135"/>
  <c r="O135"/>
  <c r="Q135"/>
  <c r="V135"/>
  <c r="G138"/>
  <c r="K138"/>
  <c r="O138"/>
  <c r="V138"/>
  <c r="G139"/>
  <c r="I139"/>
  <c r="I138" s="1"/>
  <c r="K139"/>
  <c r="M139"/>
  <c r="M138" s="1"/>
  <c r="O139"/>
  <c r="Q139"/>
  <c r="Q138" s="1"/>
  <c r="V139"/>
  <c r="G143"/>
  <c r="I143"/>
  <c r="I142" s="1"/>
  <c r="K143"/>
  <c r="M143"/>
  <c r="O143"/>
  <c r="Q143"/>
  <c r="Q142" s="1"/>
  <c r="V143"/>
  <c r="G157"/>
  <c r="M157" s="1"/>
  <c r="I157"/>
  <c r="K157"/>
  <c r="K142" s="1"/>
  <c r="O157"/>
  <c r="O142" s="1"/>
  <c r="Q157"/>
  <c r="V157"/>
  <c r="V142" s="1"/>
  <c r="G165"/>
  <c r="G164" s="1"/>
  <c r="I165"/>
  <c r="K165"/>
  <c r="K164" s="1"/>
  <c r="O165"/>
  <c r="O164" s="1"/>
  <c r="Q165"/>
  <c r="V165"/>
  <c r="V164" s="1"/>
  <c r="G172"/>
  <c r="I172"/>
  <c r="I164" s="1"/>
  <c r="K172"/>
  <c r="M172"/>
  <c r="O172"/>
  <c r="Q172"/>
  <c r="Q164" s="1"/>
  <c r="V172"/>
  <c r="G176"/>
  <c r="M176" s="1"/>
  <c r="I176"/>
  <c r="K176"/>
  <c r="O176"/>
  <c r="Q176"/>
  <c r="V176"/>
  <c r="G204"/>
  <c r="I204"/>
  <c r="K204"/>
  <c r="M204"/>
  <c r="O204"/>
  <c r="Q204"/>
  <c r="V204"/>
  <c r="G231"/>
  <c r="M231" s="1"/>
  <c r="I231"/>
  <c r="K231"/>
  <c r="O231"/>
  <c r="Q231"/>
  <c r="V231"/>
  <c r="G236"/>
  <c r="I236"/>
  <c r="K236"/>
  <c r="M236"/>
  <c r="O236"/>
  <c r="Q236"/>
  <c r="V236"/>
  <c r="G252"/>
  <c r="M252" s="1"/>
  <c r="I252"/>
  <c r="K252"/>
  <c r="O252"/>
  <c r="Q252"/>
  <c r="V252"/>
  <c r="G257"/>
  <c r="I257"/>
  <c r="K257"/>
  <c r="M257"/>
  <c r="O257"/>
  <c r="Q257"/>
  <c r="V257"/>
  <c r="G260"/>
  <c r="M260" s="1"/>
  <c r="I260"/>
  <c r="K260"/>
  <c r="O260"/>
  <c r="Q260"/>
  <c r="V260"/>
  <c r="G278"/>
  <c r="I278"/>
  <c r="K278"/>
  <c r="M278"/>
  <c r="O278"/>
  <c r="Q278"/>
  <c r="V278"/>
  <c r="G282"/>
  <c r="M282" s="1"/>
  <c r="I282"/>
  <c r="K282"/>
  <c r="O282"/>
  <c r="Q282"/>
  <c r="V282"/>
  <c r="G287"/>
  <c r="I287"/>
  <c r="K287"/>
  <c r="M287"/>
  <c r="O287"/>
  <c r="Q287"/>
  <c r="V287"/>
  <c r="G290"/>
  <c r="M290" s="1"/>
  <c r="I290"/>
  <c r="K290"/>
  <c r="O290"/>
  <c r="Q290"/>
  <c r="V290"/>
  <c r="G297"/>
  <c r="I297"/>
  <c r="K297"/>
  <c r="M297"/>
  <c r="O297"/>
  <c r="Q297"/>
  <c r="V297"/>
  <c r="G304"/>
  <c r="M304" s="1"/>
  <c r="I304"/>
  <c r="K304"/>
  <c r="O304"/>
  <c r="Q304"/>
  <c r="V304"/>
  <c r="G312"/>
  <c r="I312"/>
  <c r="K312"/>
  <c r="M312"/>
  <c r="O312"/>
  <c r="Q312"/>
  <c r="V312"/>
  <c r="G317"/>
  <c r="M317" s="1"/>
  <c r="I317"/>
  <c r="K317"/>
  <c r="O317"/>
  <c r="Q317"/>
  <c r="V317"/>
  <c r="G320"/>
  <c r="I320"/>
  <c r="K320"/>
  <c r="M320"/>
  <c r="O320"/>
  <c r="Q320"/>
  <c r="V320"/>
  <c r="G323"/>
  <c r="M323" s="1"/>
  <c r="I323"/>
  <c r="K323"/>
  <c r="O323"/>
  <c r="Q323"/>
  <c r="V323"/>
  <c r="I326"/>
  <c r="Q326"/>
  <c r="G327"/>
  <c r="G326" s="1"/>
  <c r="I327"/>
  <c r="K327"/>
  <c r="K326" s="1"/>
  <c r="O327"/>
  <c r="O326" s="1"/>
  <c r="Q327"/>
  <c r="V327"/>
  <c r="V326" s="1"/>
  <c r="G332"/>
  <c r="G331" s="1"/>
  <c r="I332"/>
  <c r="K332"/>
  <c r="K331" s="1"/>
  <c r="O332"/>
  <c r="O331" s="1"/>
  <c r="Q332"/>
  <c r="V332"/>
  <c r="V331" s="1"/>
  <c r="G335"/>
  <c r="I335"/>
  <c r="I331" s="1"/>
  <c r="K335"/>
  <c r="M335"/>
  <c r="O335"/>
  <c r="Q335"/>
  <c r="Q331" s="1"/>
  <c r="V335"/>
  <c r="G338"/>
  <c r="I338"/>
  <c r="I337" s="1"/>
  <c r="K338"/>
  <c r="M338"/>
  <c r="O338"/>
  <c r="Q338"/>
  <c r="Q337" s="1"/>
  <c r="V338"/>
  <c r="G343"/>
  <c r="M343" s="1"/>
  <c r="I343"/>
  <c r="K343"/>
  <c r="K337" s="1"/>
  <c r="O343"/>
  <c r="O337" s="1"/>
  <c r="Q343"/>
  <c r="V343"/>
  <c r="V337" s="1"/>
  <c r="G345"/>
  <c r="I345"/>
  <c r="K345"/>
  <c r="M345"/>
  <c r="O345"/>
  <c r="Q345"/>
  <c r="V345"/>
  <c r="G350"/>
  <c r="I350"/>
  <c r="I349" s="1"/>
  <c r="K350"/>
  <c r="M350"/>
  <c r="O350"/>
  <c r="Q350"/>
  <c r="Q349" s="1"/>
  <c r="V350"/>
  <c r="G357"/>
  <c r="M357" s="1"/>
  <c r="I357"/>
  <c r="K357"/>
  <c r="K349" s="1"/>
  <c r="O357"/>
  <c r="O349" s="1"/>
  <c r="Q357"/>
  <c r="V357"/>
  <c r="V349" s="1"/>
  <c r="G361"/>
  <c r="I361"/>
  <c r="K361"/>
  <c r="M361"/>
  <c r="O361"/>
  <c r="Q361"/>
  <c r="V361"/>
  <c r="G368"/>
  <c r="M368" s="1"/>
  <c r="I368"/>
  <c r="K368"/>
  <c r="O368"/>
  <c r="Q368"/>
  <c r="V368"/>
  <c r="G373"/>
  <c r="I373"/>
  <c r="K373"/>
  <c r="M373"/>
  <c r="O373"/>
  <c r="Q373"/>
  <c r="V373"/>
  <c r="G376"/>
  <c r="M376" s="1"/>
  <c r="I376"/>
  <c r="K376"/>
  <c r="O376"/>
  <c r="Q376"/>
  <c r="V376"/>
  <c r="G378"/>
  <c r="I378"/>
  <c r="K378"/>
  <c r="M378"/>
  <c r="O378"/>
  <c r="Q378"/>
  <c r="V378"/>
  <c r="G380"/>
  <c r="M380" s="1"/>
  <c r="I380"/>
  <c r="K380"/>
  <c r="O380"/>
  <c r="Q380"/>
  <c r="V380"/>
  <c r="G390"/>
  <c r="G389" s="1"/>
  <c r="I390"/>
  <c r="K390"/>
  <c r="K389" s="1"/>
  <c r="O390"/>
  <c r="O389" s="1"/>
  <c r="Q390"/>
  <c r="V390"/>
  <c r="V389" s="1"/>
  <c r="G398"/>
  <c r="I398"/>
  <c r="I389" s="1"/>
  <c r="K398"/>
  <c r="M398"/>
  <c r="O398"/>
  <c r="Q398"/>
  <c r="Q389" s="1"/>
  <c r="V398"/>
  <c r="G406"/>
  <c r="M406" s="1"/>
  <c r="I406"/>
  <c r="K406"/>
  <c r="O406"/>
  <c r="Q406"/>
  <c r="V406"/>
  <c r="G409"/>
  <c r="I409"/>
  <c r="K409"/>
  <c r="M409"/>
  <c r="O409"/>
  <c r="Q409"/>
  <c r="V409"/>
  <c r="G417"/>
  <c r="M417" s="1"/>
  <c r="I417"/>
  <c r="K417"/>
  <c r="O417"/>
  <c r="Q417"/>
  <c r="V417"/>
  <c r="G420"/>
  <c r="I420"/>
  <c r="K420"/>
  <c r="M420"/>
  <c r="O420"/>
  <c r="Q420"/>
  <c r="V420"/>
  <c r="G423"/>
  <c r="M423" s="1"/>
  <c r="I423"/>
  <c r="K423"/>
  <c r="O423"/>
  <c r="Q423"/>
  <c r="V423"/>
  <c r="G425"/>
  <c r="I425"/>
  <c r="K425"/>
  <c r="M425"/>
  <c r="O425"/>
  <c r="Q425"/>
  <c r="V425"/>
  <c r="G435"/>
  <c r="I435"/>
  <c r="I434" s="1"/>
  <c r="K435"/>
  <c r="M435"/>
  <c r="O435"/>
  <c r="Q435"/>
  <c r="Q434" s="1"/>
  <c r="V435"/>
  <c r="G444"/>
  <c r="M444" s="1"/>
  <c r="I444"/>
  <c r="K444"/>
  <c r="K434" s="1"/>
  <c r="O444"/>
  <c r="O434" s="1"/>
  <c r="Q444"/>
  <c r="V444"/>
  <c r="V434" s="1"/>
  <c r="G447"/>
  <c r="I447"/>
  <c r="K447"/>
  <c r="M447"/>
  <c r="O447"/>
  <c r="Q447"/>
  <c r="V447"/>
  <c r="G454"/>
  <c r="M454" s="1"/>
  <c r="I454"/>
  <c r="K454"/>
  <c r="O454"/>
  <c r="Q454"/>
  <c r="V454"/>
  <c r="G457"/>
  <c r="I457"/>
  <c r="K457"/>
  <c r="M457"/>
  <c r="O457"/>
  <c r="Q457"/>
  <c r="V457"/>
  <c r="G464"/>
  <c r="M464" s="1"/>
  <c r="I464"/>
  <c r="K464"/>
  <c r="O464"/>
  <c r="Q464"/>
  <c r="V464"/>
  <c r="G471"/>
  <c r="I471"/>
  <c r="K471"/>
  <c r="M471"/>
  <c r="O471"/>
  <c r="Q471"/>
  <c r="V471"/>
  <c r="G474"/>
  <c r="M474" s="1"/>
  <c r="I474"/>
  <c r="K474"/>
  <c r="O474"/>
  <c r="Q474"/>
  <c r="V474"/>
  <c r="G476"/>
  <c r="I476"/>
  <c r="K476"/>
  <c r="M476"/>
  <c r="O476"/>
  <c r="Q476"/>
  <c r="V476"/>
  <c r="G480"/>
  <c r="I480"/>
  <c r="I479" s="1"/>
  <c r="K480"/>
  <c r="M480"/>
  <c r="O480"/>
  <c r="Q480"/>
  <c r="Q479" s="1"/>
  <c r="V480"/>
  <c r="G490"/>
  <c r="M490" s="1"/>
  <c r="I490"/>
  <c r="K490"/>
  <c r="K479" s="1"/>
  <c r="O490"/>
  <c r="O479" s="1"/>
  <c r="Q490"/>
  <c r="V490"/>
  <c r="V479" s="1"/>
  <c r="G498"/>
  <c r="I498"/>
  <c r="K498"/>
  <c r="M498"/>
  <c r="O498"/>
  <c r="Q498"/>
  <c r="V498"/>
  <c r="G501"/>
  <c r="I501"/>
  <c r="I500" s="1"/>
  <c r="K501"/>
  <c r="M501"/>
  <c r="O501"/>
  <c r="Q501"/>
  <c r="Q500" s="1"/>
  <c r="V501"/>
  <c r="G508"/>
  <c r="M508" s="1"/>
  <c r="I508"/>
  <c r="K508"/>
  <c r="K500" s="1"/>
  <c r="O508"/>
  <c r="O500" s="1"/>
  <c r="Q508"/>
  <c r="V508"/>
  <c r="V500" s="1"/>
  <c r="G515"/>
  <c r="I515"/>
  <c r="K515"/>
  <c r="M515"/>
  <c r="O515"/>
  <c r="Q515"/>
  <c r="V515"/>
  <c r="G522"/>
  <c r="M522" s="1"/>
  <c r="I522"/>
  <c r="K522"/>
  <c r="O522"/>
  <c r="Q522"/>
  <c r="V522"/>
  <c r="G529"/>
  <c r="I529"/>
  <c r="K529"/>
  <c r="M529"/>
  <c r="O529"/>
  <c r="Q529"/>
  <c r="V529"/>
  <c r="G532"/>
  <c r="I532"/>
  <c r="I531" s="1"/>
  <c r="K532"/>
  <c r="M532"/>
  <c r="O532"/>
  <c r="Q532"/>
  <c r="Q531" s="1"/>
  <c r="V532"/>
  <c r="G537"/>
  <c r="M537" s="1"/>
  <c r="I537"/>
  <c r="K537"/>
  <c r="K531" s="1"/>
  <c r="O537"/>
  <c r="O531" s="1"/>
  <c r="Q537"/>
  <c r="V537"/>
  <c r="V531" s="1"/>
  <c r="G540"/>
  <c r="I540"/>
  <c r="K540"/>
  <c r="M540"/>
  <c r="O540"/>
  <c r="Q540"/>
  <c r="V540"/>
  <c r="G543"/>
  <c r="I543"/>
  <c r="I542" s="1"/>
  <c r="K543"/>
  <c r="M543"/>
  <c r="O543"/>
  <c r="Q543"/>
  <c r="Q542" s="1"/>
  <c r="V543"/>
  <c r="G548"/>
  <c r="M548" s="1"/>
  <c r="I548"/>
  <c r="K548"/>
  <c r="K542" s="1"/>
  <c r="O548"/>
  <c r="O542" s="1"/>
  <c r="Q548"/>
  <c r="V548"/>
  <c r="V542" s="1"/>
  <c r="G551"/>
  <c r="G550" s="1"/>
  <c r="I551"/>
  <c r="K551"/>
  <c r="K550" s="1"/>
  <c r="O551"/>
  <c r="O550" s="1"/>
  <c r="Q551"/>
  <c r="V551"/>
  <c r="V550" s="1"/>
  <c r="G570"/>
  <c r="I570"/>
  <c r="I550" s="1"/>
  <c r="K570"/>
  <c r="M570"/>
  <c r="O570"/>
  <c r="Q570"/>
  <c r="Q550" s="1"/>
  <c r="V570"/>
  <c r="G572"/>
  <c r="M572" s="1"/>
  <c r="I572"/>
  <c r="K572"/>
  <c r="O572"/>
  <c r="Q572"/>
  <c r="V572"/>
  <c r="G574"/>
  <c r="I574"/>
  <c r="K574"/>
  <c r="M574"/>
  <c r="O574"/>
  <c r="Q574"/>
  <c r="V574"/>
  <c r="G576"/>
  <c r="M576" s="1"/>
  <c r="I576"/>
  <c r="K576"/>
  <c r="O576"/>
  <c r="Q576"/>
  <c r="V576"/>
  <c r="G578"/>
  <c r="I578"/>
  <c r="K578"/>
  <c r="M578"/>
  <c r="O578"/>
  <c r="Q578"/>
  <c r="V578"/>
  <c r="G594"/>
  <c r="M594" s="1"/>
  <c r="I594"/>
  <c r="K594"/>
  <c r="O594"/>
  <c r="Q594"/>
  <c r="V594"/>
  <c r="G597"/>
  <c r="I597"/>
  <c r="K597"/>
  <c r="M597"/>
  <c r="O597"/>
  <c r="Q597"/>
  <c r="V597"/>
  <c r="G601"/>
  <c r="I601"/>
  <c r="I600" s="1"/>
  <c r="K601"/>
  <c r="M601"/>
  <c r="O601"/>
  <c r="Q601"/>
  <c r="Q600" s="1"/>
  <c r="V601"/>
  <c r="G617"/>
  <c r="M617" s="1"/>
  <c r="I617"/>
  <c r="K617"/>
  <c r="K600" s="1"/>
  <c r="O617"/>
  <c r="O600" s="1"/>
  <c r="Q617"/>
  <c r="V617"/>
  <c r="V600" s="1"/>
  <c r="G644"/>
  <c r="I644"/>
  <c r="K644"/>
  <c r="M644"/>
  <c r="O644"/>
  <c r="Q644"/>
  <c r="V644"/>
  <c r="G647"/>
  <c r="M647" s="1"/>
  <c r="I647"/>
  <c r="K647"/>
  <c r="O647"/>
  <c r="Q647"/>
  <c r="V647"/>
  <c r="G649"/>
  <c r="I649"/>
  <c r="K649"/>
  <c r="M649"/>
  <c r="O649"/>
  <c r="Q649"/>
  <c r="V649"/>
  <c r="G653"/>
  <c r="M653" s="1"/>
  <c r="I653"/>
  <c r="K653"/>
  <c r="O653"/>
  <c r="Q653"/>
  <c r="V653"/>
  <c r="G659"/>
  <c r="G658" s="1"/>
  <c r="I659"/>
  <c r="K659"/>
  <c r="K658" s="1"/>
  <c r="O659"/>
  <c r="O658" s="1"/>
  <c r="Q659"/>
  <c r="V659"/>
  <c r="V658" s="1"/>
  <c r="G662"/>
  <c r="I662"/>
  <c r="I658" s="1"/>
  <c r="K662"/>
  <c r="M662"/>
  <c r="O662"/>
  <c r="Q662"/>
  <c r="Q658" s="1"/>
  <c r="V662"/>
  <c r="G684"/>
  <c r="M684" s="1"/>
  <c r="I684"/>
  <c r="K684"/>
  <c r="O684"/>
  <c r="Q684"/>
  <c r="V684"/>
  <c r="G705"/>
  <c r="I705"/>
  <c r="K705"/>
  <c r="M705"/>
  <c r="O705"/>
  <c r="Q705"/>
  <c r="V705"/>
  <c r="G707"/>
  <c r="M707" s="1"/>
  <c r="I707"/>
  <c r="K707"/>
  <c r="O707"/>
  <c r="Q707"/>
  <c r="V707"/>
  <c r="G710"/>
  <c r="I710"/>
  <c r="K710"/>
  <c r="M710"/>
  <c r="O710"/>
  <c r="Q710"/>
  <c r="V710"/>
  <c r="G715"/>
  <c r="I715"/>
  <c r="I714" s="1"/>
  <c r="K715"/>
  <c r="M715"/>
  <c r="O715"/>
  <c r="Q715"/>
  <c r="Q714" s="1"/>
  <c r="V715"/>
  <c r="G737"/>
  <c r="M737" s="1"/>
  <c r="I737"/>
  <c r="K737"/>
  <c r="K714" s="1"/>
  <c r="O737"/>
  <c r="O714" s="1"/>
  <c r="Q737"/>
  <c r="V737"/>
  <c r="V714" s="1"/>
  <c r="G763"/>
  <c r="I763"/>
  <c r="K763"/>
  <c r="M763"/>
  <c r="O763"/>
  <c r="Q763"/>
  <c r="V763"/>
  <c r="G785"/>
  <c r="M785" s="1"/>
  <c r="I785"/>
  <c r="K785"/>
  <c r="O785"/>
  <c r="Q785"/>
  <c r="V785"/>
  <c r="G808"/>
  <c r="G807" s="1"/>
  <c r="I808"/>
  <c r="K808"/>
  <c r="K807" s="1"/>
  <c r="O808"/>
  <c r="O807" s="1"/>
  <c r="Q808"/>
  <c r="V808"/>
  <c r="V807" s="1"/>
  <c r="G864"/>
  <c r="I864"/>
  <c r="I807" s="1"/>
  <c r="K864"/>
  <c r="M864"/>
  <c r="O864"/>
  <c r="Q864"/>
  <c r="Q807" s="1"/>
  <c r="V864"/>
  <c r="G868"/>
  <c r="M868" s="1"/>
  <c r="I868"/>
  <c r="K868"/>
  <c r="O868"/>
  <c r="Q868"/>
  <c r="V868"/>
  <c r="G871"/>
  <c r="I871"/>
  <c r="K871"/>
  <c r="M871"/>
  <c r="O871"/>
  <c r="Q871"/>
  <c r="V871"/>
  <c r="G877"/>
  <c r="K877"/>
  <c r="O877"/>
  <c r="V877"/>
  <c r="G878"/>
  <c r="I878"/>
  <c r="I877" s="1"/>
  <c r="K878"/>
  <c r="M878"/>
  <c r="M877" s="1"/>
  <c r="O878"/>
  <c r="Q878"/>
  <c r="Q877" s="1"/>
  <c r="V878"/>
  <c r="G884"/>
  <c r="I884"/>
  <c r="I883" s="1"/>
  <c r="K884"/>
  <c r="M884"/>
  <c r="O884"/>
  <c r="Q884"/>
  <c r="Q883" s="1"/>
  <c r="V884"/>
  <c r="G887"/>
  <c r="M887" s="1"/>
  <c r="I887"/>
  <c r="K887"/>
  <c r="K883" s="1"/>
  <c r="O887"/>
  <c r="O883" s="1"/>
  <c r="Q887"/>
  <c r="V887"/>
  <c r="V883" s="1"/>
  <c r="G891"/>
  <c r="I891"/>
  <c r="K891"/>
  <c r="M891"/>
  <c r="O891"/>
  <c r="Q891"/>
  <c r="V891"/>
  <c r="G896"/>
  <c r="M896" s="1"/>
  <c r="I896"/>
  <c r="K896"/>
  <c r="O896"/>
  <c r="Q896"/>
  <c r="V896"/>
  <c r="G900"/>
  <c r="I900"/>
  <c r="K900"/>
  <c r="M900"/>
  <c r="O900"/>
  <c r="Q900"/>
  <c r="V900"/>
  <c r="G906"/>
  <c r="I906"/>
  <c r="I905" s="1"/>
  <c r="K906"/>
  <c r="M906"/>
  <c r="O906"/>
  <c r="Q906"/>
  <c r="Q905" s="1"/>
  <c r="V906"/>
  <c r="G908"/>
  <c r="M908" s="1"/>
  <c r="I908"/>
  <c r="K908"/>
  <c r="K905" s="1"/>
  <c r="O908"/>
  <c r="O905" s="1"/>
  <c r="Q908"/>
  <c r="V908"/>
  <c r="V905" s="1"/>
  <c r="AE911"/>
  <c r="AF911"/>
  <c r="I20" i="1"/>
  <c r="I19"/>
  <c r="I16"/>
  <c r="F44"/>
  <c r="G23" s="1"/>
  <c r="G44"/>
  <c r="G25" s="1"/>
  <c r="A25" s="1"/>
  <c r="H43"/>
  <c r="I43" s="1"/>
  <c r="H42"/>
  <c r="I42" s="1"/>
  <c r="H41"/>
  <c r="I41" s="1"/>
  <c r="H39"/>
  <c r="H44" s="1"/>
  <c r="I17" l="1"/>
  <c r="I82"/>
  <c r="J54" s="1"/>
  <c r="G26"/>
  <c r="A26"/>
  <c r="A23"/>
  <c r="G28"/>
  <c r="M73" i="13"/>
  <c r="M62"/>
  <c r="M8"/>
  <c r="G73"/>
  <c r="G62"/>
  <c r="G8"/>
  <c r="M44"/>
  <c r="M43" s="1"/>
  <c r="M29"/>
  <c r="M28" s="1"/>
  <c r="M905" i="12"/>
  <c r="M883"/>
  <c r="M542"/>
  <c r="M531"/>
  <c r="M434"/>
  <c r="M349"/>
  <c r="M337"/>
  <c r="M52"/>
  <c r="M714"/>
  <c r="M600"/>
  <c r="M500"/>
  <c r="M479"/>
  <c r="M142"/>
  <c r="G905"/>
  <c r="G883"/>
  <c r="G714"/>
  <c r="G600"/>
  <c r="G542"/>
  <c r="G531"/>
  <c r="G500"/>
  <c r="G479"/>
  <c r="G434"/>
  <c r="G349"/>
  <c r="G337"/>
  <c r="G142"/>
  <c r="G52"/>
  <c r="M808"/>
  <c r="M807" s="1"/>
  <c r="M659"/>
  <c r="M658" s="1"/>
  <c r="M551"/>
  <c r="M550" s="1"/>
  <c r="M390"/>
  <c r="M389" s="1"/>
  <c r="M332"/>
  <c r="M331" s="1"/>
  <c r="M327"/>
  <c r="M326" s="1"/>
  <c r="M165"/>
  <c r="M164" s="1"/>
  <c r="M113"/>
  <c r="M112" s="1"/>
  <c r="M84"/>
  <c r="M83" s="1"/>
  <c r="M39"/>
  <c r="M38" s="1"/>
  <c r="M9"/>
  <c r="M8" s="1"/>
  <c r="I39" i="1"/>
  <c r="I44" s="1"/>
  <c r="J43" s="1"/>
  <c r="I21"/>
  <c r="J28"/>
  <c r="J26"/>
  <c r="G38"/>
  <c r="F38"/>
  <c r="J23"/>
  <c r="J24"/>
  <c r="J25"/>
  <c r="J27"/>
  <c r="E24"/>
  <c r="E26"/>
  <c r="J56" l="1"/>
  <c r="J60"/>
  <c r="J64"/>
  <c r="J68"/>
  <c r="J72"/>
  <c r="J76"/>
  <c r="J80"/>
  <c r="J53"/>
  <c r="J58"/>
  <c r="J62"/>
  <c r="J66"/>
  <c r="J70"/>
  <c r="J74"/>
  <c r="J78"/>
  <c r="J52"/>
  <c r="J51"/>
  <c r="J55"/>
  <c r="J57"/>
  <c r="J59"/>
  <c r="J61"/>
  <c r="J63"/>
  <c r="J65"/>
  <c r="J67"/>
  <c r="J69"/>
  <c r="J71"/>
  <c r="J73"/>
  <c r="J75"/>
  <c r="J77"/>
  <c r="J79"/>
  <c r="J81"/>
  <c r="G24"/>
  <c r="A27" s="1"/>
  <c r="A24"/>
  <c r="J42"/>
  <c r="J41"/>
  <c r="J40"/>
  <c r="J39"/>
  <c r="J44" s="1"/>
  <c r="J82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<sst xmlns="http://schemas.openxmlformats.org/spreadsheetml/2006/main" count="3175" uniqueCount="844">
  <si>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</si>
  <si>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</si>
  <si>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</si>
  <si>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</si>
  <si>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</si>
  <si>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</si>
  <si>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</si>
  <si>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</si>
  <si>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</si>
  <si>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</si>
  <si>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</si>
  <si>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</si>
  <si>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</si>
  <si>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</si>
  <si>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</si>
  <si>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</si>
  <si>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</si>
  <si>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</si>
  <si>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</si>
  <si>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</si>
  <si>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</si>
  <si>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</si>
  <si>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</si>
  <si>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</si>
  <si>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</si>
  <si>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</si>
  <si>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</si>
  <si>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</si>
  <si>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</si>
  <si>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</si>
  <si>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</si>
  <si>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</si>
  <si>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</si>
  <si>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</si>
  <si>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</si>
  <si>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</si>
  <si>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</si>
  <si>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</si>
  <si>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</si>
  <si>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</si>
  <si>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</si>
  <si>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</si>
  <si>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</si>
  <si>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</si>
  <si>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007c</t>
  </si>
  <si>
    <t>ZŠ Březová-Oprava sociálních zařízení a výměna ZTI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</si>
  <si>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</si>
  <si>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</si>
  <si>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</si>
  <si>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</si>
  <si>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</si>
  <si>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</si>
  <si>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</si>
  <si>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</si>
  <si>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</si>
  <si>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1</t>
  </si>
  <si>
    <t>Školní jídelna-umývárna + sociální zařízení,chodba</t>
  </si>
  <si>
    <t>SO 02</t>
  </si>
  <si>
    <t>Elektročást- 1/4 z celkového rozpočtu elektro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</si>
  <si>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</si>
  <si>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</si>
  <si>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</si>
  <si>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</si>
  <si>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</si>
  <si>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</si>
  <si>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</si>
  <si>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</si>
  <si>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</si>
  <si>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</si>
  <si>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</si>
  <si>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</si>
  <si>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</si>
  <si>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</si>
  <si>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</si>
  <si>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</si>
  <si>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</si>
  <si>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</si>
  <si>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</si>
  <si>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</si>
  <si>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</si>
  <si>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</si>
  <si>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</si>
  <si>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</si>
  <si>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</si>
  <si>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</si>
  <si>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</si>
  <si>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</si>
  <si>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</si>
  <si>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</si>
  <si>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</si>
  <si>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</si>
  <si>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</si>
  <si>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</si>
  <si>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</si>
  <si>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</si>
  <si>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</si>
  <si>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</si>
  <si>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</si>
  <si>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</si>
  <si>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</si>
  <si>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</si>
  <si>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</si>
  <si>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</si>
  <si>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</si>
  <si>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</si>
  <si>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</si>
  <si>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</si>
  <si>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</si>
  <si>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</si>
  <si>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</si>
  <si>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</si>
  <si>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_1</t>
  </si>
  <si>
    <t>Dodávky zařízení</t>
  </si>
  <si>
    <t>_2</t>
  </si>
  <si>
    <t>Materiál elektromontážní</t>
  </si>
  <si>
    <t>_3</t>
  </si>
  <si>
    <t>Elektromontáže</t>
  </si>
  <si>
    <t>_4</t>
  </si>
  <si>
    <t>Demontáže</t>
  </si>
  <si>
    <t>_5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</si>
  <si>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</si>
  <si>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</si>
  <si>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</si>
  <si>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</si>
  <si>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</si>
  <si>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</si>
  <si>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</si>
  <si>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</si>
  <si>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</si>
  <si>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</si>
  <si>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</si>
  <si>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</si>
  <si>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</si>
  <si>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</si>
  <si>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</si>
  <si>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</si>
  <si>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</si>
  <si>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</si>
  <si>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</si>
  <si>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</si>
  <si>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</si>
  <si>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</si>
  <si>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</si>
  <si>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</si>
  <si>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</si>
  <si>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</si>
  <si>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</si>
  <si>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</si>
  <si>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</si>
  <si>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</si>
  <si>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</si>
  <si>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216904212R00</t>
  </si>
  <si>
    <t>Očištění stlačeným vzduchem zdiva a rubu kleneb</t>
  </si>
  <si>
    <t>m2</t>
  </si>
  <si>
    <t>RTS 20/ I</t>
  </si>
  <si>
    <t>RTS 19/ II</t>
  </si>
  <si>
    <t>Práce</t>
  </si>
  <si>
    <t>POL1_</t>
  </si>
  <si>
    <t xml:space="preserve">očištění podlah po vybourání dlažeb-před vlastní obnovou podlah : </t>
  </si>
  <si>
    <t>VV</t>
  </si>
  <si>
    <t xml:space="preserve">výměra-viz bourání dlažby : </t>
  </si>
  <si>
    <t xml:space="preserve">místnost J01 : </t>
  </si>
  <si>
    <t>1,67*0,49</t>
  </si>
  <si>
    <t>1,16*0,68</t>
  </si>
  <si>
    <t>2*0,6*0,18</t>
  </si>
  <si>
    <t xml:space="preserve">J02 : </t>
  </si>
  <si>
    <t>1,67*1,54</t>
  </si>
  <si>
    <t>2*0,6*0,15</t>
  </si>
  <si>
    <t xml:space="preserve">J03 a J04 : </t>
  </si>
  <si>
    <t>0,77*1,49</t>
  </si>
  <si>
    <t>0,8*1,49-0,18*0,33</t>
  </si>
  <si>
    <t xml:space="preserve">J05 : </t>
  </si>
  <si>
    <t>1,09*2,52</t>
  </si>
  <si>
    <t>0,52*0,5</t>
  </si>
  <si>
    <t xml:space="preserve">J06 : </t>
  </si>
  <si>
    <t>1,09*4,04</t>
  </si>
  <si>
    <t>1,2*0,17</t>
  </si>
  <si>
    <t xml:space="preserve">J07 a J08 : </t>
  </si>
  <si>
    <t>0,96*1,7</t>
  </si>
  <si>
    <t>0,97*1,7+0,17*0,15</t>
  </si>
  <si>
    <t xml:space="preserve">J09 : </t>
  </si>
  <si>
    <t>5,78*8,52</t>
  </si>
  <si>
    <t>-0,2*5,2-0,39*1,05</t>
  </si>
  <si>
    <t>2*2,4*0,3</t>
  </si>
  <si>
    <t>0,8*0,15</t>
  </si>
  <si>
    <t>317941123RT2</t>
  </si>
  <si>
    <t>Osazení ocelových válcovaných nosníků  č.14-22 včetně dodávky profilu I č.14</t>
  </si>
  <si>
    <t>t</t>
  </si>
  <si>
    <t xml:space="preserve">překlad nad otvorem J05/J10 : </t>
  </si>
  <si>
    <t>3*1,2*0,00835</t>
  </si>
  <si>
    <t>342255026R00</t>
  </si>
  <si>
    <t>Příčky z desek Ytong tl. 12,5 cm</t>
  </si>
  <si>
    <t xml:space="preserve">zazdění otvoru po dveřích J05/J10 : </t>
  </si>
  <si>
    <t>0,6*2</t>
  </si>
  <si>
    <t>342255028R00</t>
  </si>
  <si>
    <t>Příčky z desek Ytong tl. 15 cm</t>
  </si>
  <si>
    <t xml:space="preserve">část příčky mezi J01 a J05 : </t>
  </si>
  <si>
    <t>0,5*3,25</t>
  </si>
  <si>
    <t>346244381R00</t>
  </si>
  <si>
    <t>Plentování ocelových nosníků výšky do 20 cm</t>
  </si>
  <si>
    <t xml:space="preserve">I profily v překladu nad J05/J10 : </t>
  </si>
  <si>
    <t>2*1,2*0,15</t>
  </si>
  <si>
    <t>1*0,9*0,3</t>
  </si>
  <si>
    <t>612421615R00</t>
  </si>
  <si>
    <t>Omítka vnitřní zdiva, MVC, hrubá zatřená</t>
  </si>
  <si>
    <t xml:space="preserve">omítka pod obklady-vyspravení po otlučení : </t>
  </si>
  <si>
    <t>1,17*1,8</t>
  </si>
  <si>
    <t>0,8*1,8</t>
  </si>
  <si>
    <t>2*(0,7+1,49)*1,8</t>
  </si>
  <si>
    <t>2*(0,8+1,49)*1,8</t>
  </si>
  <si>
    <t>-2*0,6*1,8</t>
  </si>
  <si>
    <t>(0,3+1,09+1,17)*1,8</t>
  </si>
  <si>
    <t>4,04*1,8</t>
  </si>
  <si>
    <t>2*(0,96+1,7)*1,8-0,6*1,8</t>
  </si>
  <si>
    <t>1,7*1,8+0,97*1,8+1,5*1,8+0,3*1,8</t>
  </si>
  <si>
    <t>2*5,2*1,22</t>
  </si>
  <si>
    <t>2*0,2*1,22</t>
  </si>
  <si>
    <t>5,2*0,2</t>
  </si>
  <si>
    <t>6,2*1,8+0,39*1,8</t>
  </si>
  <si>
    <t>612421637R00</t>
  </si>
  <si>
    <t>Omítka vnitřní zdiva, MVC, štuková</t>
  </si>
  <si>
    <t xml:space="preserve">zazdívka otvoru po dveřích J05/J10 : </t>
  </si>
  <si>
    <t>0,6*0,2</t>
  </si>
  <si>
    <t xml:space="preserve">ostění nových dveří J05/J10 : </t>
  </si>
  <si>
    <t>2*2*0,3+1*0,9*0,3</t>
  </si>
  <si>
    <t xml:space="preserve">J05-zazdívka do J01 : </t>
  </si>
  <si>
    <t>0,51*1,45</t>
  </si>
  <si>
    <t>632419106RT2</t>
  </si>
  <si>
    <t>Samonivelač. stěrka BASF, ruční zpracování tl.6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</si>
  <si>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</si>
  <si>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>POP</t>
  </si>
  <si>
    <t xml:space="preserve">předpoklad průměrné tl. stěrky cca 6 mm : </t>
  </si>
  <si>
    <t xml:space="preserve">J01 : </t>
  </si>
  <si>
    <t>1,67*1,17</t>
  </si>
  <si>
    <t>0,9*0,3</t>
  </si>
  <si>
    <t>0,6*0,15</t>
  </si>
  <si>
    <t>642942111RT3</t>
  </si>
  <si>
    <t>Osazení zárubní dveřních ocelových, pl. do 2,5 m2 včetně dodávky zárubně  70 x 197 x 11 cm</t>
  </si>
  <si>
    <t>kus</t>
  </si>
  <si>
    <t xml:space="preserve">nový vchod J05/J10 : </t>
  </si>
  <si>
    <t>648991113RT2</t>
  </si>
  <si>
    <t>Osazení parapet.desek plast. a lamin. š.nad 20cm včetně dodávky plastové parapetní desky š. 250 mm</t>
  </si>
  <si>
    <t>m</t>
  </si>
  <si>
    <t>POL1_1</t>
  </si>
  <si>
    <t xml:space="preserve">parapet okna J01 a J02 : </t>
  </si>
  <si>
    <t>2,36</t>
  </si>
  <si>
    <t>1,2</t>
  </si>
  <si>
    <t>766601211RT1</t>
  </si>
  <si>
    <t>Těsnění okenní spáry, ostění, PT fólie+ PP páska folie š. 70 mm,  páska tl. 2 mm, š. 10 mm</t>
  </si>
  <si>
    <t>POL1_7</t>
  </si>
  <si>
    <t xml:space="preserve">sdružené okno J01 a J05 : </t>
  </si>
  <si>
    <t>2*(2,36+0,8)*2</t>
  </si>
  <si>
    <t>2*(1,2+0,6)*2</t>
  </si>
  <si>
    <t>766711001R00</t>
  </si>
  <si>
    <t>Montáž oken  s vypěněním plastových</t>
  </si>
  <si>
    <t>Montáž plastových oken a dveří včetně dodávky a montáže PU pěny a spojovacích prostředků.</t>
  </si>
  <si>
    <t>2*(2,36+0,8)</t>
  </si>
  <si>
    <t>2*(1,2+0,6)</t>
  </si>
  <si>
    <t>1001</t>
  </si>
  <si>
    <t>Okno plastové 2360 x 800, iz.  trojsklo  parametry - výplně otvorů</t>
  </si>
  <si>
    <t>Vlastní</t>
  </si>
  <si>
    <t>Indiv</t>
  </si>
  <si>
    <t xml:space="preserve">sdružené okno J01 a J02 : </t>
  </si>
  <si>
    <t>1002</t>
  </si>
  <si>
    <t>Okno plastové 1200 x 600, iz.  trojsklo  parametry-výplně otvorů</t>
  </si>
  <si>
    <t>941955001R00</t>
  </si>
  <si>
    <t>Lešení lehké pomocné, výška podlahy do 1,2 m</t>
  </si>
  <si>
    <t xml:space="preserve">lešení pro vnitřní pomocné práce,cca 30 m2 : </t>
  </si>
  <si>
    <t>30</t>
  </si>
  <si>
    <t>952901111R00</t>
  </si>
  <si>
    <t>Vyčištění budov o výšce podlaží do 4 m</t>
  </si>
  <si>
    <t xml:space="preserve">místnost 201 : </t>
  </si>
  <si>
    <t>3*5,49</t>
  </si>
  <si>
    <t>2,38*0,15</t>
  </si>
  <si>
    <t>-0,31*0,31</t>
  </si>
  <si>
    <t xml:space="preserve">místnost 204 : </t>
  </si>
  <si>
    <t>2,95*5,49</t>
  </si>
  <si>
    <t>0,8*0,18</t>
  </si>
  <si>
    <t>-0,23*0,36</t>
  </si>
  <si>
    <t xml:space="preserve">místnost 203 : </t>
  </si>
  <si>
    <t>2,8*3,46</t>
  </si>
  <si>
    <t>2,8*1,93</t>
  </si>
  <si>
    <t>954312203R00</t>
  </si>
  <si>
    <t>Opláštění z SDK,2.str,do 500x500 mm,RBI tl.12,5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</si>
  <si>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</si>
  <si>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</si>
  <si>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</si>
  <si>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J04 a J03  zakrytí kanalizační stoupačky : </t>
  </si>
  <si>
    <t>3+1,5+1</t>
  </si>
  <si>
    <t>962032231R00</t>
  </si>
  <si>
    <t>Bourání zdiva z cihel pálených na MVC</t>
  </si>
  <si>
    <t>m3</t>
  </si>
  <si>
    <t xml:space="preserve">zdivo mezi J01 a J05-část na celou výšku : </t>
  </si>
  <si>
    <t>(0,68+0,45)*3,25*0,18</t>
  </si>
  <si>
    <t xml:space="preserve">otvor J05/J10-pro dveře, vč překladu : </t>
  </si>
  <si>
    <t>0,9*2,05+0,2</t>
  </si>
  <si>
    <t>0,8*2,05*0,1</t>
  </si>
  <si>
    <t>1,2*0,3*0,15</t>
  </si>
  <si>
    <t>965042121R00</t>
  </si>
  <si>
    <t>Bourání mazanin betonových tl. 10 cm, pl. 1 m2</t>
  </si>
  <si>
    <t xml:space="preserve">odstranění zvýšeného prahu do sprch : </t>
  </si>
  <si>
    <t>0,8*0,1*0,07</t>
  </si>
  <si>
    <t>965048150R00</t>
  </si>
  <si>
    <t>Dočištění povrchu po vybourání dlažeb, tmel do 50%</t>
  </si>
  <si>
    <t>965081713RT2</t>
  </si>
  <si>
    <t>Bourání dlažeb keramických tl.10 mm, nad 1 m2 sbíječka, dlaždice keramické</t>
  </si>
  <si>
    <t>968061112R00</t>
  </si>
  <si>
    <t>Vyvěšení dřevěných okenních křídel pl. do 1,5 m2</t>
  </si>
  <si>
    <t xml:space="preserve">združené okno J01 a J02 : </t>
  </si>
  <si>
    <t>968061125R00</t>
  </si>
  <si>
    <t>Vyvěšení dřevěných dveřních křídel pl. do 2 m2</t>
  </si>
  <si>
    <t xml:space="preserve">odstranění stávajících  dveří- na skládku : </t>
  </si>
  <si>
    <t xml:space="preserve">J01/chodba : </t>
  </si>
  <si>
    <t xml:space="preserve">J02/J04 : </t>
  </si>
  <si>
    <t xml:space="preserve">J02/J03 : </t>
  </si>
  <si>
    <t xml:space="preserve">J05/J10 : </t>
  </si>
  <si>
    <t xml:space="preserve">J06/J07 : </t>
  </si>
  <si>
    <t xml:space="preserve">J06/J08 : </t>
  </si>
  <si>
    <t>968062355R00</t>
  </si>
  <si>
    <t>Vybourání dřevěných rámů oken dvojitých pl. 2 m2</t>
  </si>
  <si>
    <t>2,36*0,8</t>
  </si>
  <si>
    <t>1,2*0,6</t>
  </si>
  <si>
    <t>968072455R00</t>
  </si>
  <si>
    <t>Vybourání kovových dveřních zárubní pl. do 2 m2</t>
  </si>
  <si>
    <t xml:space="preserve">J05/J10-do sběru : </t>
  </si>
  <si>
    <t>978059531R00</t>
  </si>
  <si>
    <t>Odsekání vnitřních obkladů stěn nad 2 m2</t>
  </si>
  <si>
    <t xml:space="preserve">místnost J01 výška stávajících obkladů= 1,8 : </t>
  </si>
  <si>
    <t>(0,9+0,49+0,45)*1,8</t>
  </si>
  <si>
    <t>2*(0,77+1,49)*1,8-0,6*1,8</t>
  </si>
  <si>
    <t>2*(0,8+1,49)*1,8-0,6*1,8</t>
  </si>
  <si>
    <t>(0,51+0,52+0,81)*1,8</t>
  </si>
  <si>
    <t>721210831R00</t>
  </si>
  <si>
    <t>Demontáž dvorní vpusti s obetonávkou</t>
  </si>
  <si>
    <t xml:space="preserve">demontáž podlahové guly : </t>
  </si>
  <si>
    <t>725110811R00</t>
  </si>
  <si>
    <t>Demontáž klozetů splachovacích</t>
  </si>
  <si>
    <t>soubor</t>
  </si>
  <si>
    <t xml:space="preserve">místnosti J03 a J04 : </t>
  </si>
  <si>
    <t>1+1</t>
  </si>
  <si>
    <t>725122815R00</t>
  </si>
  <si>
    <t>Demontáž pisoárů s nádrží + 3 záchodky</t>
  </si>
  <si>
    <t>725210821R00</t>
  </si>
  <si>
    <t>Demontáž umyvadel bez výtokových armatur</t>
  </si>
  <si>
    <t>10</t>
  </si>
  <si>
    <t>725820802R00</t>
  </si>
  <si>
    <t xml:space="preserve">Demontáž baterie </t>
  </si>
  <si>
    <t>10+1</t>
  </si>
  <si>
    <t>735111810R00</t>
  </si>
  <si>
    <t>Demontáž těles otopných litinových článkových</t>
  </si>
  <si>
    <t xml:space="preserve">vždy s částečnou demontáží rozvodů-odvoz do sběru : </t>
  </si>
  <si>
    <t>1*0,6*1</t>
  </si>
  <si>
    <t>2*0,6*1,5</t>
  </si>
  <si>
    <t>764410850R00</t>
  </si>
  <si>
    <t>Demontáž oplechování parapetů,rš od 100 do 330 mm</t>
  </si>
  <si>
    <t xml:space="preserve">okno v J01 a J02 : </t>
  </si>
  <si>
    <t>979097012R00</t>
  </si>
  <si>
    <t>Pronájem kontejneru 7 t</t>
  </si>
  <si>
    <t xml:space="preserve">den   </t>
  </si>
  <si>
    <t xml:space="preserve">předpoklad cca 5 dní : </t>
  </si>
  <si>
    <t>5</t>
  </si>
  <si>
    <t>99002</t>
  </si>
  <si>
    <t>Demontáž krycích dvířek vodovodu</t>
  </si>
  <si>
    <t>99003</t>
  </si>
  <si>
    <t>Demontáž krytu topení</t>
  </si>
  <si>
    <t xml:space="preserve">J09-včetně likvidace(popř. předání investorovi) : </t>
  </si>
  <si>
    <t>979951122R00</t>
  </si>
  <si>
    <t>Výkup kovů - litina, velikost nad 40 x 40 cm</t>
  </si>
  <si>
    <t>Pro vyjádření výnosu ve prospěch zhotovitele je nutné jednotkovou cenu uvést se záporným znaménkem. (Získaná částka ponižuje náklad stavby.)</t>
  </si>
  <si>
    <t xml:space="preserve">viz demontáž radiátorů : </t>
  </si>
  <si>
    <t>0,0714</t>
  </si>
  <si>
    <t>900      R02</t>
  </si>
  <si>
    <t>HZS stavební dělník v tarifní třídě 5</t>
  </si>
  <si>
    <t>h</t>
  </si>
  <si>
    <t xml:space="preserve">přípomoce, vyměřování, pasování,cca : </t>
  </si>
  <si>
    <t>20</t>
  </si>
  <si>
    <t>998011001R00</t>
  </si>
  <si>
    <t>Přesun hmot pro budovy zděné výšky do 6 m</t>
  </si>
  <si>
    <t>3,936</t>
  </si>
  <si>
    <t>713411111R00</t>
  </si>
  <si>
    <t>Izolace tepelná potrubí rohožemi a drátem 1vrstvá</t>
  </si>
  <si>
    <t>Včetně pomocného lešení o výšce podlahy do 1900 mm a pro zatížení do 1,5 kPa.</t>
  </si>
  <si>
    <t xml:space="preserve">pro výplň prostoru- vložit 2 x : </t>
  </si>
  <si>
    <t xml:space="preserve">výplň minerální izolací- zakrývaná stoupačka v J03 a J04 : </t>
  </si>
  <si>
    <t>(3+1,5+1)*0,5*2</t>
  </si>
  <si>
    <t>998713101R00</t>
  </si>
  <si>
    <t>Přesun hmot pro izolace tepelné, výšky do 6 m</t>
  </si>
  <si>
    <t>0,037</t>
  </si>
  <si>
    <t>631405493R</t>
  </si>
  <si>
    <t>Deska izolační minerální Rockmin PLUS tl. 200 mm 1000x610 mm, univerzální</t>
  </si>
  <si>
    <t>SPCM</t>
  </si>
  <si>
    <t>Specifikace</t>
  </si>
  <si>
    <t>POL3_</t>
  </si>
  <si>
    <t>721176103R00</t>
  </si>
  <si>
    <t>Potrubí HT připojovací D 50 x 1,8 mm</t>
  </si>
  <si>
    <t>Potrubí včetně tvarovek. Bez zednických výpomocí.</t>
  </si>
  <si>
    <t xml:space="preserve">J01-um. : </t>
  </si>
  <si>
    <t>1*0,5</t>
  </si>
  <si>
    <t xml:space="preserve">J05-um. : </t>
  </si>
  <si>
    <t>1,5</t>
  </si>
  <si>
    <t>721176104R00</t>
  </si>
  <si>
    <t>Potrubí HT připojovací D 75 x 1,9 mm</t>
  </si>
  <si>
    <t xml:space="preserve">odtokový žlab : </t>
  </si>
  <si>
    <t>721176115R00</t>
  </si>
  <si>
    <t>Potrubí HT odpadní svislé D 110 x 2,7 mm</t>
  </si>
  <si>
    <t>Potrubí včetně tvarovek, objímek a vložek pro tlumení hluku. Bez zednických výpomocí.</t>
  </si>
  <si>
    <t>Včetně zřízení a demontáže pomocného lešení.</t>
  </si>
  <si>
    <t xml:space="preserve">J03 : </t>
  </si>
  <si>
    <t>2+2*1,5</t>
  </si>
  <si>
    <t>721176116R00</t>
  </si>
  <si>
    <t>Potrubí HT odpadní svislé D 125 x 3,1 mm</t>
  </si>
  <si>
    <t xml:space="preserve">výměna  stoupačky v J03 : </t>
  </si>
  <si>
    <t>721211502R00</t>
  </si>
  <si>
    <t>Vpusť podlahová Geberit Varino D 110 mm</t>
  </si>
  <si>
    <t>721290111R00</t>
  </si>
  <si>
    <t>Zkouška těsnosti kanalizace vodou DN 125</t>
  </si>
  <si>
    <t>2,5+1,5+1+1,5</t>
  </si>
  <si>
    <t>998721101R00</t>
  </si>
  <si>
    <t>Přesun hmot pro vnitřní kanalizaci, výšky do 6 m</t>
  </si>
  <si>
    <t>0,191</t>
  </si>
  <si>
    <t>72101</t>
  </si>
  <si>
    <t>Napojení kanalizace na stávající rozvody</t>
  </si>
  <si>
    <t>2*2</t>
  </si>
  <si>
    <t>722172311R00</t>
  </si>
  <si>
    <t>Potrubí z PPR, studená, D 20x2,8 mm, vč.zed.výpom.</t>
  </si>
  <si>
    <t>Potrubí včetně tvarovek a zednických výpomocí.</t>
  </si>
  <si>
    <t>0,5</t>
  </si>
  <si>
    <t>722172332R00</t>
  </si>
  <si>
    <t>Potrubí z PPR, teplá, D 20x4,2 mm, vč. zed. výpom.</t>
  </si>
  <si>
    <t>722181242RT7</t>
  </si>
  <si>
    <t>Izolace návleková MIRELON STABIL tl. stěny 9 mm vnitřní průměr 22 mm</t>
  </si>
  <si>
    <t>V položce je kalkulována dodávka izolační trubice, spon a lepicí pásky.</t>
  </si>
  <si>
    <t>2,5+2,5</t>
  </si>
  <si>
    <t>722202221R00</t>
  </si>
  <si>
    <t>Komplet nástěnný MZD PP-R INSTAPLAST D 20xR1/2</t>
  </si>
  <si>
    <t xml:space="preserve">předpoklad nutnosti osazení nástěnnných kompletů : </t>
  </si>
  <si>
    <t>722280106R00</t>
  </si>
  <si>
    <t>Tlaková zkouška vodovodního potrubí DN 32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</si>
  <si>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</si>
  <si>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</si>
  <si>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</si>
  <si>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</si>
  <si>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</si>
  <si>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</si>
  <si>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0,0286</t>
  </si>
  <si>
    <t>723001</t>
  </si>
  <si>
    <t>Napojení na stávající rozvody</t>
  </si>
  <si>
    <t xml:space="preserve">místnost J03 a J04 : </t>
  </si>
  <si>
    <t>725014131RT1</t>
  </si>
  <si>
    <t xml:space="preserve">Klozet závěsný OLYMP + sedátko, bílý včetně sedátka v bílé barvě </t>
  </si>
  <si>
    <t xml:space="preserve">místnost J03 : </t>
  </si>
  <si>
    <t xml:space="preserve">místnost J04 : </t>
  </si>
  <si>
    <t xml:space="preserve">J07 : </t>
  </si>
  <si>
    <t xml:space="preserve">J08 : </t>
  </si>
  <si>
    <t>725122221R00</t>
  </si>
  <si>
    <t>Pisoár Domino s automatickým splachovačem, SLP 17</t>
  </si>
  <si>
    <t>725017163R00</t>
  </si>
  <si>
    <t>Umyvadlo na šrouby LYRA Plus , 60 x 49 cm, bílé</t>
  </si>
  <si>
    <t xml:space="preserve">místnosti J01 : </t>
  </si>
  <si>
    <t>725339101R00</t>
  </si>
  <si>
    <t>Montáž výlevky diturvitové, bez nádrže a armatur</t>
  </si>
  <si>
    <t xml:space="preserve">místnost J09 : </t>
  </si>
  <si>
    <t>725823121RT1</t>
  </si>
  <si>
    <t>Baterie umyvadlová stoján. ruční, vč. otvír.odpadu standardní</t>
  </si>
  <si>
    <t>725860215R00</t>
  </si>
  <si>
    <t>Sifon umyvadlový nábytkový, HL 137 D 32, 40 mm</t>
  </si>
  <si>
    <t>725980122R00</t>
  </si>
  <si>
    <t>Dvířka z plastu</t>
  </si>
  <si>
    <t>998725102R00</t>
  </si>
  <si>
    <t>Přesun hmot pro zařizovací předměty, výšky do 12 m</t>
  </si>
  <si>
    <t>0,354</t>
  </si>
  <si>
    <t>64271108R</t>
  </si>
  <si>
    <t>Výlevka keramická ALCA s mřížkou, bílá</t>
  </si>
  <si>
    <t>733163102R00</t>
  </si>
  <si>
    <t>Potrubí z měděných trubek vytápění D 15 x 1,0 mm</t>
  </si>
  <si>
    <t xml:space="preserve">napojení těles ke stávajícím rozvodům : </t>
  </si>
  <si>
    <t xml:space="preserve">cca pro každé těleso 2 x 1m : </t>
  </si>
  <si>
    <t>2*1</t>
  </si>
  <si>
    <t>2*(1+2)</t>
  </si>
  <si>
    <t>904      R02</t>
  </si>
  <si>
    <t>Hzs-zkousky v ramci montažních praci, ostatní práce na systému topení</t>
  </si>
  <si>
    <t xml:space="preserve">topná zkouška : </t>
  </si>
  <si>
    <t xml:space="preserve">dilatační zkouška : </t>
  </si>
  <si>
    <t xml:space="preserve">zkouška těsnosti : </t>
  </si>
  <si>
    <t xml:space="preserve">doplnění systému mediem,včetně dodávky : </t>
  </si>
  <si>
    <t xml:space="preserve">zaregulování systému : </t>
  </si>
  <si>
    <t xml:space="preserve">zednické přípomoce : </t>
  </si>
  <si>
    <t>15</t>
  </si>
  <si>
    <t>998733101R00</t>
  </si>
  <si>
    <t>Přesun hmot pro rozvody potrubí, výšky do 6 m</t>
  </si>
  <si>
    <t>0,0076</t>
  </si>
  <si>
    <t>734213133R00</t>
  </si>
  <si>
    <t>Ventil odvz.automat.hydroskopický,IVAR.HYGRO DN 15</t>
  </si>
  <si>
    <t>734223122RT2</t>
  </si>
  <si>
    <t>Ventil termostatický, přímý, IVAR.VD DN 15 s termostatickou hlavicí IVAR.T 5000</t>
  </si>
  <si>
    <t>734237421R00</t>
  </si>
  <si>
    <t>Ventil uzav. přímý, s vypouš.  DN 15</t>
  </si>
  <si>
    <t>734263322R00</t>
  </si>
  <si>
    <t>Šroubení topenářské, rohové, IVAR.SP 604 DN 15</t>
  </si>
  <si>
    <t>998734101R00</t>
  </si>
  <si>
    <t>Přesun hmot pro armatury, výšky do 6 m</t>
  </si>
  <si>
    <t>0,0012</t>
  </si>
  <si>
    <t>735157284R00</t>
  </si>
  <si>
    <t>Otopná těl.panel.Radik Ventil Kompakt 11  900/ 800</t>
  </si>
  <si>
    <t xml:space="preserve">místnost J02 : </t>
  </si>
  <si>
    <t>735157670R00</t>
  </si>
  <si>
    <t>Otopná těl.panel.Radik Ventil Kompakt 22  600/1600</t>
  </si>
  <si>
    <t>998735101R00</t>
  </si>
  <si>
    <t>Přesun hmot pro otopná tělesa, výšky do 6 m</t>
  </si>
  <si>
    <t>0,1686</t>
  </si>
  <si>
    <t>764510450RT2</t>
  </si>
  <si>
    <t>Oplechování parapetů včetně rohů Ti Zn, rš 330 mm nalepení Enkolitem</t>
  </si>
  <si>
    <t>RTS 18/ II</t>
  </si>
  <si>
    <t>998764102R00</t>
  </si>
  <si>
    <t>Přesun hmot pro klempířské konstr., výšky do 12 m</t>
  </si>
  <si>
    <t>RTS 19/ I</t>
  </si>
  <si>
    <t>0,001</t>
  </si>
  <si>
    <t>766661112R00</t>
  </si>
  <si>
    <t>Montáž dveří do zárubně,otevíravých 1kř.do 0,8 m</t>
  </si>
  <si>
    <t xml:space="preserve">J02/J01 : </t>
  </si>
  <si>
    <t xml:space="preserve">J05/J06 : </t>
  </si>
  <si>
    <t>766670021R00</t>
  </si>
  <si>
    <t>Montáž kliky a štítku</t>
  </si>
  <si>
    <t>11</t>
  </si>
  <si>
    <t>998766102R00</t>
  </si>
  <si>
    <t>Přesun hmot pro truhlářské konstr., výšky do 12 m</t>
  </si>
  <si>
    <t>0,253</t>
  </si>
  <si>
    <t>54914593R</t>
  </si>
  <si>
    <t>Kliky se štítem dveří</t>
  </si>
  <si>
    <t>54926062R</t>
  </si>
  <si>
    <t>Zámek stavební obyčejný typ K 103 (60 mm) L/P dozický</t>
  </si>
  <si>
    <t>POL3_0</t>
  </si>
  <si>
    <t>61161900R</t>
  </si>
  <si>
    <t>Dveře vnitřní hladké plné  1kř. 60x197</t>
  </si>
  <si>
    <t xml:space="preserve">typ dle investora : </t>
  </si>
  <si>
    <t>61161901R</t>
  </si>
  <si>
    <t xml:space="preserve">Dveře vnitřní hladké plné  1kř. 70x197 </t>
  </si>
  <si>
    <t>61161902R</t>
  </si>
  <si>
    <t xml:space="preserve">Dveře vnitřní hladké plné  1kř. 80x197 </t>
  </si>
  <si>
    <t>771130111R00</t>
  </si>
  <si>
    <t>Obklad soklíků rovných do tmele výšky do 100 mm</t>
  </si>
  <si>
    <t xml:space="preserve">J01-kde není obklad : </t>
  </si>
  <si>
    <t>1,17+0,4+0,38</t>
  </si>
  <si>
    <t>2*1,54</t>
  </si>
  <si>
    <t>2*1,67</t>
  </si>
  <si>
    <t>-3*0,6</t>
  </si>
  <si>
    <t xml:space="preserve">J05-kde není obklad : </t>
  </si>
  <si>
    <t>1,09+1,5+1,25-0,6</t>
  </si>
  <si>
    <t xml:space="preserve">J06-kde není obklad : </t>
  </si>
  <si>
    <t>2*1,09-0,6</t>
  </si>
  <si>
    <t>4,04-2*0,6</t>
  </si>
  <si>
    <t>2*0,17</t>
  </si>
  <si>
    <t xml:space="preserve">J09-kde není obklad : </t>
  </si>
  <si>
    <t>8,52+5,4*2+1,05+0,39+0,17+0,11-2*0,8</t>
  </si>
  <si>
    <t>4*0,3</t>
  </si>
  <si>
    <t>771575109RT1</t>
  </si>
  <si>
    <t>Montáž podlah keram., tmel, 30x30 cm weberfor profiflex (lep),webercolor perfect (sp)</t>
  </si>
  <si>
    <t xml:space="preserve">dlažba -typ a rozměry dle investora : </t>
  </si>
  <si>
    <t>1,17*1,67</t>
  </si>
  <si>
    <t>771579793R00</t>
  </si>
  <si>
    <t>Příplatek za spárovací hmotu - plošně</t>
  </si>
  <si>
    <t xml:space="preserve">výměra-viz montáž dlažby : </t>
  </si>
  <si>
    <t>67,7226</t>
  </si>
  <si>
    <t>998771101R00</t>
  </si>
  <si>
    <t>Přesun hmot pro podlahy z dlaždic, výšky do 6 m</t>
  </si>
  <si>
    <t>POL1_5</t>
  </si>
  <si>
    <t>1,85</t>
  </si>
  <si>
    <t>597642030R</t>
  </si>
  <si>
    <t>Dlažba Taurus Granit matná 300x300x9 mm</t>
  </si>
  <si>
    <t xml:space="preserve">výměra-viz montáž : </t>
  </si>
  <si>
    <t>67,7226*1,1</t>
  </si>
  <si>
    <t>597642410R</t>
  </si>
  <si>
    <t>Dlažba Taurus Granit matná sokl 300x100x9 mm</t>
  </si>
  <si>
    <t xml:space="preserve">typ dle výběru investora : </t>
  </si>
  <si>
    <t>35,21/0,3*1,1</t>
  </si>
  <si>
    <t>-0,1033</t>
  </si>
  <si>
    <t xml:space="preserve">výměra-viz montáž obkladů : </t>
  </si>
  <si>
    <t>73,364</t>
  </si>
  <si>
    <t>781415013RT1</t>
  </si>
  <si>
    <t>Montáž obkladů stěn, porovin., do tmele, 15x15 cm weber.for profiflex (lep),weber.color comfort (sp)</t>
  </si>
  <si>
    <t xml:space="preserve">typ a velikost upřesní investor : </t>
  </si>
  <si>
    <t>0,85*1,8</t>
  </si>
  <si>
    <t>0,7*1,8</t>
  </si>
  <si>
    <t>781491001RT1</t>
  </si>
  <si>
    <t>Montáž lišt k obkladům rohových, koutových i dilatačních</t>
  </si>
  <si>
    <t xml:space="preserve">typ  upřesní investor : </t>
  </si>
  <si>
    <t>1,17+2*1,8</t>
  </si>
  <si>
    <t>0,85+1*1,8</t>
  </si>
  <si>
    <t>0,7+1*1,8</t>
  </si>
  <si>
    <t>2*(0,7+1,49)+4*1,8</t>
  </si>
  <si>
    <t>2*(0,8+1,49)+6*1,8</t>
  </si>
  <si>
    <t>(0,3+1,09+1,17)+4*1,8</t>
  </si>
  <si>
    <t>4,04+2*1,8</t>
  </si>
  <si>
    <t>2*(0,96+1,7)+4*1,8</t>
  </si>
  <si>
    <t>1,7+2*1,8+0,97+2*1,8+1,5+2*1,8+0,3+2*1,8</t>
  </si>
  <si>
    <t>2*5,2+4*1,22</t>
  </si>
  <si>
    <t>2*0,2</t>
  </si>
  <si>
    <t>6,2+2*1,8+0,39+1*1,8</t>
  </si>
  <si>
    <t>998781101R00</t>
  </si>
  <si>
    <t>Přesun hmot pro obklady keramické, výšky do 6 m</t>
  </si>
  <si>
    <t>1,247</t>
  </si>
  <si>
    <t>59760128.AR</t>
  </si>
  <si>
    <t>Lišta obkl/obkl plast Schlüter DILEX-HKW  U11/O11</t>
  </si>
  <si>
    <t>113,34*1,1</t>
  </si>
  <si>
    <t>59781345R</t>
  </si>
  <si>
    <t xml:space="preserve">Obkládačka 15x15 </t>
  </si>
  <si>
    <t>POL3_7</t>
  </si>
  <si>
    <t>73,364*1,1</t>
  </si>
  <si>
    <t>783122110R00</t>
  </si>
  <si>
    <t>Nátěr syntetický OK "A" dvojnásobný</t>
  </si>
  <si>
    <t xml:space="preserve">nátěr zárubní po jejich  očištění : </t>
  </si>
  <si>
    <t>(2*2+0,7)*0,15</t>
  </si>
  <si>
    <t xml:space="preserve">J01/J02 : </t>
  </si>
  <si>
    <t>(2*2+0,8)*0,15</t>
  </si>
  <si>
    <t xml:space="preserve">stoupačky v J07 + J08,cca : </t>
  </si>
  <si>
    <t>3*(2*2+0,9)*0,15</t>
  </si>
  <si>
    <t>783801812R00</t>
  </si>
  <si>
    <t>Odstranění nátěrů z omítek stěn, oškrabáním</t>
  </si>
  <si>
    <t xml:space="preserve">odstranění emailového nátěru : </t>
  </si>
  <si>
    <t>(1,17+1,16+0,15)*1,3</t>
  </si>
  <si>
    <t>-0,6*1,3</t>
  </si>
  <si>
    <t>2*(1,67+1,54)*1,3</t>
  </si>
  <si>
    <t>-3*0,6*1,3</t>
  </si>
  <si>
    <t>1,8*1,3-0,6*1,3</t>
  </si>
  <si>
    <t>1,09*1,3-0,6*1,3</t>
  </si>
  <si>
    <t>2*1,3</t>
  </si>
  <si>
    <t>2,52*1,3</t>
  </si>
  <si>
    <t>2*1,09*1,3</t>
  </si>
  <si>
    <t>1*4,04*1,3-2*0,6*1,3</t>
  </si>
  <si>
    <t>2*0,17*1,3</t>
  </si>
  <si>
    <t>8,52*1,5-0,8*1,5</t>
  </si>
  <si>
    <t>(2,130+0,39)*1,5-0,8*1,5</t>
  </si>
  <si>
    <t>5,8*1,5-0,8*1,5</t>
  </si>
  <si>
    <t>5,8*1,5-2*2,4*0,6</t>
  </si>
  <si>
    <t>4*0,9*0,3</t>
  </si>
  <si>
    <t xml:space="preserve">J10(bez schodiště) : </t>
  </si>
  <si>
    <t>2*(6,01+3,775)*1,5</t>
  </si>
  <si>
    <t>-(2,4+0,6+0,6+3,5+1,25+0,8)*1,5</t>
  </si>
  <si>
    <t>783812100R00</t>
  </si>
  <si>
    <t>Nátěr olejový omítek stěn 2x + 1x email</t>
  </si>
  <si>
    <t xml:space="preserve">emailový nátěr do výšky 1,5m : </t>
  </si>
  <si>
    <t>(1,17+0,4+0,38)*1,5</t>
  </si>
  <si>
    <t>2*(1,67+1,54)*1,6</t>
  </si>
  <si>
    <t>-3*0,6*1,5</t>
  </si>
  <si>
    <t>(1,09+1,5+1,25-0,6)*1,5</t>
  </si>
  <si>
    <t>2*1,09*1,5</t>
  </si>
  <si>
    <t>1*4,04*1,5-2*0,6*1,5</t>
  </si>
  <si>
    <t>2*0,17*1,5</t>
  </si>
  <si>
    <t>783903811R00</t>
  </si>
  <si>
    <t>Odmaštění chemickými rozpouštědly</t>
  </si>
  <si>
    <t xml:space="preserve">očištění ocelových zárubní před novým nátěrem : </t>
  </si>
  <si>
    <t xml:space="preserve">stoupečky v J07 + J08,cca : </t>
  </si>
  <si>
    <t>784402801R00</t>
  </si>
  <si>
    <t>Odstranění malby oškrábáním v místnosti H do 3,8 m</t>
  </si>
  <si>
    <t xml:space="preserve">stěny(nad obklady, emailem) + stropy : </t>
  </si>
  <si>
    <t>(1,17+1,16+0,15)*1,95</t>
  </si>
  <si>
    <t>(0,9+0,49+0,45)*1,45</t>
  </si>
  <si>
    <t>-2*0,6*0,7</t>
  </si>
  <si>
    <t>1,67*0,76</t>
  </si>
  <si>
    <t>2*1,54*1,95</t>
  </si>
  <si>
    <t>1,67*1,95</t>
  </si>
  <si>
    <t>-2,36*0,8</t>
  </si>
  <si>
    <t>2*0,8*0,15+2*2,36*0,15</t>
  </si>
  <si>
    <t>-3*0,7*0,6</t>
  </si>
  <si>
    <t>(0,77+2*1,49)*1,45-0,6*0,2</t>
  </si>
  <si>
    <t>(0,8+2*1,49)*1,45-0,6*0,2</t>
  </si>
  <si>
    <t>(0,77+0,8)*0,26-2*0,6*0,2</t>
  </si>
  <si>
    <t>(0,77+0,1+0,8)*1,49</t>
  </si>
  <si>
    <t/>
  </si>
  <si>
    <t>(0,51+0,52+0,81)*1,45</t>
  </si>
  <si>
    <t>1,8*1,95-0,6*0,7</t>
  </si>
  <si>
    <t>1,09*1,95-0,6*0,7</t>
  </si>
  <si>
    <t>2*1,95</t>
  </si>
  <si>
    <t>2,52*1,95</t>
  </si>
  <si>
    <t>0,51*0,52</t>
  </si>
  <si>
    <t>1*1,09*1,95-1,2*0,6+2*(1,2+0,6)*0,17</t>
  </si>
  <si>
    <t>1*4,04*1,95-2*0,6*0,7</t>
  </si>
  <si>
    <t>2*0,17*1,95</t>
  </si>
  <si>
    <t>4,04*1,45</t>
  </si>
  <si>
    <t>1*1,09*0,2</t>
  </si>
  <si>
    <t>4,04*1,09</t>
  </si>
  <si>
    <t>2*1,7*0,2+(0,96+0,97+0,17)*0,2</t>
  </si>
  <si>
    <t>1,7*2*1,45</t>
  </si>
  <si>
    <t>(0,97+0,1+0,96)*1,45</t>
  </si>
  <si>
    <t>0,97*1,7+0,96*1,7</t>
  </si>
  <si>
    <t>6,2*1,45+0,39*1,45</t>
  </si>
  <si>
    <t>8,52*1,75-0,8*0,5</t>
  </si>
  <si>
    <t>(2,130+0,39)*1,75-0,8*0,5</t>
  </si>
  <si>
    <t>5,8*1,75-0,8*0,5</t>
  </si>
  <si>
    <t>5,8*1,75-2*2,4*0,6*1,46</t>
  </si>
  <si>
    <t>2*2*(2,4+1,17)*0,3</t>
  </si>
  <si>
    <t>-0,39*1,05</t>
  </si>
  <si>
    <t>2*(6,01+3,775)*1,75</t>
  </si>
  <si>
    <t>-(0,6+0,6+3,5+1,25+0,8)*0,5</t>
  </si>
  <si>
    <t>-2,4*1,75</t>
  </si>
  <si>
    <t>6,01*3,775</t>
  </si>
  <si>
    <t>784191101R00</t>
  </si>
  <si>
    <t>Penetrace podkladu univerzální Primalex 1x</t>
  </si>
  <si>
    <t xml:space="preserve">výměra viz : </t>
  </si>
  <si>
    <t xml:space="preserve">dle odstranění malby stěn a stropů : </t>
  </si>
  <si>
    <t>230,50275</t>
  </si>
  <si>
    <t>784195112R00</t>
  </si>
  <si>
    <t>Malba Primalex Standard, bílá, bez penetrace, 2 x</t>
  </si>
  <si>
    <t xml:space="preserve">výměra-viz penetrace : </t>
  </si>
  <si>
    <t>784011111R00</t>
  </si>
  <si>
    <t>Oprášení/ometení podkladu</t>
  </si>
  <si>
    <t xml:space="preserve">očištění před penatrací a malbou : </t>
  </si>
  <si>
    <t xml:space="preserve">výměra-viz odstr. malby oškrábáním : </t>
  </si>
  <si>
    <t xml:space="preserve">výměra-viz odstr. emailu oškrábáním : </t>
  </si>
  <si>
    <t>67,681</t>
  </si>
  <si>
    <t>Oprava a nátěr okenních mříží</t>
  </si>
  <si>
    <t xml:space="preserve">okno u J01 a J02 : </t>
  </si>
  <si>
    <t>979011111R00</t>
  </si>
  <si>
    <t>Svislá doprava suti a vybour. hmot za 2.NP a 1.PP</t>
  </si>
  <si>
    <t xml:space="preserve">výměra-viz bourání : </t>
  </si>
  <si>
    <t>12,403</t>
  </si>
  <si>
    <t>979081111RT3</t>
  </si>
  <si>
    <t>Odvoz suti a vybour. hmot na skládku do 1 km kontejnerem 7 t</t>
  </si>
  <si>
    <t>Včetně naložení na dopravní prostředek a složení na skládku, bez poplatku za skládku.</t>
  </si>
  <si>
    <t>979081121RT3</t>
  </si>
  <si>
    <t>Příplatek k odvozu za každý další 1 km kontejnerem 7 t</t>
  </si>
  <si>
    <t xml:space="preserve">skládka Orlík= 12 km,tzn 11 x výměra : </t>
  </si>
  <si>
    <t xml:space="preserve">sběrna= 4 km, tzn 3 x výměra(zárubbeň, radiátor, parapety) : </t>
  </si>
  <si>
    <t>(12,403-0,091-0,0714-0,00481)*11</t>
  </si>
  <si>
    <t>(0,091+0,0714+0,00481)*3</t>
  </si>
  <si>
    <t>979082111R00</t>
  </si>
  <si>
    <t>Vnitrostaveništní doprava suti do 10 m</t>
  </si>
  <si>
    <t xml:space="preserve">předpoklad průměrné vzdálenosti vnitro přesunu, cca 10 m : </t>
  </si>
  <si>
    <t>979990001R00</t>
  </si>
  <si>
    <t>Poplatek za skládku stavební suti</t>
  </si>
  <si>
    <t xml:space="preserve">odpočet radiátory, zár.,parapety : </t>
  </si>
  <si>
    <t>-0,091-0,0714-0,00481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</si>
  <si>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</si>
  <si>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</si>
  <si>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</si>
  <si>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</si>
  <si>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</si>
  <si>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</si>
  <si>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</si>
  <si>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</si>
  <si>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</si>
  <si>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</si>
  <si>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</si>
  <si>
    <t>001</t>
  </si>
  <si>
    <t>ELEKTROPRÁCE-VIZ KOMENTÁŘ</t>
  </si>
  <si>
    <t xml:space="preserve">Elektrorozpočet byl zpracován jako celek pro kompletní rekonstrukci : </t>
  </si>
  <si>
    <t xml:space="preserve">Elektrorozpočet je  následně rozdělen na 1/4 na 1/2 na 1/4-vi jedn.dílčí rozpočty v poslední položce el. : </t>
  </si>
  <si>
    <t>0</t>
  </si>
  <si>
    <t>509031</t>
  </si>
  <si>
    <t>svítidlo LED 9W 3000K kryt opál PMMA IP44 pr300</t>
  </si>
  <si>
    <t>ks</t>
  </si>
  <si>
    <t>509033</t>
  </si>
  <si>
    <t>svítidlo LED 14W 3000K kryt opál PMMA IP44 pr300</t>
  </si>
  <si>
    <t>509035</t>
  </si>
  <si>
    <t>svítidlo LED 27W 3000K kryt opál PMMA IP44 pr375</t>
  </si>
  <si>
    <t>509037</t>
  </si>
  <si>
    <t>svítidlo LED 34W 3000K kryt opál PMMA IP44 pr480</t>
  </si>
  <si>
    <t>6</t>
  </si>
  <si>
    <t>509601</t>
  </si>
  <si>
    <t>svítidlo stropní LED 34W IP40</t>
  </si>
  <si>
    <t>16</t>
  </si>
  <si>
    <t>509602</t>
  </si>
  <si>
    <t>svítidlo stropní LED 58W IP65</t>
  </si>
  <si>
    <t>8</t>
  </si>
  <si>
    <t>811111R</t>
  </si>
  <si>
    <t>haly výr. bez jeřábových drah a bez podvěsné dopravy svislá nosná konstrukce zděná z cihel,tvárnic, bloků</t>
  </si>
  <si>
    <t>součet</t>
  </si>
  <si>
    <t>410702</t>
  </si>
  <si>
    <t>přepínač 10A/250Vstř Swing 3557G-A06340 řazení 6</t>
  </si>
  <si>
    <t>410705</t>
  </si>
  <si>
    <t>přepínač 10A/250Vstř Swing 3557G-A05340 řazení 5</t>
  </si>
  <si>
    <t>204234</t>
  </si>
  <si>
    <t>kabel SYKFY FTP 4x2x0,8</t>
  </si>
  <si>
    <t>333021</t>
  </si>
  <si>
    <t>lišta vkládací LV 18x13</t>
  </si>
  <si>
    <t>410701</t>
  </si>
  <si>
    <t>spínač 10A/250Vstř Swing 3557G-A01340 řazení 1</t>
  </si>
  <si>
    <t>420161</t>
  </si>
  <si>
    <t>zásuvka 2násobná 16A/250V Swing 5512G-C02349</t>
  </si>
  <si>
    <t>420163</t>
  </si>
  <si>
    <t>zásuvka 16A/250Vstř Swing 5518G-A02349(strojek)</t>
  </si>
  <si>
    <t>420191</t>
  </si>
  <si>
    <t>rámeček pro 1 přístroj Swing 3901G-A00010</t>
  </si>
  <si>
    <t>M_100023I</t>
  </si>
  <si>
    <t>kabel CYKY 3x1,5</t>
  </si>
  <si>
    <t>M_100061I</t>
  </si>
  <si>
    <t>krabice univerzální/přístrojová KU68-1901</t>
  </si>
  <si>
    <t>210010301R00</t>
  </si>
  <si>
    <t>Krabice přístrojová KP, bez zapojení, kruhová</t>
  </si>
  <si>
    <t>210112541R00</t>
  </si>
  <si>
    <t>Montáž odpojovače 10kV OM do 630A,1pól. ruční</t>
  </si>
  <si>
    <t>210110041R00</t>
  </si>
  <si>
    <t>Spínač zapuštěný jednopólový, řazení 1</t>
  </si>
  <si>
    <t>210110043R00</t>
  </si>
  <si>
    <t>Spínač zapuštěný seriový, řazení 5</t>
  </si>
  <si>
    <t>210110045R00</t>
  </si>
  <si>
    <t>Spínač zapuštěný střídavý, řazení 6</t>
  </si>
  <si>
    <t>210111012R00</t>
  </si>
  <si>
    <t>Zásuvka domovní zapuštěná - 2P+PE, průběž.zapojení</t>
  </si>
  <si>
    <t>210201002R00</t>
  </si>
  <si>
    <t>Svítidlo zářivkové 2312101 4x40 W stropní</t>
  </si>
  <si>
    <t>RTS 18/ I</t>
  </si>
  <si>
    <t>210200012R00</t>
  </si>
  <si>
    <t>Svítidlo žárovkové 2112301, 100 W, bytové stropní</t>
  </si>
  <si>
    <t>210800103R00</t>
  </si>
  <si>
    <t>Kabel CYKY 750 V 2x4 mm2 uložený pod omítkou</t>
  </si>
  <si>
    <t>210010111</t>
  </si>
  <si>
    <t>minilišta vkládací pevně uložená do š.20mm</t>
  </si>
  <si>
    <t>210860281</t>
  </si>
  <si>
    <t>kabel SYKY/SYKFY/JXFE/JXKE do 30x3x0,5 pevně ul.</t>
  </si>
  <si>
    <t>210110021R00</t>
  </si>
  <si>
    <t>Spínač nástěnný jednopól.- řaz. 1, venkovní</t>
  </si>
  <si>
    <t>210110023R00</t>
  </si>
  <si>
    <t>Spínač nástěnný seriový - řaz. 5, venkovní</t>
  </si>
  <si>
    <t>210110024R00</t>
  </si>
  <si>
    <t>Spínač nástěnný střídavý - řaz. 6, venkovní</t>
  </si>
  <si>
    <t>210111032R00</t>
  </si>
  <si>
    <t>Zásuvka domovní v krabici -2P+PE, průb.zap. venkov</t>
  </si>
  <si>
    <t>210200011R00</t>
  </si>
  <si>
    <t>Svítidlo žárovkové 2112201,,2x60 W, bytové stropní</t>
  </si>
  <si>
    <t>210200041R00</t>
  </si>
  <si>
    <t>Svítidlo žárovkové 2131603, 25+25 W, bez pruhu</t>
  </si>
  <si>
    <t>210201102</t>
  </si>
  <si>
    <t>svítidlo zářivkové průmyslové stropní/2 zdro /dmtž</t>
  </si>
  <si>
    <t>217303003</t>
  </si>
  <si>
    <t>zjištění stavu ELokruhu/prostor bezp/od 10 vývodů</t>
  </si>
  <si>
    <t>218009001</t>
  </si>
  <si>
    <t>poplatek za recyklaci svítidla</t>
  </si>
  <si>
    <t>219000101</t>
  </si>
  <si>
    <t>vyhledání obvodů NN</t>
  </si>
  <si>
    <t>hod</t>
  </si>
  <si>
    <t>219000102</t>
  </si>
  <si>
    <t>Ostatní elektro náklady</t>
  </si>
  <si>
    <t xml:space="preserve">PPV pro elektropráce : </t>
  </si>
  <si>
    <t xml:space="preserve">kompletační činnost : </t>
  </si>
  <si>
    <t xml:space="preserve">revize : </t>
  </si>
  <si>
    <t xml:space="preserve">dokumentace skutečného provedení : </t>
  </si>
  <si>
    <t xml:space="preserve">investiční činnost : </t>
  </si>
  <si>
    <t xml:space="preserve">prořez materiálu : </t>
  </si>
  <si>
    <t xml:space="preserve">doprava dodávek : </t>
  </si>
  <si>
    <t>219000103</t>
  </si>
  <si>
    <t>PODÍL ELEKTROROZPOCTU 1/4-odpočet</t>
  </si>
  <si>
    <t>kpl</t>
  </si>
  <si>
    <t>-234776/4*3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</si>
</sst>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SUMIF(F51:F81,A16,I51:I81)+SUMIF(F51:F81,"PSU",I51:I81)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SUMIF(F51:F81,A17,I51:I81)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SUMIF(F51:F81,A18,I51:I81)</f>
        <v>0</v>
      </c>
      <c r="J18" s="85"/>
    </row>
    <row r="19" spans="1:10" ht="23.25" customHeight="1">
      <c r="A19" s="196" t="s">
        <v>122</v>
      </c>
      <c r="B19" s="38" t="s">
        <v>29</v>
      </c>
      <c r="C19" s="62"/>
      <c r="D19" s="63"/>
      <c r="E19" s="83"/>
      <c r="F19" s="84"/>
      <c r="G19" s="83"/>
      <c r="H19" s="84"/>
      <c r="I19" s="83">
        <f>SUMIF(F51:F81,A19,I51:I81)</f>
        <v>0</v>
      </c>
      <c r="J19" s="85"/>
    </row>
    <row r="20" spans="1:10" ht="23.25" customHeight="1">
      <c r="A20" s="196" t="s">
        <v>123</v>
      </c>
      <c r="B20" s="38" t="s">
        <v>30</v>
      </c>
      <c r="C20" s="62"/>
      <c r="D20" s="63"/>
      <c r="E20" s="83"/>
      <c r="F20" s="84"/>
      <c r="G20" s="83"/>
      <c r="H20" s="84"/>
      <c r="I20" s="83">
        <f>SUMIF(F51:F81,A20,I51:I81)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Pol'!AE911+'SO 02 1 Pol'!AE95</f>
        <v>0</v>
      </c>
      <c r="G39" s="150">
        <f>'SO 01 1 Pol'!AF911+'SO 02 1 Pol'!AF95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45</v>
      </c>
      <c r="D40" s="154"/>
      <c r="E40" s="154"/>
      <c r="F40" s="155">
        <f>'SO 01 1 Pol'!AE911</f>
        <v>0</v>
      </c>
      <c r="G40" s="156">
        <f>'SO 01 1 Pol'!AF911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55</v>
      </c>
      <c r="C41" s="148" t="s">
        <v>56</v>
      </c>
      <c r="D41" s="148"/>
      <c r="E41" s="148"/>
      <c r="F41" s="159">
        <f>'SO 01 1 Pol'!AE911</f>
        <v>0</v>
      </c>
      <c r="G41" s="151">
        <f>'SO 01 1 Pol'!AF911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2</v>
      </c>
      <c r="B42" s="153" t="s">
        <v>57</v>
      </c>
      <c r="C42" s="154" t="s">
        <v>58</v>
      </c>
      <c r="D42" s="154"/>
      <c r="E42" s="154"/>
      <c r="F42" s="155">
        <f>'SO 02 1 Pol'!AE95</f>
        <v>0</v>
      </c>
      <c r="G42" s="156">
        <f>'SO 02 1 Pol'!AF95</f>
        <v>0</v>
      </c>
      <c r="H42" s="156">
        <f>(F42*SazbaDPH1/100)+(G42*SazbaDPH2/100)</f>
        <v>0</v>
      </c>
      <c r="I42" s="156">
        <f>F42+G42+H42</f>
        <v>0</v>
      </c>
      <c r="J42" s="157" t="str">
        <f>IF(CenaCelkemVypocet=0,"",I42/CenaCelkemVypocet*100)</f>
        <v/>
      </c>
    </row>
    <row r="43" spans="1:10" ht="25.5" customHeight="1">
      <c r="A43" s="137">
        <v>3</v>
      </c>
      <c r="B43" s="158" t="s">
        <v>55</v>
      </c>
      <c r="C43" s="148" t="s">
        <v>58</v>
      </c>
      <c r="D43" s="148"/>
      <c r="E43" s="148"/>
      <c r="F43" s="159">
        <f>'SO 02 1 Pol'!AE95</f>
        <v>0</v>
      </c>
      <c r="G43" s="151">
        <f>'SO 02 1 Pol'!AF95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/>
      <c r="B44" s="160" t="s">
        <v>59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>
      <c r="B48" s="176" t="s">
        <v>61</v>
      </c>
    </row>
    <row r="50" spans="1:10" ht="25.5" customHeight="1">
      <c r="A50" s="178"/>
      <c r="B50" s="181" t="s">
        <v>18</v>
      </c>
      <c r="C50" s="181" t="s">
        <v>6</v>
      </c>
      <c r="D50" s="182"/>
      <c r="E50" s="182"/>
      <c r="F50" s="183" t="s">
        <v>62</v>
      </c>
      <c r="G50" s="183"/>
      <c r="H50" s="183"/>
      <c r="I50" s="183" t="s">
        <v>31</v>
      </c>
      <c r="J50" s="183" t="s">
        <v>0</v>
      </c>
    </row>
    <row r="51" spans="1:10" ht="36.75" customHeight="1">
      <c r="A51" s="179"/>
      <c r="B51" s="184" t="s">
        <v>63</v>
      </c>
      <c r="C51" s="185" t="s">
        <v>64</v>
      </c>
      <c r="D51" s="186"/>
      <c r="E51" s="186"/>
      <c r="F51" s="192" t="s">
        <v>26</v>
      </c>
      <c r="G51" s="193"/>
      <c r="H51" s="193"/>
      <c r="I51" s="193">
        <f>'SO 01 1 Pol'!G8</f>
        <v>0</v>
      </c>
      <c r="J51" s="190" t="str">
        <f>IF(I82=0,"",I51/I82*100)</f>
        <v/>
      </c>
    </row>
    <row r="52" spans="1:10" ht="36.75" customHeight="1">
      <c r="A52" s="179"/>
      <c r="B52" s="184" t="s">
        <v>65</v>
      </c>
      <c r="C52" s="185" t="s">
        <v>66</v>
      </c>
      <c r="D52" s="186"/>
      <c r="E52" s="186"/>
      <c r="F52" s="192" t="s">
        <v>26</v>
      </c>
      <c r="G52" s="193"/>
      <c r="H52" s="193"/>
      <c r="I52" s="193">
        <f>'SO 01 1 Pol'!G38</f>
        <v>0</v>
      </c>
      <c r="J52" s="190" t="str">
        <f>IF(I82=0,"",I52/I82*100)</f>
        <v/>
      </c>
    </row>
    <row r="53" spans="1:10" ht="36.75" customHeight="1">
      <c r="A53" s="179"/>
      <c r="B53" s="184" t="s">
        <v>67</v>
      </c>
      <c r="C53" s="185" t="s">
        <v>68</v>
      </c>
      <c r="D53" s="186"/>
      <c r="E53" s="186"/>
      <c r="F53" s="192" t="s">
        <v>26</v>
      </c>
      <c r="G53" s="193"/>
      <c r="H53" s="193"/>
      <c r="I53" s="193">
        <f>'SO 01 1 Pol'!G52</f>
        <v>0</v>
      </c>
      <c r="J53" s="190" t="str">
        <f>IF(I82=0,"",I53/I82*100)</f>
        <v/>
      </c>
    </row>
    <row r="54" spans="1:10" ht="36.75" customHeight="1">
      <c r="A54" s="179"/>
      <c r="B54" s="184" t="s">
        <v>69</v>
      </c>
      <c r="C54" s="185" t="s">
        <v>70</v>
      </c>
      <c r="D54" s="186"/>
      <c r="E54" s="186"/>
      <c r="F54" s="192" t="s">
        <v>26</v>
      </c>
      <c r="G54" s="193"/>
      <c r="H54" s="193"/>
      <c r="I54" s="193">
        <f>'SO 01 1 Pol'!G83</f>
        <v>0</v>
      </c>
      <c r="J54" s="190" t="str">
        <f>IF(I82=0,"",I54/I82*100)</f>
        <v/>
      </c>
    </row>
    <row r="55" spans="1:10" ht="36.75" customHeight="1">
      <c r="A55" s="179"/>
      <c r="B55" s="184" t="s">
        <v>71</v>
      </c>
      <c r="C55" s="185" t="s">
        <v>72</v>
      </c>
      <c r="D55" s="186"/>
      <c r="E55" s="186"/>
      <c r="F55" s="192" t="s">
        <v>26</v>
      </c>
      <c r="G55" s="193"/>
      <c r="H55" s="193"/>
      <c r="I55" s="193">
        <f>'SO 01 1 Pol'!G112</f>
        <v>0</v>
      </c>
      <c r="J55" s="190" t="str">
        <f>IF(I82=0,"",I55/I82*100)</f>
        <v/>
      </c>
    </row>
    <row r="56" spans="1:10" ht="36.75" customHeight="1">
      <c r="A56" s="179"/>
      <c r="B56" s="184" t="s">
        <v>73</v>
      </c>
      <c r="C56" s="185" t="s">
        <v>74</v>
      </c>
      <c r="D56" s="186"/>
      <c r="E56" s="186"/>
      <c r="F56" s="192" t="s">
        <v>26</v>
      </c>
      <c r="G56" s="193"/>
      <c r="H56" s="193"/>
      <c r="I56" s="193">
        <f>'SO 01 1 Pol'!G138</f>
        <v>0</v>
      </c>
      <c r="J56" s="190" t="str">
        <f>IF(I82=0,"",I56/I82*100)</f>
        <v/>
      </c>
    </row>
    <row r="57" spans="1:10" ht="36.75" customHeight="1">
      <c r="A57" s="179"/>
      <c r="B57" s="184" t="s">
        <v>75</v>
      </c>
      <c r="C57" s="185" t="s">
        <v>76</v>
      </c>
      <c r="D57" s="186"/>
      <c r="E57" s="186"/>
      <c r="F57" s="192" t="s">
        <v>26</v>
      </c>
      <c r="G57" s="193"/>
      <c r="H57" s="193"/>
      <c r="I57" s="193">
        <f>'SO 01 1 Pol'!G142</f>
        <v>0</v>
      </c>
      <c r="J57" s="190" t="str">
        <f>IF(I82=0,"",I57/I82*100)</f>
        <v/>
      </c>
    </row>
    <row r="58" spans="1:10" ht="36.75" customHeight="1">
      <c r="A58" s="179"/>
      <c r="B58" s="184" t="s">
        <v>77</v>
      </c>
      <c r="C58" s="185" t="s">
        <v>78</v>
      </c>
      <c r="D58" s="186"/>
      <c r="E58" s="186"/>
      <c r="F58" s="192" t="s">
        <v>26</v>
      </c>
      <c r="G58" s="193"/>
      <c r="H58" s="193"/>
      <c r="I58" s="193">
        <f>'SO 01 1 Pol'!G164</f>
        <v>0</v>
      </c>
      <c r="J58" s="190" t="str">
        <f>IF(I82=0,"",I58/I82*100)</f>
        <v/>
      </c>
    </row>
    <row r="59" spans="1:10" ht="36.75" customHeight="1">
      <c r="A59" s="179"/>
      <c r="B59" s="184" t="s">
        <v>79</v>
      </c>
      <c r="C59" s="185" t="s">
        <v>80</v>
      </c>
      <c r="D59" s="186"/>
      <c r="E59" s="186"/>
      <c r="F59" s="192" t="s">
        <v>26</v>
      </c>
      <c r="G59" s="193"/>
      <c r="H59" s="193"/>
      <c r="I59" s="193">
        <f>'SO 01 1 Pol'!G326</f>
        <v>0</v>
      </c>
      <c r="J59" s="190" t="str">
        <f>IF(I82=0,"",I59/I82*100)</f>
        <v/>
      </c>
    </row>
    <row r="60" spans="1:10" ht="36.75" customHeight="1">
      <c r="A60" s="179"/>
      <c r="B60" s="184" t="s">
        <v>81</v>
      </c>
      <c r="C60" s="185" t="s">
        <v>82</v>
      </c>
      <c r="D60" s="186"/>
      <c r="E60" s="186"/>
      <c r="F60" s="192" t="s">
        <v>26</v>
      </c>
      <c r="G60" s="193"/>
      <c r="H60" s="193"/>
      <c r="I60" s="193">
        <f>'SO 01 1 Pol'!G331</f>
        <v>0</v>
      </c>
      <c r="J60" s="190" t="str">
        <f>IF(I82=0,"",I60/I82*100)</f>
        <v/>
      </c>
    </row>
    <row r="61" spans="1:10" ht="36.75" customHeight="1">
      <c r="A61" s="179"/>
      <c r="B61" s="184" t="s">
        <v>83</v>
      </c>
      <c r="C61" s="185" t="s">
        <v>84</v>
      </c>
      <c r="D61" s="186"/>
      <c r="E61" s="186"/>
      <c r="F61" s="192" t="s">
        <v>27</v>
      </c>
      <c r="G61" s="193"/>
      <c r="H61" s="193"/>
      <c r="I61" s="193">
        <f>'SO 01 1 Pol'!G337</f>
        <v>0</v>
      </c>
      <c r="J61" s="190" t="str">
        <f>IF(I82=0,"",I61/I82*100)</f>
        <v/>
      </c>
    </row>
    <row r="62" spans="1:10" ht="36.75" customHeight="1">
      <c r="A62" s="179"/>
      <c r="B62" s="184" t="s">
        <v>85</v>
      </c>
      <c r="C62" s="185" t="s">
        <v>86</v>
      </c>
      <c r="D62" s="186"/>
      <c r="E62" s="186"/>
      <c r="F62" s="192" t="s">
        <v>27</v>
      </c>
      <c r="G62" s="193"/>
      <c r="H62" s="193"/>
      <c r="I62" s="193">
        <f>'SO 01 1 Pol'!G349</f>
        <v>0</v>
      </c>
      <c r="J62" s="190" t="str">
        <f>IF(I82=0,"",I62/I82*100)</f>
        <v/>
      </c>
    </row>
    <row r="63" spans="1:10" ht="36.75" customHeight="1">
      <c r="A63" s="179"/>
      <c r="B63" s="184" t="s">
        <v>87</v>
      </c>
      <c r="C63" s="185" t="s">
        <v>88</v>
      </c>
      <c r="D63" s="186"/>
      <c r="E63" s="186"/>
      <c r="F63" s="192" t="s">
        <v>27</v>
      </c>
      <c r="G63" s="193"/>
      <c r="H63" s="193"/>
      <c r="I63" s="193">
        <f>'SO 01 1 Pol'!G389</f>
        <v>0</v>
      </c>
      <c r="J63" s="190" t="str">
        <f>IF(I82=0,"",I63/I82*100)</f>
        <v/>
      </c>
    </row>
    <row r="64" spans="1:10" ht="36.75" customHeight="1">
      <c r="A64" s="179"/>
      <c r="B64" s="184" t="s">
        <v>89</v>
      </c>
      <c r="C64" s="185" t="s">
        <v>90</v>
      </c>
      <c r="D64" s="186"/>
      <c r="E64" s="186"/>
      <c r="F64" s="192" t="s">
        <v>27</v>
      </c>
      <c r="G64" s="193"/>
      <c r="H64" s="193"/>
      <c r="I64" s="193">
        <f>'SO 01 1 Pol'!G434</f>
        <v>0</v>
      </c>
      <c r="J64" s="190" t="str">
        <f>IF(I82=0,"",I64/I82*100)</f>
        <v/>
      </c>
    </row>
    <row r="65" spans="1:10" ht="36.75" customHeight="1">
      <c r="A65" s="179"/>
      <c r="B65" s="184" t="s">
        <v>91</v>
      </c>
      <c r="C65" s="185" t="s">
        <v>92</v>
      </c>
      <c r="D65" s="186"/>
      <c r="E65" s="186"/>
      <c r="F65" s="192" t="s">
        <v>27</v>
      </c>
      <c r="G65" s="193"/>
      <c r="H65" s="193"/>
      <c r="I65" s="193">
        <f>'SO 01 1 Pol'!G479</f>
        <v>0</v>
      </c>
      <c r="J65" s="190" t="str">
        <f>IF(I82=0,"",I65/I82*100)</f>
        <v/>
      </c>
    </row>
    <row r="66" spans="1:10" ht="36.75" customHeight="1">
      <c r="A66" s="179"/>
      <c r="B66" s="184" t="s">
        <v>93</v>
      </c>
      <c r="C66" s="185" t="s">
        <v>94</v>
      </c>
      <c r="D66" s="186"/>
      <c r="E66" s="186"/>
      <c r="F66" s="192" t="s">
        <v>27</v>
      </c>
      <c r="G66" s="193"/>
      <c r="H66" s="193"/>
      <c r="I66" s="193">
        <f>'SO 01 1 Pol'!G500</f>
        <v>0</v>
      </c>
      <c r="J66" s="190" t="str">
        <f>IF(I82=0,"",I66/I82*100)</f>
        <v/>
      </c>
    </row>
    <row r="67" spans="1:10" ht="36.75" customHeight="1">
      <c r="A67" s="179"/>
      <c r="B67" s="184" t="s">
        <v>95</v>
      </c>
      <c r="C67" s="185" t="s">
        <v>96</v>
      </c>
      <c r="D67" s="186"/>
      <c r="E67" s="186"/>
      <c r="F67" s="192" t="s">
        <v>27</v>
      </c>
      <c r="G67" s="193"/>
      <c r="H67" s="193"/>
      <c r="I67" s="193">
        <f>'SO 01 1 Pol'!G531</f>
        <v>0</v>
      </c>
      <c r="J67" s="190" t="str">
        <f>IF(I82=0,"",I67/I82*100)</f>
        <v/>
      </c>
    </row>
    <row r="68" spans="1:10" ht="36.75" customHeight="1">
      <c r="A68" s="179"/>
      <c r="B68" s="184" t="s">
        <v>97</v>
      </c>
      <c r="C68" s="185" t="s">
        <v>98</v>
      </c>
      <c r="D68" s="186"/>
      <c r="E68" s="186"/>
      <c r="F68" s="192" t="s">
        <v>27</v>
      </c>
      <c r="G68" s="193"/>
      <c r="H68" s="193"/>
      <c r="I68" s="193">
        <f>'SO 01 1 Pol'!G542</f>
        <v>0</v>
      </c>
      <c r="J68" s="190" t="str">
        <f>IF(I82=0,"",I68/I82*100)</f>
        <v/>
      </c>
    </row>
    <row r="69" spans="1:10" ht="36.75" customHeight="1">
      <c r="A69" s="179"/>
      <c r="B69" s="184" t="s">
        <v>99</v>
      </c>
      <c r="C69" s="185" t="s">
        <v>100</v>
      </c>
      <c r="D69" s="186"/>
      <c r="E69" s="186"/>
      <c r="F69" s="192" t="s">
        <v>27</v>
      </c>
      <c r="G69" s="193"/>
      <c r="H69" s="193"/>
      <c r="I69" s="193">
        <f>'SO 01 1 Pol'!G550</f>
        <v>0</v>
      </c>
      <c r="J69" s="190" t="str">
        <f>IF(I82=0,"",I69/I82*100)</f>
        <v/>
      </c>
    </row>
    <row r="70" spans="1:10" ht="36.75" customHeight="1">
      <c r="A70" s="179"/>
      <c r="B70" s="184" t="s">
        <v>101</v>
      </c>
      <c r="C70" s="185" t="s">
        <v>102</v>
      </c>
      <c r="D70" s="186"/>
      <c r="E70" s="186"/>
      <c r="F70" s="192" t="s">
        <v>27</v>
      </c>
      <c r="G70" s="193"/>
      <c r="H70" s="193"/>
      <c r="I70" s="193">
        <f>'SO 01 1 Pol'!G600</f>
        <v>0</v>
      </c>
      <c r="J70" s="190" t="str">
        <f>IF(I82=0,"",I70/I82*100)</f>
        <v/>
      </c>
    </row>
    <row r="71" spans="1:10" ht="36.75" customHeight="1">
      <c r="A71" s="179"/>
      <c r="B71" s="184" t="s">
        <v>103</v>
      </c>
      <c r="C71" s="185" t="s">
        <v>104</v>
      </c>
      <c r="D71" s="186"/>
      <c r="E71" s="186"/>
      <c r="F71" s="192" t="s">
        <v>27</v>
      </c>
      <c r="G71" s="193"/>
      <c r="H71" s="193"/>
      <c r="I71" s="193">
        <f>'SO 01 1 Pol'!G658</f>
        <v>0</v>
      </c>
      <c r="J71" s="190" t="str">
        <f>IF(I82=0,"",I71/I82*100)</f>
        <v/>
      </c>
    </row>
    <row r="72" spans="1:10" ht="36.75" customHeight="1">
      <c r="A72" s="179"/>
      <c r="B72" s="184" t="s">
        <v>105</v>
      </c>
      <c r="C72" s="185" t="s">
        <v>106</v>
      </c>
      <c r="D72" s="186"/>
      <c r="E72" s="186"/>
      <c r="F72" s="192" t="s">
        <v>27</v>
      </c>
      <c r="G72" s="193"/>
      <c r="H72" s="193"/>
      <c r="I72" s="193">
        <f>'SO 01 1 Pol'!G714</f>
        <v>0</v>
      </c>
      <c r="J72" s="190" t="str">
        <f>IF(I82=0,"",I72/I82*100)</f>
        <v/>
      </c>
    </row>
    <row r="73" spans="1:10" ht="36.75" customHeight="1">
      <c r="A73" s="179"/>
      <c r="B73" s="184" t="s">
        <v>107</v>
      </c>
      <c r="C73" s="185" t="s">
        <v>108</v>
      </c>
      <c r="D73" s="186"/>
      <c r="E73" s="186"/>
      <c r="F73" s="192" t="s">
        <v>27</v>
      </c>
      <c r="G73" s="193"/>
      <c r="H73" s="193"/>
      <c r="I73" s="193">
        <f>'SO 01 1 Pol'!G807</f>
        <v>0</v>
      </c>
      <c r="J73" s="190" t="str">
        <f>IF(I82=0,"",I73/I82*100)</f>
        <v/>
      </c>
    </row>
    <row r="74" spans="1:10" ht="36.75" customHeight="1">
      <c r="A74" s="179"/>
      <c r="B74" s="184" t="s">
        <v>109</v>
      </c>
      <c r="C74" s="185" t="s">
        <v>110</v>
      </c>
      <c r="D74" s="186"/>
      <c r="E74" s="186"/>
      <c r="F74" s="192" t="s">
        <v>27</v>
      </c>
      <c r="G74" s="193"/>
      <c r="H74" s="193"/>
      <c r="I74" s="193">
        <f>'SO 01 1 Pol'!G877</f>
        <v>0</v>
      </c>
      <c r="J74" s="190" t="str">
        <f>IF(I82=0,"",I74/I82*100)</f>
        <v/>
      </c>
    </row>
    <row r="75" spans="1:10" ht="36.75" customHeight="1">
      <c r="A75" s="179"/>
      <c r="B75" s="184" t="s">
        <v>111</v>
      </c>
      <c r="C75" s="185" t="s">
        <v>112</v>
      </c>
      <c r="D75" s="186"/>
      <c r="E75" s="186"/>
      <c r="F75" s="192" t="s">
        <v>28</v>
      </c>
      <c r="G75" s="193"/>
      <c r="H75" s="193"/>
      <c r="I75" s="193">
        <f>'SO 02 1 Pol'!G8</f>
        <v>0</v>
      </c>
      <c r="J75" s="190" t="str">
        <f>IF(I82=0,"",I75/I82*100)</f>
        <v/>
      </c>
    </row>
    <row r="76" spans="1:10" ht="36.75" customHeight="1">
      <c r="A76" s="179"/>
      <c r="B76" s="184" t="s">
        <v>113</v>
      </c>
      <c r="C76" s="185" t="s">
        <v>114</v>
      </c>
      <c r="D76" s="186"/>
      <c r="E76" s="186"/>
      <c r="F76" s="192" t="s">
        <v>28</v>
      </c>
      <c r="G76" s="193"/>
      <c r="H76" s="193"/>
      <c r="I76" s="193">
        <f>'SO 02 1 Pol'!G28</f>
        <v>0</v>
      </c>
      <c r="J76" s="190" t="str">
        <f>IF(I82=0,"",I76/I82*100)</f>
        <v/>
      </c>
    </row>
    <row r="77" spans="1:10" ht="36.75" customHeight="1">
      <c r="A77" s="179"/>
      <c r="B77" s="184" t="s">
        <v>115</v>
      </c>
      <c r="C77" s="185" t="s">
        <v>116</v>
      </c>
      <c r="D77" s="186"/>
      <c r="E77" s="186"/>
      <c r="F77" s="192" t="s">
        <v>28</v>
      </c>
      <c r="G77" s="193"/>
      <c r="H77" s="193"/>
      <c r="I77" s="193">
        <f>'SO 02 1 Pol'!G43</f>
        <v>0</v>
      </c>
      <c r="J77" s="190" t="str">
        <f>IF(I82=0,"",I77/I82*100)</f>
        <v/>
      </c>
    </row>
    <row r="78" spans="1:10" ht="36.75" customHeight="1">
      <c r="A78" s="179"/>
      <c r="B78" s="184" t="s">
        <v>117</v>
      </c>
      <c r="C78" s="185" t="s">
        <v>118</v>
      </c>
      <c r="D78" s="186"/>
      <c r="E78" s="186"/>
      <c r="F78" s="192" t="s">
        <v>28</v>
      </c>
      <c r="G78" s="193"/>
      <c r="H78" s="193"/>
      <c r="I78" s="193">
        <f>'SO 02 1 Pol'!G62</f>
        <v>0</v>
      </c>
      <c r="J78" s="190" t="str">
        <f>IF(I82=0,"",I78/I82*100)</f>
        <v/>
      </c>
    </row>
    <row r="79" spans="1:10" ht="36.75" customHeight="1">
      <c r="A79" s="179"/>
      <c r="B79" s="184" t="s">
        <v>119</v>
      </c>
      <c r="C79" s="185" t="s">
        <v>30</v>
      </c>
      <c r="D79" s="186"/>
      <c r="E79" s="186"/>
      <c r="F79" s="192" t="s">
        <v>28</v>
      </c>
      <c r="G79" s="193"/>
      <c r="H79" s="193"/>
      <c r="I79" s="193">
        <f>'SO 02 1 Pol'!G73</f>
        <v>0</v>
      </c>
      <c r="J79" s="190" t="str">
        <f>IF(I82=0,"",I79/I82*100)</f>
        <v/>
      </c>
    </row>
    <row r="80" spans="1:10" ht="36.75" customHeight="1">
      <c r="A80" s="179"/>
      <c r="B80" s="184" t="s">
        <v>120</v>
      </c>
      <c r="C80" s="185" t="s">
        <v>80</v>
      </c>
      <c r="D80" s="186"/>
      <c r="E80" s="186"/>
      <c r="F80" s="192" t="s">
        <v>121</v>
      </c>
      <c r="G80" s="193"/>
      <c r="H80" s="193"/>
      <c r="I80" s="193">
        <f>'SO 01 1 Pol'!G883</f>
        <v>0</v>
      </c>
      <c r="J80" s="190" t="str">
        <f>IF(I82=0,"",I80/I82*100)</f>
        <v/>
      </c>
    </row>
    <row r="81" spans="1:10" ht="36.75" customHeight="1">
      <c r="A81" s="179"/>
      <c r="B81" s="184" t="s">
        <v>122</v>
      </c>
      <c r="C81" s="185" t="s">
        <v>29</v>
      </c>
      <c r="D81" s="186"/>
      <c r="E81" s="186"/>
      <c r="F81" s="192" t="s">
        <v>122</v>
      </c>
      <c r="G81" s="193"/>
      <c r="H81" s="193"/>
      <c r="I81" s="193">
        <f>'SO 01 1 Pol'!G905</f>
        <v>0</v>
      </c>
      <c r="J81" s="190" t="str">
        <f>IF(I82=0,"",I81/I82*100)</f>
        <v/>
      </c>
    </row>
    <row r="82" spans="1:10" ht="25.5" customHeight="1">
      <c r="A82" s="180"/>
      <c r="B82" s="187" t="s">
        <v>1</v>
      </c>
      <c r="C82" s="188"/>
      <c r="D82" s="189"/>
      <c r="E82" s="189"/>
      <c r="F82" s="194"/>
      <c r="G82" s="195"/>
      <c r="H82" s="195"/>
      <c r="I82" s="195">
        <f>SUM(I51:I81)</f>
        <v>0</v>
      </c>
      <c r="J82" s="191">
        <f>SUM(J51:J81)</f>
        <v>0</v>
      </c>
    </row>
    <row r="83" spans="1:10">
      <c r="F83" s="135"/>
      <c r="G83" s="135"/>
      <c r="H83" s="135"/>
      <c r="I83" s="135"/>
      <c r="J83" s="136"/>
    </row>
    <row r="84" spans="1:10">
      <c r="F84" s="135"/>
      <c r="G84" s="135"/>
      <c r="H84" s="135"/>
      <c r="I84" s="135"/>
      <c r="J84" s="136"/>
    </row>
    <row r="85" spans="1:10">
      <c r="F85" s="135"/>
      <c r="G85" s="135"/>
      <c r="H85" s="135"/>
      <c r="I85" s="135"/>
      <c r="J85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124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125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125</v>
      </c>
      <c r="AG3" t="s">
        <v>126</v>
      </c>
    </row>
    <row r="4" spans="1:60" ht="24.95" customHeight="1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127</v>
      </c>
    </row>
    <row r="5" spans="1:60">
      <c r="D5" s="10"/>
    </row>
    <row r="6" spans="1:60" ht="38.25">
      <c r="A6" s="208" t="s">
        <v>128</v>
      </c>
      <c r="B6" s="210" t="s">
        <v>129</v>
      </c>
      <c r="C6" s="210" t="s">
        <v>130</v>
      </c>
      <c r="D6" s="209" t="s">
        <v>131</v>
      </c>
      <c r="E6" s="208" t="s">
        <v>132</v>
      </c>
      <c r="F6" s="207" t="s">
        <v>133</v>
      </c>
      <c r="G6" s="208" t="s">
        <v>31</v>
      </c>
      <c r="H6" s="211" t="s">
        <v>32</v>
      </c>
      <c r="I6" s="211" t="s">
        <v>134</v>
      </c>
      <c r="J6" s="211" t="s">
        <v>33</v>
      </c>
      <c r="K6" s="211" t="s">
        <v>135</v>
      </c>
      <c r="L6" s="211" t="s">
        <v>136</v>
      </c>
      <c r="M6" s="211" t="s">
        <v>137</v>
      </c>
      <c r="N6" s="211" t="s">
        <v>138</v>
      </c>
      <c r="O6" s="211" t="s">
        <v>139</v>
      </c>
      <c r="P6" s="211" t="s">
        <v>140</v>
      </c>
      <c r="Q6" s="211" t="s">
        <v>141</v>
      </c>
      <c r="R6" s="211" t="s">
        <v>142</v>
      </c>
      <c r="S6" s="211" t="s">
        <v>143</v>
      </c>
      <c r="T6" s="211" t="s">
        <v>144</v>
      </c>
      <c r="U6" s="211" t="s">
        <v>145</v>
      </c>
      <c r="V6" s="211" t="s">
        <v>146</v>
      </c>
      <c r="W6" s="211" t="s">
        <v>147</v>
      </c>
      <c r="X6" s="211" t="s">
        <v>148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149</v>
      </c>
      <c r="B8" s="236" t="s">
        <v>63</v>
      </c>
      <c r="C8" s="252" t="s">
        <v>64</v>
      </c>
      <c r="D8" s="237"/>
      <c r="E8" s="238"/>
      <c r="F8" s="239"/>
      <c r="G8" s="239">
        <f>SUMIF(AG9:AG37,"&lt;&gt;NOR",G9:G37)</f>
        <v>0</v>
      </c>
      <c r="H8" s="239"/>
      <c r="I8" s="239">
        <f>SUM(I9:I37)</f>
        <v>0</v>
      </c>
      <c r="J8" s="239"/>
      <c r="K8" s="239">
        <f>SUM(K9:K37)</f>
        <v>0</v>
      </c>
      <c r="L8" s="239"/>
      <c r="M8" s="239">
        <f>SUM(M9:M37)</f>
        <v>0</v>
      </c>
      <c r="N8" s="239"/>
      <c r="O8" s="239">
        <f>SUM(O9:O37)</f>
        <v>0</v>
      </c>
      <c r="P8" s="239"/>
      <c r="Q8" s="239">
        <f>SUM(Q9:Q37)</f>
        <v>0</v>
      </c>
      <c r="R8" s="239"/>
      <c r="S8" s="239"/>
      <c r="T8" s="240"/>
      <c r="U8" s="234"/>
      <c r="V8" s="234">
        <f>SUM(V9:V37)</f>
        <v>23.62</v>
      </c>
      <c r="W8" s="234"/>
      <c r="X8" s="234"/>
      <c r="AG8" t="s">
        <v>150</v>
      </c>
    </row>
    <row r="9" spans="1:60" outlineLevel="1">
      <c r="A9" s="241">
        <v>1</v>
      </c>
      <c r="B9" s="242" t="s">
        <v>151</v>
      </c>
      <c r="C9" s="253" t="s">
        <v>152</v>
      </c>
      <c r="D9" s="243" t="s">
        <v>153</v>
      </c>
      <c r="E9" s="244">
        <v>67.491799999999998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154</v>
      </c>
      <c r="T9" s="247" t="s">
        <v>155</v>
      </c>
      <c r="U9" s="231">
        <v>0.35</v>
      </c>
      <c r="V9" s="231">
        <f>ROUND(E9*U9,2)</f>
        <v>23.62</v>
      </c>
      <c r="W9" s="231"/>
      <c r="X9" s="231" t="s">
        <v>156</v>
      </c>
      <c r="Y9" s="212"/>
      <c r="Z9" s="212"/>
      <c r="AA9" s="212"/>
      <c r="AB9" s="212"/>
      <c r="AC9" s="212"/>
      <c r="AD9" s="212"/>
      <c r="AE9" s="212"/>
      <c r="AF9" s="212"/>
      <c r="AG9" s="212" t="s">
        <v>157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158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160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161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162</v>
      </c>
      <c r="D13" s="232"/>
      <c r="E13" s="233">
        <v>0.81830000000000003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159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163</v>
      </c>
      <c r="D14" s="232"/>
      <c r="E14" s="233">
        <v>0.78879999999999995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164</v>
      </c>
      <c r="D15" s="232"/>
      <c r="E15" s="233">
        <v>0.216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159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165</v>
      </c>
      <c r="D16" s="232"/>
      <c r="E16" s="233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166</v>
      </c>
      <c r="D17" s="232"/>
      <c r="E17" s="233">
        <v>2.5718000000000001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159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167</v>
      </c>
      <c r="D18" s="232"/>
      <c r="E18" s="233">
        <v>0.18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168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159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169</v>
      </c>
      <c r="D20" s="232"/>
      <c r="E20" s="233">
        <v>1.1473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170</v>
      </c>
      <c r="D21" s="232"/>
      <c r="E21" s="233">
        <v>1.1326000000000001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159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171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172</v>
      </c>
      <c r="D23" s="232"/>
      <c r="E23" s="233">
        <v>2.7467999999999999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159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173</v>
      </c>
      <c r="D24" s="232"/>
      <c r="E24" s="233">
        <v>0.26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167</v>
      </c>
      <c r="D25" s="232"/>
      <c r="E25" s="233">
        <v>0.18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159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174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159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175</v>
      </c>
      <c r="D27" s="232"/>
      <c r="E27" s="233">
        <v>4.4036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176</v>
      </c>
      <c r="D28" s="232"/>
      <c r="E28" s="233">
        <v>0.20399999999999999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159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167</v>
      </c>
      <c r="D29" s="232"/>
      <c r="E29" s="233">
        <v>0.18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159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177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178</v>
      </c>
      <c r="D31" s="232"/>
      <c r="E31" s="233">
        <v>1.6319999999999999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179</v>
      </c>
      <c r="D32" s="232"/>
      <c r="E32" s="233">
        <v>1.6745000000000001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180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181</v>
      </c>
      <c r="D34" s="232"/>
      <c r="E34" s="233">
        <v>49.245600000000003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159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182</v>
      </c>
      <c r="D35" s="232"/>
      <c r="E35" s="233">
        <v>-1.4495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159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183</v>
      </c>
      <c r="D36" s="232"/>
      <c r="E36" s="233">
        <v>1.44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159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184</v>
      </c>
      <c r="D37" s="232"/>
      <c r="E37" s="233">
        <v>0.12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159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>
      <c r="A38" s="235" t="s">
        <v>149</v>
      </c>
      <c r="B38" s="236" t="s">
        <v>65</v>
      </c>
      <c r="C38" s="252" t="s">
        <v>66</v>
      </c>
      <c r="D38" s="237"/>
      <c r="E38" s="238"/>
      <c r="F38" s="239"/>
      <c r="G38" s="239">
        <f>SUMIF(AG39:AG51,"&lt;&gt;NOR",G39:G51)</f>
        <v>0</v>
      </c>
      <c r="H38" s="239"/>
      <c r="I38" s="239">
        <f>SUM(I39:I51)</f>
        <v>0</v>
      </c>
      <c r="J38" s="239"/>
      <c r="K38" s="239">
        <f>SUM(K39:K51)</f>
        <v>0</v>
      </c>
      <c r="L38" s="239"/>
      <c r="M38" s="239">
        <f>SUM(M39:M51)</f>
        <v>0</v>
      </c>
      <c r="N38" s="239"/>
      <c r="O38" s="239">
        <f>SUM(O39:O51)</f>
        <v>0.43</v>
      </c>
      <c r="P38" s="239"/>
      <c r="Q38" s="239">
        <f>SUM(Q39:Q51)</f>
        <v>0</v>
      </c>
      <c r="R38" s="239"/>
      <c r="S38" s="239"/>
      <c r="T38" s="240"/>
      <c r="U38" s="234"/>
      <c r="V38" s="234">
        <f>SUM(V39:V51)</f>
        <v>2.8</v>
      </c>
      <c r="W38" s="234"/>
      <c r="X38" s="234"/>
      <c r="AG38" t="s">
        <v>150</v>
      </c>
    </row>
    <row r="39" spans="1:60" ht="22.5" outlineLevel="1">
      <c r="A39" s="241">
        <v>2</v>
      </c>
      <c r="B39" s="242" t="s">
        <v>185</v>
      </c>
      <c r="C39" s="253" t="s">
        <v>186</v>
      </c>
      <c r="D39" s="243" t="s">
        <v>187</v>
      </c>
      <c r="E39" s="244">
        <v>3.006E-2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1.0970899999999999</v>
      </c>
      <c r="O39" s="246">
        <f>ROUND(E39*N39,2)</f>
        <v>0.03</v>
      </c>
      <c r="P39" s="246">
        <v>0</v>
      </c>
      <c r="Q39" s="246">
        <f>ROUND(E39*P39,2)</f>
        <v>0</v>
      </c>
      <c r="R39" s="246"/>
      <c r="S39" s="246" t="s">
        <v>154</v>
      </c>
      <c r="T39" s="247" t="s">
        <v>155</v>
      </c>
      <c r="U39" s="231">
        <v>16.579999999999998</v>
      </c>
      <c r="V39" s="231">
        <f>ROUND(E39*U39,2)</f>
        <v>0.5</v>
      </c>
      <c r="W39" s="231"/>
      <c r="X39" s="231" t="s">
        <v>156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188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159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189</v>
      </c>
      <c r="D41" s="232"/>
      <c r="E41" s="233">
        <v>3.006E-2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159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1">
        <v>3</v>
      </c>
      <c r="B42" s="242" t="s">
        <v>190</v>
      </c>
      <c r="C42" s="253" t="s">
        <v>191</v>
      </c>
      <c r="D42" s="243" t="s">
        <v>153</v>
      </c>
      <c r="E42" s="244">
        <v>1.2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9.4030000000000002E-2</v>
      </c>
      <c r="O42" s="246">
        <f>ROUND(E42*N42,2)</f>
        <v>0.11</v>
      </c>
      <c r="P42" s="246">
        <v>0</v>
      </c>
      <c r="Q42" s="246">
        <f>ROUND(E42*P42,2)</f>
        <v>0</v>
      </c>
      <c r="R42" s="246"/>
      <c r="S42" s="246" t="s">
        <v>154</v>
      </c>
      <c r="T42" s="247" t="s">
        <v>155</v>
      </c>
      <c r="U42" s="231">
        <v>0.53500000000000003</v>
      </c>
      <c r="V42" s="231">
        <f>ROUND(E42*U42,2)</f>
        <v>0.64</v>
      </c>
      <c r="W42" s="231"/>
      <c r="X42" s="231" t="s">
        <v>156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192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193</v>
      </c>
      <c r="D44" s="232"/>
      <c r="E44" s="233">
        <v>1.2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159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1">
        <v>4</v>
      </c>
      <c r="B45" s="242" t="s">
        <v>194</v>
      </c>
      <c r="C45" s="253" t="s">
        <v>195</v>
      </c>
      <c r="D45" s="243" t="s">
        <v>153</v>
      </c>
      <c r="E45" s="244">
        <v>1.625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0.11219</v>
      </c>
      <c r="O45" s="246">
        <f>ROUND(E45*N45,2)</f>
        <v>0.18</v>
      </c>
      <c r="P45" s="246">
        <v>0</v>
      </c>
      <c r="Q45" s="246">
        <f>ROUND(E45*P45,2)</f>
        <v>0</v>
      </c>
      <c r="R45" s="246"/>
      <c r="S45" s="246" t="s">
        <v>154</v>
      </c>
      <c r="T45" s="247" t="s">
        <v>155</v>
      </c>
      <c r="U45" s="231">
        <v>0.55488999999999999</v>
      </c>
      <c r="V45" s="231">
        <f>ROUND(E45*U45,2)</f>
        <v>0.9</v>
      </c>
      <c r="W45" s="231"/>
      <c r="X45" s="231" t="s">
        <v>156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157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196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159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197</v>
      </c>
      <c r="D47" s="232"/>
      <c r="E47" s="233">
        <v>1.625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159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1">
        <v>5</v>
      </c>
      <c r="B48" s="242" t="s">
        <v>198</v>
      </c>
      <c r="C48" s="253" t="s">
        <v>199</v>
      </c>
      <c r="D48" s="243" t="s">
        <v>153</v>
      </c>
      <c r="E48" s="244">
        <v>0.63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0.17444000000000001</v>
      </c>
      <c r="O48" s="246">
        <f>ROUND(E48*N48,2)</f>
        <v>0.11</v>
      </c>
      <c r="P48" s="246">
        <v>0</v>
      </c>
      <c r="Q48" s="246">
        <f>ROUND(E48*P48,2)</f>
        <v>0</v>
      </c>
      <c r="R48" s="246"/>
      <c r="S48" s="246" t="s">
        <v>154</v>
      </c>
      <c r="T48" s="247" t="s">
        <v>155</v>
      </c>
      <c r="U48" s="231">
        <v>1.21</v>
      </c>
      <c r="V48" s="231">
        <f>ROUND(E48*U48,2)</f>
        <v>0.76</v>
      </c>
      <c r="W48" s="231"/>
      <c r="X48" s="231" t="s">
        <v>156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157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200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201</v>
      </c>
      <c r="D50" s="232"/>
      <c r="E50" s="233">
        <v>0.36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202</v>
      </c>
      <c r="D51" s="232"/>
      <c r="E51" s="233">
        <v>0.27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159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>
      <c r="A52" s="235" t="s">
        <v>149</v>
      </c>
      <c r="B52" s="236" t="s">
        <v>67</v>
      </c>
      <c r="C52" s="252" t="s">
        <v>68</v>
      </c>
      <c r="D52" s="237"/>
      <c r="E52" s="238"/>
      <c r="F52" s="239"/>
      <c r="G52" s="239">
        <f>SUMIF(AG53:AG82,"&lt;&gt;NOR",G53:G82)</f>
        <v>0</v>
      </c>
      <c r="H52" s="239"/>
      <c r="I52" s="239">
        <f>SUM(I53:I82)</f>
        <v>0</v>
      </c>
      <c r="J52" s="239"/>
      <c r="K52" s="239">
        <f>SUM(K53:K82)</f>
        <v>0</v>
      </c>
      <c r="L52" s="239"/>
      <c r="M52" s="239">
        <f>SUM(M53:M82)</f>
        <v>0</v>
      </c>
      <c r="N52" s="239"/>
      <c r="O52" s="239">
        <f>SUM(O53:O82)</f>
        <v>3.01</v>
      </c>
      <c r="P52" s="239"/>
      <c r="Q52" s="239">
        <f>SUM(Q53:Q82)</f>
        <v>0</v>
      </c>
      <c r="R52" s="239"/>
      <c r="S52" s="239"/>
      <c r="T52" s="240"/>
      <c r="U52" s="234"/>
      <c r="V52" s="234">
        <f>SUM(V53:V82)</f>
        <v>32.08</v>
      </c>
      <c r="W52" s="234"/>
      <c r="X52" s="234"/>
      <c r="AG52" t="s">
        <v>150</v>
      </c>
    </row>
    <row r="53" spans="1:60" outlineLevel="1">
      <c r="A53" s="241">
        <v>6</v>
      </c>
      <c r="B53" s="242" t="s">
        <v>203</v>
      </c>
      <c r="C53" s="253" t="s">
        <v>204</v>
      </c>
      <c r="D53" s="243" t="s">
        <v>153</v>
      </c>
      <c r="E53" s="244">
        <v>72.013999999999996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3.9210000000000002E-2</v>
      </c>
      <c r="O53" s="246">
        <f>ROUND(E53*N53,2)</f>
        <v>2.82</v>
      </c>
      <c r="P53" s="246">
        <v>0</v>
      </c>
      <c r="Q53" s="246">
        <f>ROUND(E53*P53,2)</f>
        <v>0</v>
      </c>
      <c r="R53" s="246"/>
      <c r="S53" s="246" t="s">
        <v>154</v>
      </c>
      <c r="T53" s="247" t="s">
        <v>155</v>
      </c>
      <c r="U53" s="231">
        <v>0.4</v>
      </c>
      <c r="V53" s="231">
        <f>ROUND(E53*U53,2)</f>
        <v>28.81</v>
      </c>
      <c r="W53" s="231"/>
      <c r="X53" s="231" t="s">
        <v>156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157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205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159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161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159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206</v>
      </c>
      <c r="D56" s="232"/>
      <c r="E56" s="233">
        <v>2.1059999999999999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159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207</v>
      </c>
      <c r="D57" s="232"/>
      <c r="E57" s="233">
        <v>1.44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159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168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159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208</v>
      </c>
      <c r="D59" s="232"/>
      <c r="E59" s="233">
        <v>7.8840000000000003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159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209</v>
      </c>
      <c r="D60" s="232"/>
      <c r="E60" s="233">
        <v>8.2439999999999998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159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210</v>
      </c>
      <c r="D61" s="232"/>
      <c r="E61" s="233">
        <v>-2.16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171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159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211</v>
      </c>
      <c r="D63" s="232"/>
      <c r="E63" s="233">
        <v>4.6079999999999997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159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174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159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212</v>
      </c>
      <c r="D65" s="232"/>
      <c r="E65" s="233">
        <v>7.2720000000000002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159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177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159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213</v>
      </c>
      <c r="D67" s="232"/>
      <c r="E67" s="233">
        <v>8.4960000000000004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159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214</v>
      </c>
      <c r="D68" s="232"/>
      <c r="E68" s="233">
        <v>8.0459999999999994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159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180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159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215</v>
      </c>
      <c r="D70" s="232"/>
      <c r="E70" s="233">
        <v>12.688000000000001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159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216</v>
      </c>
      <c r="D71" s="232"/>
      <c r="E71" s="233">
        <v>0.48799999999999999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159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217</v>
      </c>
      <c r="D72" s="232"/>
      <c r="E72" s="233">
        <v>1.04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159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218</v>
      </c>
      <c r="D73" s="232"/>
      <c r="E73" s="233">
        <v>11.862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159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41">
        <v>7</v>
      </c>
      <c r="B74" s="242" t="s">
        <v>219</v>
      </c>
      <c r="C74" s="253" t="s">
        <v>220</v>
      </c>
      <c r="D74" s="243" t="s">
        <v>153</v>
      </c>
      <c r="E74" s="244">
        <v>3.8895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4.7660000000000001E-2</v>
      </c>
      <c r="O74" s="246">
        <f>ROUND(E74*N74,2)</f>
        <v>0.19</v>
      </c>
      <c r="P74" s="246">
        <v>0</v>
      </c>
      <c r="Q74" s="246">
        <f>ROUND(E74*P74,2)</f>
        <v>0</v>
      </c>
      <c r="R74" s="246"/>
      <c r="S74" s="246" t="s">
        <v>154</v>
      </c>
      <c r="T74" s="247" t="s">
        <v>155</v>
      </c>
      <c r="U74" s="231">
        <v>0.84</v>
      </c>
      <c r="V74" s="231">
        <f>ROUND(E74*U74,2)</f>
        <v>3.27</v>
      </c>
      <c r="W74" s="231"/>
      <c r="X74" s="231" t="s">
        <v>156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157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221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159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193</v>
      </c>
      <c r="D76" s="232"/>
      <c r="E76" s="233">
        <v>1.2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159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222</v>
      </c>
      <c r="D77" s="232"/>
      <c r="E77" s="233">
        <v>0.12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159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223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224</v>
      </c>
      <c r="D79" s="232"/>
      <c r="E79" s="233">
        <v>1.47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159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201</v>
      </c>
      <c r="D80" s="232"/>
      <c r="E80" s="233">
        <v>0.36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159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225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226</v>
      </c>
      <c r="D82" s="232"/>
      <c r="E82" s="233">
        <v>0.73950000000000005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>
      <c r="A83" s="235" t="s">
        <v>149</v>
      </c>
      <c r="B83" s="236" t="s">
        <v>69</v>
      </c>
      <c r="C83" s="252" t="s">
        <v>70</v>
      </c>
      <c r="D83" s="237"/>
      <c r="E83" s="238"/>
      <c r="F83" s="239"/>
      <c r="G83" s="239">
        <f>SUMIF(AG84:AG111,"&lt;&gt;NOR",G84:G111)</f>
        <v>0</v>
      </c>
      <c r="H83" s="239"/>
      <c r="I83" s="239">
        <f>SUM(I84:I111)</f>
        <v>0</v>
      </c>
      <c r="J83" s="239"/>
      <c r="K83" s="239">
        <f>SUM(K84:K111)</f>
        <v>0</v>
      </c>
      <c r="L83" s="239"/>
      <c r="M83" s="239">
        <f>SUM(M84:M111)</f>
        <v>0</v>
      </c>
      <c r="N83" s="239"/>
      <c r="O83" s="239">
        <f>SUM(O84:O111)</f>
        <v>0.73</v>
      </c>
      <c r="P83" s="239"/>
      <c r="Q83" s="239">
        <f>SUM(Q84:Q111)</f>
        <v>0</v>
      </c>
      <c r="R83" s="239"/>
      <c r="S83" s="239"/>
      <c r="T83" s="240"/>
      <c r="U83" s="234"/>
      <c r="V83" s="234">
        <f>SUM(V84:V111)</f>
        <v>17.61</v>
      </c>
      <c r="W83" s="234"/>
      <c r="X83" s="234"/>
      <c r="AG83" t="s">
        <v>150</v>
      </c>
    </row>
    <row r="84" spans="1:60" ht="22.5" outlineLevel="1">
      <c r="A84" s="241">
        <v>8</v>
      </c>
      <c r="B84" s="242" t="s">
        <v>227</v>
      </c>
      <c r="C84" s="253" t="s">
        <v>228</v>
      </c>
      <c r="D84" s="243" t="s">
        <v>153</v>
      </c>
      <c r="E84" s="244">
        <v>67.7226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1.0710000000000001E-2</v>
      </c>
      <c r="O84" s="246">
        <f>ROUND(E84*N84,2)</f>
        <v>0.73</v>
      </c>
      <c r="P84" s="246">
        <v>0</v>
      </c>
      <c r="Q84" s="246">
        <f>ROUND(E84*P84,2)</f>
        <v>0</v>
      </c>
      <c r="R84" s="246"/>
      <c r="S84" s="246" t="s">
        <v>154</v>
      </c>
      <c r="T84" s="247" t="s">
        <v>155</v>
      </c>
      <c r="U84" s="231">
        <v>0.26</v>
      </c>
      <c r="V84" s="231">
        <f>ROUND(E84*U84,2)</f>
        <v>17.61</v>
      </c>
      <c r="W84" s="231"/>
      <c r="X84" s="231" t="s">
        <v>156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157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>
      <c r="A85" s="229"/>
      <c r="B85" s="230"/>
      <c r="C85" s="255" t="s">
        <v>229</v>
      </c>
      <c r="D85" s="249"/>
      <c r="E85" s="249"/>
      <c r="F85" s="249"/>
      <c r="G85" s="249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230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48" t="str">
        <f>C85</f>
        <v>Speciální cementová samonivelační podlahová stěrka pro tloušťky 1-15 mm. Pouze pro vnitřní použití, vhodná pro podlahová vytápění, pro jemné vyrovnání nerovných podlah.</v>
      </c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231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232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233</v>
      </c>
      <c r="D88" s="232"/>
      <c r="E88" s="233">
        <v>1.9539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167</v>
      </c>
      <c r="D89" s="232"/>
      <c r="E89" s="233">
        <v>0.18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165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166</v>
      </c>
      <c r="D91" s="232"/>
      <c r="E91" s="233">
        <v>2.5718000000000001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167</v>
      </c>
      <c r="D92" s="232"/>
      <c r="E92" s="233">
        <v>0.18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168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169</v>
      </c>
      <c r="D94" s="232"/>
      <c r="E94" s="233">
        <v>1.1473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159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170</v>
      </c>
      <c r="D95" s="232"/>
      <c r="E95" s="233">
        <v>1.1326000000000001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159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171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159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172</v>
      </c>
      <c r="D97" s="232"/>
      <c r="E97" s="233">
        <v>2.7467999999999999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159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234</v>
      </c>
      <c r="D98" s="232"/>
      <c r="E98" s="233">
        <v>0.27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159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235</v>
      </c>
      <c r="D99" s="232"/>
      <c r="E99" s="233">
        <v>0.09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159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174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175</v>
      </c>
      <c r="D101" s="232"/>
      <c r="E101" s="233">
        <v>4.4036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176</v>
      </c>
      <c r="D102" s="232"/>
      <c r="E102" s="233">
        <v>0.20399999999999999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159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167</v>
      </c>
      <c r="D103" s="232"/>
      <c r="E103" s="233">
        <v>0.18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177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159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178</v>
      </c>
      <c r="D105" s="232"/>
      <c r="E105" s="233">
        <v>1.6319999999999999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179</v>
      </c>
      <c r="D106" s="232"/>
      <c r="E106" s="233">
        <v>1.6745000000000001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159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180</v>
      </c>
      <c r="D107" s="232"/>
      <c r="E107" s="233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181</v>
      </c>
      <c r="D108" s="232"/>
      <c r="E108" s="233">
        <v>49.245600000000003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182</v>
      </c>
      <c r="D109" s="232"/>
      <c r="E109" s="233">
        <v>-1.4495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183</v>
      </c>
      <c r="D110" s="232"/>
      <c r="E110" s="233">
        <v>1.44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159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184</v>
      </c>
      <c r="D111" s="232"/>
      <c r="E111" s="233">
        <v>0.12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5" t="s">
        <v>149</v>
      </c>
      <c r="B112" s="236" t="s">
        <v>71</v>
      </c>
      <c r="C112" s="252" t="s">
        <v>72</v>
      </c>
      <c r="D112" s="237"/>
      <c r="E112" s="238"/>
      <c r="F112" s="239"/>
      <c r="G112" s="239">
        <f>SUMIF(AG113:AG137,"&lt;&gt;NOR",G113:G137)</f>
        <v>0</v>
      </c>
      <c r="H112" s="239"/>
      <c r="I112" s="239">
        <f>SUM(I113:I137)</f>
        <v>0</v>
      </c>
      <c r="J112" s="239"/>
      <c r="K112" s="239">
        <f>SUM(K113:K137)</f>
        <v>0</v>
      </c>
      <c r="L112" s="239"/>
      <c r="M112" s="239">
        <f>SUM(M113:M137)</f>
        <v>0</v>
      </c>
      <c r="N112" s="239"/>
      <c r="O112" s="239">
        <f>SUM(O113:O137)</f>
        <v>0.09</v>
      </c>
      <c r="P112" s="239"/>
      <c r="Q112" s="239">
        <f>SUM(Q113:Q137)</f>
        <v>0</v>
      </c>
      <c r="R112" s="239"/>
      <c r="S112" s="239"/>
      <c r="T112" s="240"/>
      <c r="U112" s="234"/>
      <c r="V112" s="234">
        <f>SUM(V113:V137)</f>
        <v>14.4</v>
      </c>
      <c r="W112" s="234"/>
      <c r="X112" s="234"/>
      <c r="AG112" t="s">
        <v>150</v>
      </c>
    </row>
    <row r="113" spans="1:60" ht="22.5" outlineLevel="1">
      <c r="A113" s="241">
        <v>9</v>
      </c>
      <c r="B113" s="242" t="s">
        <v>236</v>
      </c>
      <c r="C113" s="253" t="s">
        <v>237</v>
      </c>
      <c r="D113" s="243" t="s">
        <v>238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3.0550000000000001E-2</v>
      </c>
      <c r="O113" s="246">
        <f>ROUND(E113*N113,2)</f>
        <v>0.03</v>
      </c>
      <c r="P113" s="246">
        <v>0</v>
      </c>
      <c r="Q113" s="246">
        <f>ROUND(E113*P113,2)</f>
        <v>0</v>
      </c>
      <c r="R113" s="246"/>
      <c r="S113" s="246" t="s">
        <v>154</v>
      </c>
      <c r="T113" s="247" t="s">
        <v>155</v>
      </c>
      <c r="U113" s="231">
        <v>1.86</v>
      </c>
      <c r="V113" s="231">
        <f>ROUND(E113*U113,2)</f>
        <v>1.86</v>
      </c>
      <c r="W113" s="231"/>
      <c r="X113" s="231" t="s">
        <v>156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157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239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159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55</v>
      </c>
      <c r="D115" s="232"/>
      <c r="E115" s="233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159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>
      <c r="A116" s="241">
        <v>10</v>
      </c>
      <c r="B116" s="242" t="s">
        <v>240</v>
      </c>
      <c r="C116" s="253" t="s">
        <v>241</v>
      </c>
      <c r="D116" s="243" t="s">
        <v>242</v>
      </c>
      <c r="E116" s="244">
        <v>3.56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5.5100000000000001E-3</v>
      </c>
      <c r="O116" s="246">
        <f>ROUND(E116*N116,2)</f>
        <v>0.02</v>
      </c>
      <c r="P116" s="246">
        <v>0</v>
      </c>
      <c r="Q116" s="246">
        <f>ROUND(E116*P116,2)</f>
        <v>0</v>
      </c>
      <c r="R116" s="246"/>
      <c r="S116" s="246" t="s">
        <v>154</v>
      </c>
      <c r="T116" s="247" t="s">
        <v>155</v>
      </c>
      <c r="U116" s="231">
        <v>0.43</v>
      </c>
      <c r="V116" s="231">
        <f>ROUND(E116*U116,2)</f>
        <v>1.53</v>
      </c>
      <c r="W116" s="231"/>
      <c r="X116" s="231" t="s">
        <v>156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243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244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245</v>
      </c>
      <c r="D118" s="232"/>
      <c r="E118" s="233">
        <v>2.36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159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174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246</v>
      </c>
      <c r="D120" s="232"/>
      <c r="E120" s="233">
        <v>1.2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159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>
      <c r="A121" s="241">
        <v>11</v>
      </c>
      <c r="B121" s="242" t="s">
        <v>247</v>
      </c>
      <c r="C121" s="253" t="s">
        <v>248</v>
      </c>
      <c r="D121" s="243" t="s">
        <v>242</v>
      </c>
      <c r="E121" s="244">
        <v>19.84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4.0000000000000003E-5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 t="s">
        <v>154</v>
      </c>
      <c r="T121" s="247" t="s">
        <v>155</v>
      </c>
      <c r="U121" s="231">
        <v>0.32</v>
      </c>
      <c r="V121" s="231">
        <f>ROUND(E121*U121,2)</f>
        <v>6.35</v>
      </c>
      <c r="W121" s="231"/>
      <c r="X121" s="231" t="s">
        <v>156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249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250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251</v>
      </c>
      <c r="D123" s="232"/>
      <c r="E123" s="233">
        <v>12.64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159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174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159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252</v>
      </c>
      <c r="D125" s="232"/>
      <c r="E125" s="233">
        <v>7.2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159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1">
        <v>12</v>
      </c>
      <c r="B126" s="242" t="s">
        <v>253</v>
      </c>
      <c r="C126" s="253" t="s">
        <v>254</v>
      </c>
      <c r="D126" s="243" t="s">
        <v>242</v>
      </c>
      <c r="E126" s="244">
        <v>9.92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2.0000000000000002E-5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154</v>
      </c>
      <c r="T126" s="247" t="s">
        <v>155</v>
      </c>
      <c r="U126" s="231">
        <v>0.47</v>
      </c>
      <c r="V126" s="231">
        <f>ROUND(E126*U126,2)</f>
        <v>4.66</v>
      </c>
      <c r="W126" s="231"/>
      <c r="X126" s="231" t="s">
        <v>156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249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5" t="s">
        <v>255</v>
      </c>
      <c r="D127" s="249"/>
      <c r="E127" s="249"/>
      <c r="F127" s="249"/>
      <c r="G127" s="249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230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250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256</v>
      </c>
      <c r="D129" s="232"/>
      <c r="E129" s="233">
        <v>6.32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174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159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257</v>
      </c>
      <c r="D131" s="232"/>
      <c r="E131" s="233">
        <v>3.6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159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>
      <c r="A132" s="241">
        <v>13</v>
      </c>
      <c r="B132" s="242" t="s">
        <v>258</v>
      </c>
      <c r="C132" s="253" t="s">
        <v>259</v>
      </c>
      <c r="D132" s="243" t="s">
        <v>238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0.03</v>
      </c>
      <c r="O132" s="246">
        <f>ROUND(E132*N132,2)</f>
        <v>0.03</v>
      </c>
      <c r="P132" s="246">
        <v>0</v>
      </c>
      <c r="Q132" s="246">
        <f>ROUND(E132*P132,2)</f>
        <v>0</v>
      </c>
      <c r="R132" s="246"/>
      <c r="S132" s="246" t="s">
        <v>260</v>
      </c>
      <c r="T132" s="247" t="s">
        <v>261</v>
      </c>
      <c r="U132" s="231">
        <v>0</v>
      </c>
      <c r="V132" s="231">
        <f>ROUND(E132*U132,2)</f>
        <v>0</v>
      </c>
      <c r="W132" s="231"/>
      <c r="X132" s="231" t="s">
        <v>156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157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262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159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55</v>
      </c>
      <c r="D134" s="232"/>
      <c r="E134" s="233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159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>
      <c r="A135" s="241">
        <v>14</v>
      </c>
      <c r="B135" s="242" t="s">
        <v>263</v>
      </c>
      <c r="C135" s="253" t="s">
        <v>264</v>
      </c>
      <c r="D135" s="243" t="s">
        <v>238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0.01</v>
      </c>
      <c r="O135" s="246">
        <f>ROUND(E135*N135,2)</f>
        <v>0.01</v>
      </c>
      <c r="P135" s="246">
        <v>0</v>
      </c>
      <c r="Q135" s="246">
        <f>ROUND(E135*P135,2)</f>
        <v>0</v>
      </c>
      <c r="R135" s="246"/>
      <c r="S135" s="246" t="s">
        <v>260</v>
      </c>
      <c r="T135" s="247" t="s">
        <v>261</v>
      </c>
      <c r="U135" s="231">
        <v>0</v>
      </c>
      <c r="V135" s="231">
        <f>ROUND(E135*U135,2)</f>
        <v>0</v>
      </c>
      <c r="W135" s="231"/>
      <c r="X135" s="231" t="s">
        <v>156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157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174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159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55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>
      <c r="A138" s="235" t="s">
        <v>149</v>
      </c>
      <c r="B138" s="236" t="s">
        <v>73</v>
      </c>
      <c r="C138" s="252" t="s">
        <v>74</v>
      </c>
      <c r="D138" s="237"/>
      <c r="E138" s="238"/>
      <c r="F138" s="239"/>
      <c r="G138" s="239">
        <f>SUMIF(AG139:AG141,"&lt;&gt;NOR",G139:G141)</f>
        <v>0</v>
      </c>
      <c r="H138" s="239"/>
      <c r="I138" s="239">
        <f>SUM(I139:I141)</f>
        <v>0</v>
      </c>
      <c r="J138" s="239"/>
      <c r="K138" s="239">
        <f>SUM(K139:K141)</f>
        <v>0</v>
      </c>
      <c r="L138" s="239"/>
      <c r="M138" s="239">
        <f>SUM(M139:M141)</f>
        <v>0</v>
      </c>
      <c r="N138" s="239"/>
      <c r="O138" s="239">
        <f>SUM(O139:O141)</f>
        <v>0.04</v>
      </c>
      <c r="P138" s="239"/>
      <c r="Q138" s="239">
        <f>SUM(Q139:Q141)</f>
        <v>0</v>
      </c>
      <c r="R138" s="239"/>
      <c r="S138" s="239"/>
      <c r="T138" s="240"/>
      <c r="U138" s="234"/>
      <c r="V138" s="234">
        <f>SUM(V139:V141)</f>
        <v>5.4</v>
      </c>
      <c r="W138" s="234"/>
      <c r="X138" s="234"/>
      <c r="AG138" t="s">
        <v>150</v>
      </c>
    </row>
    <row r="139" spans="1:60" outlineLevel="1">
      <c r="A139" s="241">
        <v>15</v>
      </c>
      <c r="B139" s="242" t="s">
        <v>265</v>
      </c>
      <c r="C139" s="253" t="s">
        <v>266</v>
      </c>
      <c r="D139" s="243" t="s">
        <v>153</v>
      </c>
      <c r="E139" s="244">
        <v>30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1.2099999999999999E-3</v>
      </c>
      <c r="O139" s="246">
        <f>ROUND(E139*N139,2)</f>
        <v>0.04</v>
      </c>
      <c r="P139" s="246">
        <v>0</v>
      </c>
      <c r="Q139" s="246">
        <f>ROUND(E139*P139,2)</f>
        <v>0</v>
      </c>
      <c r="R139" s="246"/>
      <c r="S139" s="246" t="s">
        <v>154</v>
      </c>
      <c r="T139" s="247" t="s">
        <v>155</v>
      </c>
      <c r="U139" s="231">
        <v>0.18</v>
      </c>
      <c r="V139" s="231">
        <f>ROUND(E139*U139,2)</f>
        <v>5.4</v>
      </c>
      <c r="W139" s="231"/>
      <c r="X139" s="231" t="s">
        <v>156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157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267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159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268</v>
      </c>
      <c r="D141" s="232"/>
      <c r="E141" s="233">
        <v>30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159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5.5">
      <c r="A142" s="235" t="s">
        <v>149</v>
      </c>
      <c r="B142" s="236" t="s">
        <v>75</v>
      </c>
      <c r="C142" s="252" t="s">
        <v>76</v>
      </c>
      <c r="D142" s="237"/>
      <c r="E142" s="238"/>
      <c r="F142" s="239"/>
      <c r="G142" s="239">
        <f>SUMIF(AG143:AG163,"&lt;&gt;NOR",G143:G163)</f>
        <v>0</v>
      </c>
      <c r="H142" s="239"/>
      <c r="I142" s="239">
        <f>SUM(I143:I163)</f>
        <v>0</v>
      </c>
      <c r="J142" s="239"/>
      <c r="K142" s="239">
        <f>SUM(K143:K163)</f>
        <v>0</v>
      </c>
      <c r="L142" s="239"/>
      <c r="M142" s="239">
        <f>SUM(M143:M163)</f>
        <v>0</v>
      </c>
      <c r="N142" s="239"/>
      <c r="O142" s="239">
        <f>SUM(O143:O163)</f>
        <v>7.0000000000000007E-2</v>
      </c>
      <c r="P142" s="239"/>
      <c r="Q142" s="239">
        <f>SUM(Q143:Q163)</f>
        <v>0</v>
      </c>
      <c r="R142" s="239"/>
      <c r="S142" s="239"/>
      <c r="T142" s="240"/>
      <c r="U142" s="234"/>
      <c r="V142" s="234">
        <f>SUM(V143:V163)</f>
        <v>20.91</v>
      </c>
      <c r="W142" s="234"/>
      <c r="X142" s="234"/>
      <c r="AG142" t="s">
        <v>150</v>
      </c>
    </row>
    <row r="143" spans="1:60" outlineLevel="1">
      <c r="A143" s="241">
        <v>16</v>
      </c>
      <c r="B143" s="242" t="s">
        <v>269</v>
      </c>
      <c r="C143" s="253" t="s">
        <v>270</v>
      </c>
      <c r="D143" s="243" t="s">
        <v>153</v>
      </c>
      <c r="E143" s="244">
        <v>48.793599999999998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4.0000000000000003E-5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154</v>
      </c>
      <c r="T143" s="247" t="s">
        <v>155</v>
      </c>
      <c r="U143" s="231">
        <v>0.31</v>
      </c>
      <c r="V143" s="231">
        <f>ROUND(E143*U143,2)</f>
        <v>15.13</v>
      </c>
      <c r="W143" s="231"/>
      <c r="X143" s="231" t="s">
        <v>156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243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271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159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272</v>
      </c>
      <c r="D145" s="232"/>
      <c r="E145" s="233">
        <v>16.47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159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273</v>
      </c>
      <c r="D146" s="232"/>
      <c r="E146" s="233">
        <v>0.35699999999999998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159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274</v>
      </c>
      <c r="D147" s="232"/>
      <c r="E147" s="233">
        <v>-9.6100000000000005E-2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159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275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159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276</v>
      </c>
      <c r="D149" s="232"/>
      <c r="E149" s="233">
        <v>16.195499999999999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159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273</v>
      </c>
      <c r="D150" s="232"/>
      <c r="E150" s="233">
        <v>0.35699999999999998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277</v>
      </c>
      <c r="D151" s="232"/>
      <c r="E151" s="233">
        <v>0.14399999999999999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159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278</v>
      </c>
      <c r="D152" s="232"/>
      <c r="E152" s="233">
        <v>-8.2799999999999999E-2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159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279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159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280</v>
      </c>
      <c r="D154" s="232"/>
      <c r="E154" s="233">
        <v>9.6880000000000006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159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273</v>
      </c>
      <c r="D155" s="232"/>
      <c r="E155" s="233">
        <v>0.35699999999999998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159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281</v>
      </c>
      <c r="D156" s="232"/>
      <c r="E156" s="233">
        <v>5.4039999999999999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159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1">
        <v>17</v>
      </c>
      <c r="B157" s="242" t="s">
        <v>282</v>
      </c>
      <c r="C157" s="253" t="s">
        <v>283</v>
      </c>
      <c r="D157" s="243" t="s">
        <v>242</v>
      </c>
      <c r="E157" s="244">
        <v>5.5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1.272E-2</v>
      </c>
      <c r="O157" s="246">
        <f>ROUND(E157*N157,2)</f>
        <v>7.0000000000000007E-2</v>
      </c>
      <c r="P157" s="246">
        <v>0</v>
      </c>
      <c r="Q157" s="246">
        <f>ROUND(E157*P157,2)</f>
        <v>0</v>
      </c>
      <c r="R157" s="246"/>
      <c r="S157" s="246" t="s">
        <v>154</v>
      </c>
      <c r="T157" s="247" t="s">
        <v>155</v>
      </c>
      <c r="U157" s="231">
        <v>1.05</v>
      </c>
      <c r="V157" s="231">
        <f>ROUND(E157*U157,2)</f>
        <v>5.78</v>
      </c>
      <c r="W157" s="231"/>
      <c r="X157" s="231" t="s">
        <v>156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157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5" t="s">
        <v>741</v>
      </c>
      <c r="D158" s="249"/>
      <c r="E158" s="249"/>
      <c r="F158" s="249"/>
      <c r="G158" s="249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230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6" t="s">
        <v>284</v>
      </c>
      <c r="D159" s="250"/>
      <c r="E159" s="250"/>
      <c r="F159" s="250"/>
      <c r="G159" s="250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230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6" t="s">
        <v>285</v>
      </c>
      <c r="D160" s="250"/>
      <c r="E160" s="250"/>
      <c r="F160" s="250"/>
      <c r="G160" s="250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230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>
      <c r="A161" s="229"/>
      <c r="B161" s="230"/>
      <c r="C161" s="256" t="s">
        <v>286</v>
      </c>
      <c r="D161" s="250"/>
      <c r="E161" s="250"/>
      <c r="F161" s="250"/>
      <c r="G161" s="250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230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48" t="str">
        <f>C161</f>
        <v>- standardního tmelení Q2, to je: základní tmelení Q1+ dodatečné tmelení (tmelení najemno) a případné přebroušení.</v>
      </c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287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159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288</v>
      </c>
      <c r="D163" s="232"/>
      <c r="E163" s="233">
        <v>5.5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159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>
      <c r="A164" s="235" t="s">
        <v>149</v>
      </c>
      <c r="B164" s="236" t="s">
        <v>77</v>
      </c>
      <c r="C164" s="252" t="s">
        <v>78</v>
      </c>
      <c r="D164" s="237"/>
      <c r="E164" s="238"/>
      <c r="F164" s="239"/>
      <c r="G164" s="239">
        <f>SUMIF(AG165:AG325,"&lt;&gt;NOR",G165:G325)</f>
        <v>0</v>
      </c>
      <c r="H164" s="239"/>
      <c r="I164" s="239">
        <f>SUM(I165:I325)</f>
        <v>0</v>
      </c>
      <c r="J164" s="239"/>
      <c r="K164" s="239">
        <f>SUM(K165:K325)</f>
        <v>0</v>
      </c>
      <c r="L164" s="239"/>
      <c r="M164" s="239">
        <f>SUM(M165:M325)</f>
        <v>0</v>
      </c>
      <c r="N164" s="239"/>
      <c r="O164" s="239">
        <f>SUM(O165:O325)</f>
        <v>0</v>
      </c>
      <c r="P164" s="239"/>
      <c r="Q164" s="239">
        <f>SUM(Q165:Q325)</f>
        <v>12.39</v>
      </c>
      <c r="R164" s="239"/>
      <c r="S164" s="239"/>
      <c r="T164" s="240"/>
      <c r="U164" s="234"/>
      <c r="V164" s="234">
        <f>SUM(V165:V325)</f>
        <v>59.400000000000006</v>
      </c>
      <c r="W164" s="234"/>
      <c r="X164" s="234"/>
      <c r="AG164" t="s">
        <v>150</v>
      </c>
    </row>
    <row r="165" spans="1:60" outlineLevel="1">
      <c r="A165" s="241">
        <v>18</v>
      </c>
      <c r="B165" s="242" t="s">
        <v>289</v>
      </c>
      <c r="C165" s="253" t="s">
        <v>290</v>
      </c>
      <c r="D165" s="243" t="s">
        <v>291</v>
      </c>
      <c r="E165" s="244">
        <v>2.9240499999999998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1.2800000000000001E-3</v>
      </c>
      <c r="O165" s="246">
        <f>ROUND(E165*N165,2)</f>
        <v>0</v>
      </c>
      <c r="P165" s="246">
        <v>1.8</v>
      </c>
      <c r="Q165" s="246">
        <f>ROUND(E165*P165,2)</f>
        <v>5.26</v>
      </c>
      <c r="R165" s="246"/>
      <c r="S165" s="246" t="s">
        <v>154</v>
      </c>
      <c r="T165" s="247" t="s">
        <v>155</v>
      </c>
      <c r="U165" s="231">
        <v>1.52</v>
      </c>
      <c r="V165" s="231">
        <f>ROUND(E165*U165,2)</f>
        <v>4.4400000000000004</v>
      </c>
      <c r="W165" s="231"/>
      <c r="X165" s="231" t="s">
        <v>156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157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292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159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293</v>
      </c>
      <c r="D167" s="232"/>
      <c r="E167" s="233">
        <v>0.66105000000000003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294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159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295</v>
      </c>
      <c r="D169" s="232"/>
      <c r="E169" s="233">
        <v>2.0449999999999999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159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296</v>
      </c>
      <c r="D170" s="232"/>
      <c r="E170" s="233">
        <v>0.16400000000000001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159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297</v>
      </c>
      <c r="D171" s="232"/>
      <c r="E171" s="233">
        <v>5.3999999999999999E-2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159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19</v>
      </c>
      <c r="B172" s="242" t="s">
        <v>298</v>
      </c>
      <c r="C172" s="253" t="s">
        <v>299</v>
      </c>
      <c r="D172" s="243" t="s">
        <v>291</v>
      </c>
      <c r="E172" s="244">
        <v>5.5999999999999999E-3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2.2000000000000002</v>
      </c>
      <c r="Q172" s="246">
        <f>ROUND(E172*P172,2)</f>
        <v>0.01</v>
      </c>
      <c r="R172" s="246"/>
      <c r="S172" s="246" t="s">
        <v>154</v>
      </c>
      <c r="T172" s="247" t="s">
        <v>155</v>
      </c>
      <c r="U172" s="231">
        <v>12.56</v>
      </c>
      <c r="V172" s="231">
        <f>ROUND(E172*U172,2)</f>
        <v>7.0000000000000007E-2</v>
      </c>
      <c r="W172" s="231"/>
      <c r="X172" s="231" t="s">
        <v>156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157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300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159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279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159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301</v>
      </c>
      <c r="D175" s="232"/>
      <c r="E175" s="233">
        <v>5.5999999999999999E-3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159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20</v>
      </c>
      <c r="B176" s="242" t="s">
        <v>302</v>
      </c>
      <c r="C176" s="253" t="s">
        <v>303</v>
      </c>
      <c r="D176" s="243" t="s">
        <v>153</v>
      </c>
      <c r="E176" s="244">
        <v>67.491799999999998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1.75E-3</v>
      </c>
      <c r="Q176" s="246">
        <f>ROUND(E176*P176,2)</f>
        <v>0.12</v>
      </c>
      <c r="R176" s="246"/>
      <c r="S176" s="246" t="s">
        <v>154</v>
      </c>
      <c r="T176" s="247" t="s">
        <v>155</v>
      </c>
      <c r="U176" s="231">
        <v>0.17</v>
      </c>
      <c r="V176" s="231">
        <f>ROUND(E176*U176,2)</f>
        <v>11.47</v>
      </c>
      <c r="W176" s="231"/>
      <c r="X176" s="231" t="s">
        <v>156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157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160</v>
      </c>
      <c r="D177" s="232"/>
      <c r="E177" s="233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159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161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159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162</v>
      </c>
      <c r="D179" s="232"/>
      <c r="E179" s="233">
        <v>0.81830000000000003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159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163</v>
      </c>
      <c r="D180" s="232"/>
      <c r="E180" s="233">
        <v>0.78879999999999995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159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164</v>
      </c>
      <c r="D181" s="232"/>
      <c r="E181" s="233">
        <v>0.216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159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165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159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166</v>
      </c>
      <c r="D183" s="232"/>
      <c r="E183" s="233">
        <v>2.5718000000000001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167</v>
      </c>
      <c r="D184" s="232"/>
      <c r="E184" s="233">
        <v>0.18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159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168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159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169</v>
      </c>
      <c r="D186" s="232"/>
      <c r="E186" s="233">
        <v>1.1473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170</v>
      </c>
      <c r="D187" s="232"/>
      <c r="E187" s="233">
        <v>1.1326000000000001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159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171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159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172</v>
      </c>
      <c r="D189" s="232"/>
      <c r="E189" s="233">
        <v>2.7467999999999999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159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173</v>
      </c>
      <c r="D190" s="232"/>
      <c r="E190" s="233">
        <v>0.26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159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167</v>
      </c>
      <c r="D191" s="232"/>
      <c r="E191" s="233">
        <v>0.18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159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174</v>
      </c>
      <c r="D192" s="232"/>
      <c r="E192" s="233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159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175</v>
      </c>
      <c r="D193" s="232"/>
      <c r="E193" s="233">
        <v>4.4036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159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176</v>
      </c>
      <c r="D194" s="232"/>
      <c r="E194" s="233">
        <v>0.20399999999999999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159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167</v>
      </c>
      <c r="D195" s="232"/>
      <c r="E195" s="233">
        <v>0.18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159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177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159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178</v>
      </c>
      <c r="D197" s="232"/>
      <c r="E197" s="233">
        <v>1.6319999999999999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159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179</v>
      </c>
      <c r="D198" s="232"/>
      <c r="E198" s="233">
        <v>1.6745000000000001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159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180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159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181</v>
      </c>
      <c r="D200" s="232"/>
      <c r="E200" s="233">
        <v>49.245600000000003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159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182</v>
      </c>
      <c r="D201" s="232"/>
      <c r="E201" s="233">
        <v>-1.4495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159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183</v>
      </c>
      <c r="D202" s="232"/>
      <c r="E202" s="233">
        <v>1.44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159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184</v>
      </c>
      <c r="D203" s="232"/>
      <c r="E203" s="233">
        <v>0.12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159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2.5" outlineLevel="1">
      <c r="A204" s="241">
        <v>21</v>
      </c>
      <c r="B204" s="242" t="s">
        <v>304</v>
      </c>
      <c r="C204" s="253" t="s">
        <v>305</v>
      </c>
      <c r="D204" s="243" t="s">
        <v>153</v>
      </c>
      <c r="E204" s="244">
        <v>67.491799999999998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0</v>
      </c>
      <c r="O204" s="246">
        <f>ROUND(E204*N204,2)</f>
        <v>0</v>
      </c>
      <c r="P204" s="246">
        <v>0.02</v>
      </c>
      <c r="Q204" s="246">
        <f>ROUND(E204*P204,2)</f>
        <v>1.35</v>
      </c>
      <c r="R204" s="246"/>
      <c r="S204" s="246" t="s">
        <v>154</v>
      </c>
      <c r="T204" s="247" t="s">
        <v>155</v>
      </c>
      <c r="U204" s="231">
        <v>0.08</v>
      </c>
      <c r="V204" s="231">
        <f>ROUND(E204*U204,2)</f>
        <v>5.4</v>
      </c>
      <c r="W204" s="231"/>
      <c r="X204" s="231" t="s">
        <v>156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157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161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159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162</v>
      </c>
      <c r="D206" s="232"/>
      <c r="E206" s="233">
        <v>0.81830000000000003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159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163</v>
      </c>
      <c r="D207" s="232"/>
      <c r="E207" s="233">
        <v>0.78879999999999995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159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164</v>
      </c>
      <c r="D208" s="232"/>
      <c r="E208" s="233">
        <v>0.216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159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165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159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166</v>
      </c>
      <c r="D210" s="232"/>
      <c r="E210" s="233">
        <v>2.5718000000000001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159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167</v>
      </c>
      <c r="D211" s="232"/>
      <c r="E211" s="233">
        <v>0.18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159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168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159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169</v>
      </c>
      <c r="D213" s="232"/>
      <c r="E213" s="233">
        <v>1.1473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159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170</v>
      </c>
      <c r="D214" s="232"/>
      <c r="E214" s="233">
        <v>1.1326000000000001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159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171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159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172</v>
      </c>
      <c r="D216" s="232"/>
      <c r="E216" s="233">
        <v>2.7467999999999999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159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173</v>
      </c>
      <c r="D217" s="232"/>
      <c r="E217" s="233">
        <v>0.26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159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167</v>
      </c>
      <c r="D218" s="232"/>
      <c r="E218" s="233">
        <v>0.18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159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174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159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175</v>
      </c>
      <c r="D220" s="232"/>
      <c r="E220" s="233">
        <v>4.4036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159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176</v>
      </c>
      <c r="D221" s="232"/>
      <c r="E221" s="233">
        <v>0.20399999999999999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159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167</v>
      </c>
      <c r="D222" s="232"/>
      <c r="E222" s="233">
        <v>0.18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159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177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159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178</v>
      </c>
      <c r="D224" s="232"/>
      <c r="E224" s="233">
        <v>1.6319999999999999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159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179</v>
      </c>
      <c r="D225" s="232"/>
      <c r="E225" s="233">
        <v>1.6745000000000001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159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180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159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181</v>
      </c>
      <c r="D227" s="232"/>
      <c r="E227" s="233">
        <v>49.245600000000003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159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182</v>
      </c>
      <c r="D228" s="232"/>
      <c r="E228" s="233">
        <v>-1.4495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159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183</v>
      </c>
      <c r="D229" s="232"/>
      <c r="E229" s="233">
        <v>1.44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159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184</v>
      </c>
      <c r="D230" s="232"/>
      <c r="E230" s="233">
        <v>0.12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159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22</v>
      </c>
      <c r="B231" s="242" t="s">
        <v>306</v>
      </c>
      <c r="C231" s="253" t="s">
        <v>307</v>
      </c>
      <c r="D231" s="243" t="s">
        <v>238</v>
      </c>
      <c r="E231" s="244">
        <v>3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0</v>
      </c>
      <c r="Q231" s="246">
        <f>ROUND(E231*P231,2)</f>
        <v>0</v>
      </c>
      <c r="R231" s="246"/>
      <c r="S231" s="246" t="s">
        <v>154</v>
      </c>
      <c r="T231" s="247" t="s">
        <v>155</v>
      </c>
      <c r="U231" s="231">
        <v>0.03</v>
      </c>
      <c r="V231" s="231">
        <f>ROUND(E231*U231,2)</f>
        <v>0.09</v>
      </c>
      <c r="W231" s="231"/>
      <c r="X231" s="231" t="s">
        <v>156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157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308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159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63</v>
      </c>
      <c r="D233" s="232"/>
      <c r="E233" s="233">
        <v>2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159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174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159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55</v>
      </c>
      <c r="D235" s="232"/>
      <c r="E235" s="233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159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1">
        <v>23</v>
      </c>
      <c r="B236" s="242" t="s">
        <v>309</v>
      </c>
      <c r="C236" s="253" t="s">
        <v>310</v>
      </c>
      <c r="D236" s="243" t="s">
        <v>238</v>
      </c>
      <c r="E236" s="244">
        <v>9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0</v>
      </c>
      <c r="O236" s="246">
        <f>ROUND(E236*N236,2)</f>
        <v>0</v>
      </c>
      <c r="P236" s="246">
        <v>0</v>
      </c>
      <c r="Q236" s="246">
        <f>ROUND(E236*P236,2)</f>
        <v>0</v>
      </c>
      <c r="R236" s="246"/>
      <c r="S236" s="246" t="s">
        <v>154</v>
      </c>
      <c r="T236" s="247" t="s">
        <v>155</v>
      </c>
      <c r="U236" s="231">
        <v>0.05</v>
      </c>
      <c r="V236" s="231">
        <f>ROUND(E236*U236,2)</f>
        <v>0.45</v>
      </c>
      <c r="W236" s="231"/>
      <c r="X236" s="231" t="s">
        <v>156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157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311</v>
      </c>
      <c r="D237" s="232"/>
      <c r="E237" s="233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159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312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159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55</v>
      </c>
      <c r="D239" s="232"/>
      <c r="E239" s="233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159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313</v>
      </c>
      <c r="D240" s="232"/>
      <c r="E240" s="23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159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55</v>
      </c>
      <c r="D241" s="232"/>
      <c r="E241" s="233">
        <v>1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159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314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159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55</v>
      </c>
      <c r="D243" s="232"/>
      <c r="E243" s="233">
        <v>1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159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315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159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55</v>
      </c>
      <c r="D245" s="232"/>
      <c r="E245" s="233">
        <v>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316</v>
      </c>
      <c r="D246" s="232"/>
      <c r="E246" s="233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159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55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159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317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159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55</v>
      </c>
      <c r="D249" s="232"/>
      <c r="E249" s="233">
        <v>1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180</v>
      </c>
      <c r="D250" s="232"/>
      <c r="E250" s="233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159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65</v>
      </c>
      <c r="D251" s="232"/>
      <c r="E251" s="233">
        <v>3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159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1">
        <v>24</v>
      </c>
      <c r="B252" s="242" t="s">
        <v>318</v>
      </c>
      <c r="C252" s="253" t="s">
        <v>319</v>
      </c>
      <c r="D252" s="243" t="s">
        <v>153</v>
      </c>
      <c r="E252" s="244">
        <v>2.6080000000000001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1E-3</v>
      </c>
      <c r="O252" s="246">
        <f>ROUND(E252*N252,2)</f>
        <v>0</v>
      </c>
      <c r="P252" s="246">
        <v>6.2E-2</v>
      </c>
      <c r="Q252" s="246">
        <f>ROUND(E252*P252,2)</f>
        <v>0.16</v>
      </c>
      <c r="R252" s="246"/>
      <c r="S252" s="246" t="s">
        <v>154</v>
      </c>
      <c r="T252" s="247" t="s">
        <v>155</v>
      </c>
      <c r="U252" s="231">
        <v>0.61</v>
      </c>
      <c r="V252" s="231">
        <f>ROUND(E252*U252,2)</f>
        <v>1.59</v>
      </c>
      <c r="W252" s="231"/>
      <c r="X252" s="231" t="s">
        <v>156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157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308</v>
      </c>
      <c r="D253" s="232"/>
      <c r="E253" s="233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159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320</v>
      </c>
      <c r="D254" s="232"/>
      <c r="E254" s="233">
        <v>1.8879999999999999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159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171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159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321</v>
      </c>
      <c r="D256" s="232"/>
      <c r="E256" s="233">
        <v>0.72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159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41">
        <v>25</v>
      </c>
      <c r="B257" s="242" t="s">
        <v>322</v>
      </c>
      <c r="C257" s="253" t="s">
        <v>323</v>
      </c>
      <c r="D257" s="243" t="s">
        <v>153</v>
      </c>
      <c r="E257" s="244">
        <v>1.2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1.17E-3</v>
      </c>
      <c r="O257" s="246">
        <f>ROUND(E257*N257,2)</f>
        <v>0</v>
      </c>
      <c r="P257" s="246">
        <v>7.5999999999999998E-2</v>
      </c>
      <c r="Q257" s="246">
        <f>ROUND(E257*P257,2)</f>
        <v>0.09</v>
      </c>
      <c r="R257" s="246"/>
      <c r="S257" s="246" t="s">
        <v>154</v>
      </c>
      <c r="T257" s="247" t="s">
        <v>155</v>
      </c>
      <c r="U257" s="231">
        <v>0.94</v>
      </c>
      <c r="V257" s="231">
        <f>ROUND(E257*U257,2)</f>
        <v>1.1299999999999999</v>
      </c>
      <c r="W257" s="231"/>
      <c r="X257" s="231" t="s">
        <v>156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157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324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159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193</v>
      </c>
      <c r="D259" s="232"/>
      <c r="E259" s="233">
        <v>1.2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159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1">
        <v>26</v>
      </c>
      <c r="B260" s="242" t="s">
        <v>325</v>
      </c>
      <c r="C260" s="253" t="s">
        <v>326</v>
      </c>
      <c r="D260" s="243" t="s">
        <v>153</v>
      </c>
      <c r="E260" s="244">
        <v>70.736000000000004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6.8000000000000005E-2</v>
      </c>
      <c r="Q260" s="246">
        <f>ROUND(E260*P260,2)</f>
        <v>4.8099999999999996</v>
      </c>
      <c r="R260" s="246"/>
      <c r="S260" s="246" t="s">
        <v>154</v>
      </c>
      <c r="T260" s="247" t="s">
        <v>155</v>
      </c>
      <c r="U260" s="231">
        <v>0.3</v>
      </c>
      <c r="V260" s="231">
        <f>ROUND(E260*U260,2)</f>
        <v>21.22</v>
      </c>
      <c r="W260" s="231"/>
      <c r="X260" s="231" t="s">
        <v>156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157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327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159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328</v>
      </c>
      <c r="D262" s="232"/>
      <c r="E262" s="233">
        <v>3.3119999999999998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159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168</v>
      </c>
      <c r="D263" s="232"/>
      <c r="E263" s="233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159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329</v>
      </c>
      <c r="D264" s="232"/>
      <c r="E264" s="233">
        <v>7.056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159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330</v>
      </c>
      <c r="D265" s="232"/>
      <c r="E265" s="233">
        <v>7.1639999999999997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159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171</v>
      </c>
      <c r="D266" s="232"/>
      <c r="E266" s="233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159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331</v>
      </c>
      <c r="D267" s="232"/>
      <c r="E267" s="233">
        <v>3.3119999999999998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159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174</v>
      </c>
      <c r="D268" s="232"/>
      <c r="E268" s="233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159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212</v>
      </c>
      <c r="D269" s="232"/>
      <c r="E269" s="233">
        <v>7.2720000000000002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159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177</v>
      </c>
      <c r="D270" s="232"/>
      <c r="E270" s="233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159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213</v>
      </c>
      <c r="D271" s="232"/>
      <c r="E271" s="233">
        <v>8.4960000000000004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159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214</v>
      </c>
      <c r="D272" s="232"/>
      <c r="E272" s="233">
        <v>8.0459999999999994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159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180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159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215</v>
      </c>
      <c r="D274" s="232"/>
      <c r="E274" s="233">
        <v>12.688000000000001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159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216</v>
      </c>
      <c r="D275" s="232"/>
      <c r="E275" s="233">
        <v>0.48799999999999999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159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217</v>
      </c>
      <c r="D276" s="232"/>
      <c r="E276" s="233">
        <v>1.04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159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218</v>
      </c>
      <c r="D277" s="232"/>
      <c r="E277" s="233">
        <v>11.862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159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27</v>
      </c>
      <c r="B278" s="242" t="s">
        <v>332</v>
      </c>
      <c r="C278" s="253" t="s">
        <v>333</v>
      </c>
      <c r="D278" s="243" t="s">
        <v>238</v>
      </c>
      <c r="E278" s="244">
        <v>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8.2000000000000003E-2</v>
      </c>
      <c r="Q278" s="246">
        <f>ROUND(E278*P278,2)</f>
        <v>0.08</v>
      </c>
      <c r="R278" s="246"/>
      <c r="S278" s="246" t="s">
        <v>154</v>
      </c>
      <c r="T278" s="247" t="s">
        <v>155</v>
      </c>
      <c r="U278" s="231">
        <v>0.63</v>
      </c>
      <c r="V278" s="231">
        <f>ROUND(E278*U278,2)</f>
        <v>0.63</v>
      </c>
      <c r="W278" s="231"/>
      <c r="X278" s="231" t="s">
        <v>156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157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334</v>
      </c>
      <c r="D279" s="232"/>
      <c r="E279" s="233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159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180</v>
      </c>
      <c r="D280" s="232"/>
      <c r="E280" s="233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159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55</v>
      </c>
      <c r="D281" s="232"/>
      <c r="E281" s="233">
        <v>1</v>
      </c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159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41">
        <v>28</v>
      </c>
      <c r="B282" s="242" t="s">
        <v>335</v>
      </c>
      <c r="C282" s="253" t="s">
        <v>336</v>
      </c>
      <c r="D282" s="243" t="s">
        <v>337</v>
      </c>
      <c r="E282" s="244">
        <v>4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6">
        <v>0</v>
      </c>
      <c r="O282" s="246">
        <f>ROUND(E282*N282,2)</f>
        <v>0</v>
      </c>
      <c r="P282" s="246">
        <v>1.933E-2</v>
      </c>
      <c r="Q282" s="246">
        <f>ROUND(E282*P282,2)</f>
        <v>0.08</v>
      </c>
      <c r="R282" s="246"/>
      <c r="S282" s="246" t="s">
        <v>154</v>
      </c>
      <c r="T282" s="247" t="s">
        <v>155</v>
      </c>
      <c r="U282" s="231">
        <v>0.59</v>
      </c>
      <c r="V282" s="231">
        <f>ROUND(E282*U282,2)</f>
        <v>2.36</v>
      </c>
      <c r="W282" s="231"/>
      <c r="X282" s="231" t="s">
        <v>156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157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338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159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339</v>
      </c>
      <c r="D284" s="232"/>
      <c r="E284" s="233">
        <v>2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159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177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159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339</v>
      </c>
      <c r="D286" s="232"/>
      <c r="E286" s="233">
        <v>2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159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41">
        <v>29</v>
      </c>
      <c r="B287" s="242" t="s">
        <v>340</v>
      </c>
      <c r="C287" s="253" t="s">
        <v>341</v>
      </c>
      <c r="D287" s="243" t="s">
        <v>337</v>
      </c>
      <c r="E287" s="244">
        <v>3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6">
        <v>0</v>
      </c>
      <c r="O287" s="246">
        <f>ROUND(E287*N287,2)</f>
        <v>0</v>
      </c>
      <c r="P287" s="246">
        <v>3.9E-2</v>
      </c>
      <c r="Q287" s="246">
        <f>ROUND(E287*P287,2)</f>
        <v>0.12</v>
      </c>
      <c r="R287" s="246"/>
      <c r="S287" s="246" t="s">
        <v>154</v>
      </c>
      <c r="T287" s="247" t="s">
        <v>155</v>
      </c>
      <c r="U287" s="231">
        <v>0.85799999999999998</v>
      </c>
      <c r="V287" s="231">
        <f>ROUND(E287*U287,2)</f>
        <v>2.57</v>
      </c>
      <c r="W287" s="231"/>
      <c r="X287" s="231" t="s">
        <v>156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157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174</v>
      </c>
      <c r="D288" s="232"/>
      <c r="E288" s="233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159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65</v>
      </c>
      <c r="D289" s="232"/>
      <c r="E289" s="233">
        <v>3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159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41">
        <v>30</v>
      </c>
      <c r="B290" s="242" t="s">
        <v>342</v>
      </c>
      <c r="C290" s="253" t="s">
        <v>343</v>
      </c>
      <c r="D290" s="243" t="s">
        <v>337</v>
      </c>
      <c r="E290" s="244">
        <v>12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0</v>
      </c>
      <c r="O290" s="246">
        <f>ROUND(E290*N290,2)</f>
        <v>0</v>
      </c>
      <c r="P290" s="246">
        <v>1.9460000000000002E-2</v>
      </c>
      <c r="Q290" s="246">
        <f>ROUND(E290*P290,2)</f>
        <v>0.23</v>
      </c>
      <c r="R290" s="246"/>
      <c r="S290" s="246" t="s">
        <v>154</v>
      </c>
      <c r="T290" s="247" t="s">
        <v>155</v>
      </c>
      <c r="U290" s="231">
        <v>0.38</v>
      </c>
      <c r="V290" s="231">
        <f>ROUND(E290*U290,2)</f>
        <v>4.5599999999999996</v>
      </c>
      <c r="W290" s="231"/>
      <c r="X290" s="231" t="s">
        <v>156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157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161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159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55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159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171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159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55</v>
      </c>
      <c r="D294" s="232"/>
      <c r="E294" s="233">
        <v>1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159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180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159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344</v>
      </c>
      <c r="D296" s="232"/>
      <c r="E296" s="233">
        <v>10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159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1">
        <v>31</v>
      </c>
      <c r="B297" s="242" t="s">
        <v>345</v>
      </c>
      <c r="C297" s="253" t="s">
        <v>346</v>
      </c>
      <c r="D297" s="243" t="s">
        <v>337</v>
      </c>
      <c r="E297" s="244">
        <v>13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0</v>
      </c>
      <c r="O297" s="246">
        <f>ROUND(E297*N297,2)</f>
        <v>0</v>
      </c>
      <c r="P297" s="246">
        <v>8.5999999999999998E-4</v>
      </c>
      <c r="Q297" s="246">
        <f>ROUND(E297*P297,2)</f>
        <v>0.01</v>
      </c>
      <c r="R297" s="246"/>
      <c r="S297" s="246" t="s">
        <v>154</v>
      </c>
      <c r="T297" s="247" t="s">
        <v>155</v>
      </c>
      <c r="U297" s="231">
        <v>0.22</v>
      </c>
      <c r="V297" s="231">
        <f>ROUND(E297*U297,2)</f>
        <v>2.86</v>
      </c>
      <c r="W297" s="231"/>
      <c r="X297" s="231" t="s">
        <v>156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157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161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159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55</v>
      </c>
      <c r="D299" s="232"/>
      <c r="E299" s="233">
        <v>1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159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171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55</v>
      </c>
      <c r="D301" s="232"/>
      <c r="E301" s="233">
        <v>1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159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180</v>
      </c>
      <c r="D302" s="232"/>
      <c r="E302" s="233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159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347</v>
      </c>
      <c r="D303" s="232"/>
      <c r="E303" s="233">
        <v>11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159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41">
        <v>32</v>
      </c>
      <c r="B304" s="242" t="s">
        <v>348</v>
      </c>
      <c r="C304" s="253" t="s">
        <v>349</v>
      </c>
      <c r="D304" s="243" t="s">
        <v>153</v>
      </c>
      <c r="E304" s="244">
        <v>3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2.3800000000000002E-2</v>
      </c>
      <c r="Q304" s="246">
        <f>ROUND(E304*P304,2)</f>
        <v>7.0000000000000007E-2</v>
      </c>
      <c r="R304" s="246"/>
      <c r="S304" s="246" t="s">
        <v>154</v>
      </c>
      <c r="T304" s="247" t="s">
        <v>155</v>
      </c>
      <c r="U304" s="231">
        <v>0.08</v>
      </c>
      <c r="V304" s="231">
        <f>ROUND(E304*U304,2)</f>
        <v>0.24</v>
      </c>
      <c r="W304" s="231"/>
      <c r="X304" s="231" t="s">
        <v>156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157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ht="22.5" outlineLevel="1">
      <c r="A305" s="229"/>
      <c r="B305" s="230"/>
      <c r="C305" s="254" t="s">
        <v>350</v>
      </c>
      <c r="D305" s="232"/>
      <c r="E305" s="233"/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159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165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159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351</v>
      </c>
      <c r="D307" s="232"/>
      <c r="E307" s="233">
        <v>0.6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159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174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159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351</v>
      </c>
      <c r="D309" s="232"/>
      <c r="E309" s="233">
        <v>0.6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159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180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159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352</v>
      </c>
      <c r="D311" s="232"/>
      <c r="E311" s="233">
        <v>1.8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159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2.5" outlineLevel="1">
      <c r="A312" s="241">
        <v>33</v>
      </c>
      <c r="B312" s="242" t="s">
        <v>353</v>
      </c>
      <c r="C312" s="253" t="s">
        <v>354</v>
      </c>
      <c r="D312" s="243" t="s">
        <v>242</v>
      </c>
      <c r="E312" s="244">
        <v>3.56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1.3500000000000001E-3</v>
      </c>
      <c r="Q312" s="246">
        <f>ROUND(E312*P312,2)</f>
        <v>0</v>
      </c>
      <c r="R312" s="246"/>
      <c r="S312" s="246" t="s">
        <v>154</v>
      </c>
      <c r="T312" s="247" t="s">
        <v>155</v>
      </c>
      <c r="U312" s="231">
        <v>0.09</v>
      </c>
      <c r="V312" s="231">
        <f>ROUND(E312*U312,2)</f>
        <v>0.32</v>
      </c>
      <c r="W312" s="231"/>
      <c r="X312" s="231" t="s">
        <v>156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157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355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159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245</v>
      </c>
      <c r="D314" s="232"/>
      <c r="E314" s="233">
        <v>2.36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159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174</v>
      </c>
      <c r="D315" s="232"/>
      <c r="E315" s="233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159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246</v>
      </c>
      <c r="D316" s="232"/>
      <c r="E316" s="233">
        <v>1.2</v>
      </c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159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41">
        <v>34</v>
      </c>
      <c r="B317" s="242" t="s">
        <v>356</v>
      </c>
      <c r="C317" s="253" t="s">
        <v>357</v>
      </c>
      <c r="D317" s="243" t="s">
        <v>358</v>
      </c>
      <c r="E317" s="244">
        <v>5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0</v>
      </c>
      <c r="O317" s="246">
        <f>ROUND(E317*N317,2)</f>
        <v>0</v>
      </c>
      <c r="P317" s="246">
        <v>0</v>
      </c>
      <c r="Q317" s="246">
        <f>ROUND(E317*P317,2)</f>
        <v>0</v>
      </c>
      <c r="R317" s="246"/>
      <c r="S317" s="246" t="s">
        <v>154</v>
      </c>
      <c r="T317" s="247" t="s">
        <v>155</v>
      </c>
      <c r="U317" s="231">
        <v>0</v>
      </c>
      <c r="V317" s="231">
        <f>ROUND(E317*U317,2)</f>
        <v>0</v>
      </c>
      <c r="W317" s="231"/>
      <c r="X317" s="231" t="s">
        <v>156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157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359</v>
      </c>
      <c r="D318" s="232"/>
      <c r="E318" s="233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159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360</v>
      </c>
      <c r="D319" s="232"/>
      <c r="E319" s="233">
        <v>5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159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35</v>
      </c>
      <c r="B320" s="242" t="s">
        <v>361</v>
      </c>
      <c r="C320" s="253" t="s">
        <v>362</v>
      </c>
      <c r="D320" s="243" t="s">
        <v>238</v>
      </c>
      <c r="E320" s="244">
        <v>1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260</v>
      </c>
      <c r="T320" s="247" t="s">
        <v>261</v>
      </c>
      <c r="U320" s="231">
        <v>0</v>
      </c>
      <c r="V320" s="231">
        <f>ROUND(E320*U320,2)</f>
        <v>0</v>
      </c>
      <c r="W320" s="231"/>
      <c r="X320" s="231" t="s">
        <v>156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157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180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159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55</v>
      </c>
      <c r="D322" s="232"/>
      <c r="E322" s="233">
        <v>1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159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41">
        <v>36</v>
      </c>
      <c r="B323" s="242" t="s">
        <v>363</v>
      </c>
      <c r="C323" s="253" t="s">
        <v>364</v>
      </c>
      <c r="D323" s="243" t="s">
        <v>238</v>
      </c>
      <c r="E323" s="244">
        <v>1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0</v>
      </c>
      <c r="O323" s="246">
        <f>ROUND(E323*N323,2)</f>
        <v>0</v>
      </c>
      <c r="P323" s="246">
        <v>0</v>
      </c>
      <c r="Q323" s="246">
        <f>ROUND(E323*P323,2)</f>
        <v>0</v>
      </c>
      <c r="R323" s="246"/>
      <c r="S323" s="246" t="s">
        <v>260</v>
      </c>
      <c r="T323" s="247" t="s">
        <v>261</v>
      </c>
      <c r="U323" s="231">
        <v>0</v>
      </c>
      <c r="V323" s="231">
        <f>ROUND(E323*U323,2)</f>
        <v>0</v>
      </c>
      <c r="W323" s="231"/>
      <c r="X323" s="231" t="s">
        <v>156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157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365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159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55</v>
      </c>
      <c r="D325" s="232"/>
      <c r="E325" s="233">
        <v>1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159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>
      <c r="A326" s="235" t="s">
        <v>149</v>
      </c>
      <c r="B326" s="236" t="s">
        <v>79</v>
      </c>
      <c r="C326" s="252" t="s">
        <v>80</v>
      </c>
      <c r="D326" s="237"/>
      <c r="E326" s="238"/>
      <c r="F326" s="239"/>
      <c r="G326" s="239">
        <f>SUMIF(AG327:AG330,"&lt;&gt;NOR",G327:G330)</f>
        <v>0</v>
      </c>
      <c r="H326" s="239"/>
      <c r="I326" s="239">
        <f>SUM(I327:I330)</f>
        <v>0</v>
      </c>
      <c r="J326" s="239"/>
      <c r="K326" s="239">
        <f>SUM(K327:K330)</f>
        <v>0</v>
      </c>
      <c r="L326" s="239"/>
      <c r="M326" s="239">
        <f>SUM(M327:M330)</f>
        <v>0</v>
      </c>
      <c r="N326" s="239"/>
      <c r="O326" s="239">
        <f>SUM(O327:O330)</f>
        <v>0</v>
      </c>
      <c r="P326" s="239"/>
      <c r="Q326" s="239">
        <f>SUM(Q327:Q330)</f>
        <v>0</v>
      </c>
      <c r="R326" s="239"/>
      <c r="S326" s="239"/>
      <c r="T326" s="240"/>
      <c r="U326" s="234"/>
      <c r="V326" s="234">
        <f>SUM(V327:V330)</f>
        <v>0</v>
      </c>
      <c r="W326" s="234"/>
      <c r="X326" s="234"/>
      <c r="AG326" t="s">
        <v>150</v>
      </c>
    </row>
    <row r="327" spans="1:60" outlineLevel="1">
      <c r="A327" s="241">
        <v>37</v>
      </c>
      <c r="B327" s="242" t="s">
        <v>366</v>
      </c>
      <c r="C327" s="253" t="s">
        <v>367</v>
      </c>
      <c r="D327" s="243" t="s">
        <v>187</v>
      </c>
      <c r="E327" s="244">
        <v>7.1400000000000005E-2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154</v>
      </c>
      <c r="T327" s="247" t="s">
        <v>155</v>
      </c>
      <c r="U327" s="231">
        <v>0</v>
      </c>
      <c r="V327" s="231">
        <f>ROUND(E327*U327,2)</f>
        <v>0</v>
      </c>
      <c r="W327" s="231"/>
      <c r="X327" s="231" t="s">
        <v>156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157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22.5" outlineLevel="1">
      <c r="A328" s="229"/>
      <c r="B328" s="230"/>
      <c r="C328" s="255" t="s">
        <v>368</v>
      </c>
      <c r="D328" s="249"/>
      <c r="E328" s="249"/>
      <c r="F328" s="249"/>
      <c r="G328" s="249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230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48" t="str">
        <f>C328</f>
        <v>Pro vyjádření výnosu ve prospěch zhotovitele je nutné jednotkovou cenu uvést se záporným znaménkem. (Získaná částka ponižuje náklad stavby.)</v>
      </c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369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159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370</v>
      </c>
      <c r="D330" s="232"/>
      <c r="E330" s="233">
        <v>7.1400000000000005E-2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159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>
      <c r="A331" s="235" t="s">
        <v>149</v>
      </c>
      <c r="B331" s="236" t="s">
        <v>81</v>
      </c>
      <c r="C331" s="252" t="s">
        <v>82</v>
      </c>
      <c r="D331" s="237"/>
      <c r="E331" s="238"/>
      <c r="F331" s="239"/>
      <c r="G331" s="239">
        <f>SUMIF(AG332:AG336,"&lt;&gt;NOR",G332:G336)</f>
        <v>0</v>
      </c>
      <c r="H331" s="239"/>
      <c r="I331" s="239">
        <f>SUM(I332:I336)</f>
        <v>0</v>
      </c>
      <c r="J331" s="239"/>
      <c r="K331" s="239">
        <f>SUM(K332:K336)</f>
        <v>0</v>
      </c>
      <c r="L331" s="239"/>
      <c r="M331" s="239">
        <f>SUM(M332:M336)</f>
        <v>0</v>
      </c>
      <c r="N331" s="239"/>
      <c r="O331" s="239">
        <f>SUM(O332:O336)</f>
        <v>0</v>
      </c>
      <c r="P331" s="239"/>
      <c r="Q331" s="239">
        <f>SUM(Q332:Q336)</f>
        <v>0</v>
      </c>
      <c r="R331" s="239"/>
      <c r="S331" s="239"/>
      <c r="T331" s="240"/>
      <c r="U331" s="234"/>
      <c r="V331" s="234">
        <f>SUM(V332:V336)</f>
        <v>23.35</v>
      </c>
      <c r="W331" s="234"/>
      <c r="X331" s="234"/>
      <c r="AG331" t="s">
        <v>150</v>
      </c>
    </row>
    <row r="332" spans="1:60" outlineLevel="1">
      <c r="A332" s="241">
        <v>38</v>
      </c>
      <c r="B332" s="242" t="s">
        <v>371</v>
      </c>
      <c r="C332" s="253" t="s">
        <v>372</v>
      </c>
      <c r="D332" s="243" t="s">
        <v>373</v>
      </c>
      <c r="E332" s="244">
        <v>20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0</v>
      </c>
      <c r="O332" s="246">
        <f>ROUND(E332*N332,2)</f>
        <v>0</v>
      </c>
      <c r="P332" s="246">
        <v>0</v>
      </c>
      <c r="Q332" s="246">
        <f>ROUND(E332*P332,2)</f>
        <v>0</v>
      </c>
      <c r="R332" s="246"/>
      <c r="S332" s="246" t="s">
        <v>154</v>
      </c>
      <c r="T332" s="247" t="s">
        <v>155</v>
      </c>
      <c r="U332" s="231">
        <v>1</v>
      </c>
      <c r="V332" s="231">
        <f>ROUND(E332*U332,2)</f>
        <v>20</v>
      </c>
      <c r="W332" s="231"/>
      <c r="X332" s="231" t="s">
        <v>156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243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374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159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375</v>
      </c>
      <c r="D334" s="232"/>
      <c r="E334" s="233">
        <v>20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159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41">
        <v>39</v>
      </c>
      <c r="B335" s="242" t="s">
        <v>376</v>
      </c>
      <c r="C335" s="253" t="s">
        <v>377</v>
      </c>
      <c r="D335" s="243" t="s">
        <v>187</v>
      </c>
      <c r="E335" s="244">
        <v>3.9359999999999999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154</v>
      </c>
      <c r="T335" s="247" t="s">
        <v>155</v>
      </c>
      <c r="U335" s="231">
        <v>0.85</v>
      </c>
      <c r="V335" s="231">
        <f>ROUND(E335*U335,2)</f>
        <v>3.35</v>
      </c>
      <c r="W335" s="231"/>
      <c r="X335" s="231" t="s">
        <v>156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157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378</v>
      </c>
      <c r="D336" s="232"/>
      <c r="E336" s="233">
        <v>3.9359999999999999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159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>
      <c r="A337" s="235" t="s">
        <v>149</v>
      </c>
      <c r="B337" s="236" t="s">
        <v>83</v>
      </c>
      <c r="C337" s="252" t="s">
        <v>84</v>
      </c>
      <c r="D337" s="237"/>
      <c r="E337" s="238"/>
      <c r="F337" s="239"/>
      <c r="G337" s="239">
        <f>SUMIF(AG338:AG348,"&lt;&gt;NOR",G338:G348)</f>
        <v>0</v>
      </c>
      <c r="H337" s="239"/>
      <c r="I337" s="239">
        <f>SUM(I338:I348)</f>
        <v>0</v>
      </c>
      <c r="J337" s="239"/>
      <c r="K337" s="239">
        <f>SUM(K338:K348)</f>
        <v>0</v>
      </c>
      <c r="L337" s="239"/>
      <c r="M337" s="239">
        <f>SUM(M338:M348)</f>
        <v>0</v>
      </c>
      <c r="N337" s="239"/>
      <c r="O337" s="239">
        <f>SUM(O338:O348)</f>
        <v>0.03</v>
      </c>
      <c r="P337" s="239"/>
      <c r="Q337" s="239">
        <f>SUM(Q338:Q348)</f>
        <v>0</v>
      </c>
      <c r="R337" s="239"/>
      <c r="S337" s="239"/>
      <c r="T337" s="240"/>
      <c r="U337" s="234"/>
      <c r="V337" s="234">
        <f>SUM(V338:V348)</f>
        <v>1.55</v>
      </c>
      <c r="W337" s="234"/>
      <c r="X337" s="234"/>
      <c r="AG337" t="s">
        <v>150</v>
      </c>
    </row>
    <row r="338" spans="1:60" outlineLevel="1">
      <c r="A338" s="241">
        <v>40</v>
      </c>
      <c r="B338" s="242" t="s">
        <v>379</v>
      </c>
      <c r="C338" s="253" t="s">
        <v>380</v>
      </c>
      <c r="D338" s="243" t="s">
        <v>153</v>
      </c>
      <c r="E338" s="244">
        <v>5.5</v>
      </c>
      <c r="F338" s="245"/>
      <c r="G338" s="246">
        <f>ROUND(E338*F338,2)</f>
        <v>0</v>
      </c>
      <c r="H338" s="245"/>
      <c r="I338" s="246">
        <f>ROUND(E338*H338,2)</f>
        <v>0</v>
      </c>
      <c r="J338" s="245"/>
      <c r="K338" s="246">
        <f>ROUND(E338*J338,2)</f>
        <v>0</v>
      </c>
      <c r="L338" s="246">
        <v>21</v>
      </c>
      <c r="M338" s="246">
        <f>G338*(1+L338/100)</f>
        <v>0</v>
      </c>
      <c r="N338" s="246">
        <v>5.1000000000000004E-4</v>
      </c>
      <c r="O338" s="246">
        <f>ROUND(E338*N338,2)</f>
        <v>0</v>
      </c>
      <c r="P338" s="246">
        <v>0</v>
      </c>
      <c r="Q338" s="246">
        <f>ROUND(E338*P338,2)</f>
        <v>0</v>
      </c>
      <c r="R338" s="246"/>
      <c r="S338" s="246" t="s">
        <v>154</v>
      </c>
      <c r="T338" s="247" t="s">
        <v>155</v>
      </c>
      <c r="U338" s="231">
        <v>0.27</v>
      </c>
      <c r="V338" s="231">
        <f>ROUND(E338*U338,2)</f>
        <v>1.49</v>
      </c>
      <c r="W338" s="231"/>
      <c r="X338" s="231" t="s">
        <v>156</v>
      </c>
      <c r="Y338" s="212"/>
      <c r="Z338" s="212"/>
      <c r="AA338" s="212"/>
      <c r="AB338" s="212"/>
      <c r="AC338" s="212"/>
      <c r="AD338" s="212"/>
      <c r="AE338" s="212"/>
      <c r="AF338" s="212"/>
      <c r="AG338" s="212" t="s">
        <v>157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5" t="s">
        <v>381</v>
      </c>
      <c r="D339" s="249"/>
      <c r="E339" s="249"/>
      <c r="F339" s="249"/>
      <c r="G339" s="249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230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382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159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2.5" outlineLevel="1">
      <c r="A341" s="229"/>
      <c r="B341" s="230"/>
      <c r="C341" s="254" t="s">
        <v>383</v>
      </c>
      <c r="D341" s="232"/>
      <c r="E341" s="23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159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384</v>
      </c>
      <c r="D342" s="232"/>
      <c r="E342" s="233">
        <v>5.5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159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41">
        <v>41</v>
      </c>
      <c r="B343" s="242" t="s">
        <v>385</v>
      </c>
      <c r="C343" s="253" t="s">
        <v>386</v>
      </c>
      <c r="D343" s="243" t="s">
        <v>187</v>
      </c>
      <c r="E343" s="244">
        <v>3.6999999999999998E-2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0</v>
      </c>
      <c r="O343" s="246">
        <f>ROUND(E343*N343,2)</f>
        <v>0</v>
      </c>
      <c r="P343" s="246">
        <v>0</v>
      </c>
      <c r="Q343" s="246">
        <f>ROUND(E343*P343,2)</f>
        <v>0</v>
      </c>
      <c r="R343" s="246"/>
      <c r="S343" s="246" t="s">
        <v>154</v>
      </c>
      <c r="T343" s="247" t="s">
        <v>155</v>
      </c>
      <c r="U343" s="231">
        <v>1.74</v>
      </c>
      <c r="V343" s="231">
        <f>ROUND(E343*U343,2)</f>
        <v>0.06</v>
      </c>
      <c r="W343" s="231"/>
      <c r="X343" s="231" t="s">
        <v>156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157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387</v>
      </c>
      <c r="D344" s="232"/>
      <c r="E344" s="233">
        <v>3.6999999999999998E-2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159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>
      <c r="A345" s="241">
        <v>42</v>
      </c>
      <c r="B345" s="242" t="s">
        <v>388</v>
      </c>
      <c r="C345" s="253" t="s">
        <v>389</v>
      </c>
      <c r="D345" s="243" t="s">
        <v>153</v>
      </c>
      <c r="E345" s="244">
        <v>5.5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6.1999999999999998E-3</v>
      </c>
      <c r="O345" s="246">
        <f>ROUND(E345*N345,2)</f>
        <v>0.03</v>
      </c>
      <c r="P345" s="246">
        <v>0</v>
      </c>
      <c r="Q345" s="246">
        <f>ROUND(E345*P345,2)</f>
        <v>0</v>
      </c>
      <c r="R345" s="246" t="s">
        <v>390</v>
      </c>
      <c r="S345" s="246" t="s">
        <v>154</v>
      </c>
      <c r="T345" s="247" t="s">
        <v>155</v>
      </c>
      <c r="U345" s="231">
        <v>0</v>
      </c>
      <c r="V345" s="231">
        <f>ROUND(E345*U345,2)</f>
        <v>0</v>
      </c>
      <c r="W345" s="231"/>
      <c r="X345" s="231" t="s">
        <v>391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392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382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159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>
      <c r="A347" s="229"/>
      <c r="B347" s="230"/>
      <c r="C347" s="254" t="s">
        <v>383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159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384</v>
      </c>
      <c r="D348" s="232"/>
      <c r="E348" s="233">
        <v>5.5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159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>
      <c r="A349" s="235" t="s">
        <v>149</v>
      </c>
      <c r="B349" s="236" t="s">
        <v>85</v>
      </c>
      <c r="C349" s="252" t="s">
        <v>86</v>
      </c>
      <c r="D349" s="237"/>
      <c r="E349" s="238"/>
      <c r="F349" s="239"/>
      <c r="G349" s="239">
        <f>SUMIF(AG350:AG388,"&lt;&gt;NOR",G350:G388)</f>
        <v>0</v>
      </c>
      <c r="H349" s="239"/>
      <c r="I349" s="239">
        <f>SUM(I350:I388)</f>
        <v>0</v>
      </c>
      <c r="J349" s="239"/>
      <c r="K349" s="239">
        <f>SUM(K350:K388)</f>
        <v>0</v>
      </c>
      <c r="L349" s="239"/>
      <c r="M349" s="239">
        <f>SUM(M350:M388)</f>
        <v>0</v>
      </c>
      <c r="N349" s="239"/>
      <c r="O349" s="239">
        <f>SUM(O350:O388)</f>
        <v>0.02</v>
      </c>
      <c r="P349" s="239"/>
      <c r="Q349" s="239">
        <f>SUM(Q350:Q388)</f>
        <v>0</v>
      </c>
      <c r="R349" s="239"/>
      <c r="S349" s="239"/>
      <c r="T349" s="240"/>
      <c r="U349" s="234"/>
      <c r="V349" s="234">
        <f>SUM(V350:V388)</f>
        <v>9.3199999999999985</v>
      </c>
      <c r="W349" s="234"/>
      <c r="X349" s="234"/>
      <c r="AG349" t="s">
        <v>150</v>
      </c>
    </row>
    <row r="350" spans="1:60" outlineLevel="1">
      <c r="A350" s="241">
        <v>43</v>
      </c>
      <c r="B350" s="242" t="s">
        <v>393</v>
      </c>
      <c r="C350" s="253" t="s">
        <v>394</v>
      </c>
      <c r="D350" s="243" t="s">
        <v>242</v>
      </c>
      <c r="E350" s="244">
        <v>2.5</v>
      </c>
      <c r="F350" s="245"/>
      <c r="G350" s="246">
        <f>ROUND(E350*F350,2)</f>
        <v>0</v>
      </c>
      <c r="H350" s="245"/>
      <c r="I350" s="246">
        <f>ROUND(E350*H350,2)</f>
        <v>0</v>
      </c>
      <c r="J350" s="245"/>
      <c r="K350" s="246">
        <f>ROUND(E350*J350,2)</f>
        <v>0</v>
      </c>
      <c r="L350" s="246">
        <v>21</v>
      </c>
      <c r="M350" s="246">
        <f>G350*(1+L350/100)</f>
        <v>0</v>
      </c>
      <c r="N350" s="246">
        <v>4.6999999999999999E-4</v>
      </c>
      <c r="O350" s="246">
        <f>ROUND(E350*N350,2)</f>
        <v>0</v>
      </c>
      <c r="P350" s="246">
        <v>0</v>
      </c>
      <c r="Q350" s="246">
        <f>ROUND(E350*P350,2)</f>
        <v>0</v>
      </c>
      <c r="R350" s="246"/>
      <c r="S350" s="246" t="s">
        <v>154</v>
      </c>
      <c r="T350" s="247" t="s">
        <v>155</v>
      </c>
      <c r="U350" s="231">
        <v>0.36</v>
      </c>
      <c r="V350" s="231">
        <f>ROUND(E350*U350,2)</f>
        <v>0.9</v>
      </c>
      <c r="W350" s="231"/>
      <c r="X350" s="231" t="s">
        <v>156</v>
      </c>
      <c r="Y350" s="212"/>
      <c r="Z350" s="212"/>
      <c r="AA350" s="212"/>
      <c r="AB350" s="212"/>
      <c r="AC350" s="212"/>
      <c r="AD350" s="212"/>
      <c r="AE350" s="212"/>
      <c r="AF350" s="212"/>
      <c r="AG350" s="212" t="s">
        <v>157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5" t="s">
        <v>395</v>
      </c>
      <c r="D351" s="249"/>
      <c r="E351" s="249"/>
      <c r="F351" s="249"/>
      <c r="G351" s="249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230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396</v>
      </c>
      <c r="D352" s="232"/>
      <c r="E352" s="233"/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159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397</v>
      </c>
      <c r="D353" s="232"/>
      <c r="E353" s="233">
        <v>0.5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398</v>
      </c>
      <c r="D354" s="232"/>
      <c r="E354" s="233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159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397</v>
      </c>
      <c r="D355" s="232"/>
      <c r="E355" s="233">
        <v>0.5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159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399</v>
      </c>
      <c r="D356" s="232"/>
      <c r="E356" s="233">
        <v>1.5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159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44</v>
      </c>
      <c r="B357" s="242" t="s">
        <v>400</v>
      </c>
      <c r="C357" s="253" t="s">
        <v>401</v>
      </c>
      <c r="D357" s="243" t="s">
        <v>242</v>
      </c>
      <c r="E357" s="244">
        <v>1.5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6.9999999999999999E-4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154</v>
      </c>
      <c r="T357" s="247" t="s">
        <v>155</v>
      </c>
      <c r="U357" s="231">
        <v>0.45</v>
      </c>
      <c r="V357" s="231">
        <f>ROUND(E357*U357,2)</f>
        <v>0.68</v>
      </c>
      <c r="W357" s="231"/>
      <c r="X357" s="231" t="s">
        <v>156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157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5" t="s">
        <v>395</v>
      </c>
      <c r="D358" s="249"/>
      <c r="E358" s="249"/>
      <c r="F358" s="249"/>
      <c r="G358" s="249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230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402</v>
      </c>
      <c r="D359" s="232"/>
      <c r="E359" s="233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159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399</v>
      </c>
      <c r="D360" s="232"/>
      <c r="E360" s="233">
        <v>1.5</v>
      </c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159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41">
        <v>45</v>
      </c>
      <c r="B361" s="242" t="s">
        <v>403</v>
      </c>
      <c r="C361" s="253" t="s">
        <v>404</v>
      </c>
      <c r="D361" s="243" t="s">
        <v>242</v>
      </c>
      <c r="E361" s="244">
        <v>7</v>
      </c>
      <c r="F361" s="245"/>
      <c r="G361" s="246">
        <f>ROUND(E361*F361,2)</f>
        <v>0</v>
      </c>
      <c r="H361" s="245"/>
      <c r="I361" s="246">
        <f>ROUND(E361*H361,2)</f>
        <v>0</v>
      </c>
      <c r="J361" s="245"/>
      <c r="K361" s="246">
        <f>ROUND(E361*J361,2)</f>
        <v>0</v>
      </c>
      <c r="L361" s="246">
        <v>21</v>
      </c>
      <c r="M361" s="246">
        <f>G361*(1+L361/100)</f>
        <v>0</v>
      </c>
      <c r="N361" s="246">
        <v>1.31E-3</v>
      </c>
      <c r="O361" s="246">
        <f>ROUND(E361*N361,2)</f>
        <v>0.01</v>
      </c>
      <c r="P361" s="246">
        <v>0</v>
      </c>
      <c r="Q361" s="246">
        <f>ROUND(E361*P361,2)</f>
        <v>0</v>
      </c>
      <c r="R361" s="246"/>
      <c r="S361" s="246" t="s">
        <v>154</v>
      </c>
      <c r="T361" s="247" t="s">
        <v>155</v>
      </c>
      <c r="U361" s="231">
        <v>0.8</v>
      </c>
      <c r="V361" s="231">
        <f>ROUND(E361*U361,2)</f>
        <v>5.6</v>
      </c>
      <c r="W361" s="231"/>
      <c r="X361" s="231" t="s">
        <v>156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157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5" t="s">
        <v>405</v>
      </c>
      <c r="D362" s="249"/>
      <c r="E362" s="249"/>
      <c r="F362" s="249"/>
      <c r="G362" s="249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230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6" t="s">
        <v>406</v>
      </c>
      <c r="D363" s="250"/>
      <c r="E363" s="250"/>
      <c r="F363" s="250"/>
      <c r="G363" s="250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230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407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159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63</v>
      </c>
      <c r="D365" s="232"/>
      <c r="E365" s="233">
        <v>2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159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177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159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408</v>
      </c>
      <c r="D367" s="232"/>
      <c r="E367" s="233">
        <v>5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159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41">
        <v>46</v>
      </c>
      <c r="B368" s="242" t="s">
        <v>409</v>
      </c>
      <c r="C368" s="253" t="s">
        <v>410</v>
      </c>
      <c r="D368" s="243" t="s">
        <v>242</v>
      </c>
      <c r="E368" s="244">
        <v>1.5</v>
      </c>
      <c r="F368" s="245"/>
      <c r="G368" s="246">
        <f>ROUND(E368*F368,2)</f>
        <v>0</v>
      </c>
      <c r="H368" s="245"/>
      <c r="I368" s="246">
        <f>ROUND(E368*H368,2)</f>
        <v>0</v>
      </c>
      <c r="J368" s="245"/>
      <c r="K368" s="246">
        <f>ROUND(E368*J368,2)</f>
        <v>0</v>
      </c>
      <c r="L368" s="246">
        <v>21</v>
      </c>
      <c r="M368" s="246">
        <f>G368*(1+L368/100)</f>
        <v>0</v>
      </c>
      <c r="N368" s="246">
        <v>1.6100000000000001E-3</v>
      </c>
      <c r="O368" s="246">
        <f>ROUND(E368*N368,2)</f>
        <v>0</v>
      </c>
      <c r="P368" s="246">
        <v>0</v>
      </c>
      <c r="Q368" s="246">
        <f>ROUND(E368*P368,2)</f>
        <v>0</v>
      </c>
      <c r="R368" s="246"/>
      <c r="S368" s="246" t="s">
        <v>154</v>
      </c>
      <c r="T368" s="247" t="s">
        <v>155</v>
      </c>
      <c r="U368" s="231">
        <v>0.74</v>
      </c>
      <c r="V368" s="231">
        <f>ROUND(E368*U368,2)</f>
        <v>1.1100000000000001</v>
      </c>
      <c r="W368" s="231"/>
      <c r="X368" s="231" t="s">
        <v>156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157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5" t="s">
        <v>405</v>
      </c>
      <c r="D369" s="249"/>
      <c r="E369" s="249"/>
      <c r="F369" s="249"/>
      <c r="G369" s="249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230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6" t="s">
        <v>406</v>
      </c>
      <c r="D370" s="250"/>
      <c r="E370" s="250"/>
      <c r="F370" s="250"/>
      <c r="G370" s="250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230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411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159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399</v>
      </c>
      <c r="D372" s="232"/>
      <c r="E372" s="233">
        <v>1.5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159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41">
        <v>47</v>
      </c>
      <c r="B373" s="242" t="s">
        <v>412</v>
      </c>
      <c r="C373" s="253" t="s">
        <v>413</v>
      </c>
      <c r="D373" s="243" t="s">
        <v>238</v>
      </c>
      <c r="E373" s="244">
        <v>1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7.6099999999999996E-3</v>
      </c>
      <c r="O373" s="246">
        <f>ROUND(E373*N373,2)</f>
        <v>0.01</v>
      </c>
      <c r="P373" s="246">
        <v>0</v>
      </c>
      <c r="Q373" s="246">
        <f>ROUND(E373*P373,2)</f>
        <v>0</v>
      </c>
      <c r="R373" s="246"/>
      <c r="S373" s="246" t="s">
        <v>154</v>
      </c>
      <c r="T373" s="247" t="s">
        <v>155</v>
      </c>
      <c r="U373" s="231">
        <v>0.42</v>
      </c>
      <c r="V373" s="231">
        <f>ROUND(E373*U373,2)</f>
        <v>0.42</v>
      </c>
      <c r="W373" s="231"/>
      <c r="X373" s="231" t="s">
        <v>156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157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180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159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55</v>
      </c>
      <c r="D375" s="232"/>
      <c r="E375" s="233">
        <v>1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159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41">
        <v>48</v>
      </c>
      <c r="B376" s="242" t="s">
        <v>414</v>
      </c>
      <c r="C376" s="253" t="s">
        <v>415</v>
      </c>
      <c r="D376" s="243" t="s">
        <v>242</v>
      </c>
      <c r="E376" s="244">
        <v>6.5</v>
      </c>
      <c r="F376" s="245"/>
      <c r="G376" s="246">
        <f>ROUND(E376*F376,2)</f>
        <v>0</v>
      </c>
      <c r="H376" s="245"/>
      <c r="I376" s="246">
        <f>ROUND(E376*H376,2)</f>
        <v>0</v>
      </c>
      <c r="J376" s="245"/>
      <c r="K376" s="246">
        <f>ROUND(E376*J376,2)</f>
        <v>0</v>
      </c>
      <c r="L376" s="246">
        <v>21</v>
      </c>
      <c r="M376" s="246">
        <f>G376*(1+L376/100)</f>
        <v>0</v>
      </c>
      <c r="N376" s="246">
        <v>0</v>
      </c>
      <c r="O376" s="246">
        <f>ROUND(E376*N376,2)</f>
        <v>0</v>
      </c>
      <c r="P376" s="246">
        <v>0</v>
      </c>
      <c r="Q376" s="246">
        <f>ROUND(E376*P376,2)</f>
        <v>0</v>
      </c>
      <c r="R376" s="246"/>
      <c r="S376" s="246" t="s">
        <v>154</v>
      </c>
      <c r="T376" s="247" t="s">
        <v>155</v>
      </c>
      <c r="U376" s="231">
        <v>0.05</v>
      </c>
      <c r="V376" s="231">
        <f>ROUND(E376*U376,2)</f>
        <v>0.33</v>
      </c>
      <c r="W376" s="231"/>
      <c r="X376" s="231" t="s">
        <v>156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157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416</v>
      </c>
      <c r="D377" s="232"/>
      <c r="E377" s="233">
        <v>6.5</v>
      </c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159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41">
        <v>49</v>
      </c>
      <c r="B378" s="242" t="s">
        <v>417</v>
      </c>
      <c r="C378" s="253" t="s">
        <v>418</v>
      </c>
      <c r="D378" s="243" t="s">
        <v>187</v>
      </c>
      <c r="E378" s="244">
        <v>0.191</v>
      </c>
      <c r="F378" s="245"/>
      <c r="G378" s="246">
        <f>ROUND(E378*F378,2)</f>
        <v>0</v>
      </c>
      <c r="H378" s="245"/>
      <c r="I378" s="246">
        <f>ROUND(E378*H378,2)</f>
        <v>0</v>
      </c>
      <c r="J378" s="245"/>
      <c r="K378" s="246">
        <f>ROUND(E378*J378,2)</f>
        <v>0</v>
      </c>
      <c r="L378" s="246">
        <v>21</v>
      </c>
      <c r="M378" s="246">
        <f>G378*(1+L378/100)</f>
        <v>0</v>
      </c>
      <c r="N378" s="246">
        <v>0</v>
      </c>
      <c r="O378" s="246">
        <f>ROUND(E378*N378,2)</f>
        <v>0</v>
      </c>
      <c r="P378" s="246">
        <v>0</v>
      </c>
      <c r="Q378" s="246">
        <f>ROUND(E378*P378,2)</f>
        <v>0</v>
      </c>
      <c r="R378" s="246"/>
      <c r="S378" s="246" t="s">
        <v>154</v>
      </c>
      <c r="T378" s="247" t="s">
        <v>155</v>
      </c>
      <c r="U378" s="231">
        <v>1.47</v>
      </c>
      <c r="V378" s="231">
        <f>ROUND(E378*U378,2)</f>
        <v>0.28000000000000003</v>
      </c>
      <c r="W378" s="231"/>
      <c r="X378" s="231" t="s">
        <v>156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157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419</v>
      </c>
      <c r="D379" s="232"/>
      <c r="E379" s="233">
        <v>0.191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159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41">
        <v>50</v>
      </c>
      <c r="B380" s="242" t="s">
        <v>420</v>
      </c>
      <c r="C380" s="253" t="s">
        <v>421</v>
      </c>
      <c r="D380" s="243" t="s">
        <v>238</v>
      </c>
      <c r="E380" s="244">
        <v>8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6">
        <v>0</v>
      </c>
      <c r="O380" s="246">
        <f>ROUND(E380*N380,2)</f>
        <v>0</v>
      </c>
      <c r="P380" s="246">
        <v>0</v>
      </c>
      <c r="Q380" s="246">
        <f>ROUND(E380*P380,2)</f>
        <v>0</v>
      </c>
      <c r="R380" s="246"/>
      <c r="S380" s="246" t="s">
        <v>260</v>
      </c>
      <c r="T380" s="247" t="s">
        <v>261</v>
      </c>
      <c r="U380" s="231">
        <v>0</v>
      </c>
      <c r="V380" s="231">
        <f>ROUND(E380*U380,2)</f>
        <v>0</v>
      </c>
      <c r="W380" s="231"/>
      <c r="X380" s="231" t="s">
        <v>156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157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407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422</v>
      </c>
      <c r="D382" s="232"/>
      <c r="E382" s="233">
        <v>4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159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171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159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55</v>
      </c>
      <c r="D384" s="232"/>
      <c r="E384" s="233">
        <v>1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159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174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159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55</v>
      </c>
      <c r="D386" s="232"/>
      <c r="E386" s="233">
        <v>1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159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177</v>
      </c>
      <c r="D387" s="232"/>
      <c r="E387" s="233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159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339</v>
      </c>
      <c r="D388" s="232"/>
      <c r="E388" s="233">
        <v>2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159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>
      <c r="A389" s="235" t="s">
        <v>149</v>
      </c>
      <c r="B389" s="236" t="s">
        <v>87</v>
      </c>
      <c r="C389" s="252" t="s">
        <v>88</v>
      </c>
      <c r="D389" s="237"/>
      <c r="E389" s="238"/>
      <c r="F389" s="239"/>
      <c r="G389" s="239">
        <f>SUMIF(AG390:AG433,"&lt;&gt;NOR",G390:G433)</f>
        <v>0</v>
      </c>
      <c r="H389" s="239"/>
      <c r="I389" s="239">
        <f>SUM(I390:I433)</f>
        <v>0</v>
      </c>
      <c r="J389" s="239"/>
      <c r="K389" s="239">
        <f>SUM(K390:K433)</f>
        <v>0</v>
      </c>
      <c r="L389" s="239"/>
      <c r="M389" s="239">
        <f>SUM(M390:M433)</f>
        <v>0</v>
      </c>
      <c r="N389" s="239"/>
      <c r="O389" s="239">
        <f>SUM(O390:O433)</f>
        <v>0.03</v>
      </c>
      <c r="P389" s="239"/>
      <c r="Q389" s="239">
        <f>SUM(Q390:Q433)</f>
        <v>0</v>
      </c>
      <c r="R389" s="239"/>
      <c r="S389" s="239"/>
      <c r="T389" s="240"/>
      <c r="U389" s="234"/>
      <c r="V389" s="234">
        <f>SUM(V390:V433)</f>
        <v>10.700000000000001</v>
      </c>
      <c r="W389" s="234"/>
      <c r="X389" s="234"/>
      <c r="AG389" t="s">
        <v>150</v>
      </c>
    </row>
    <row r="390" spans="1:60" outlineLevel="1">
      <c r="A390" s="241">
        <v>51</v>
      </c>
      <c r="B390" s="242" t="s">
        <v>423</v>
      </c>
      <c r="C390" s="253" t="s">
        <v>424</v>
      </c>
      <c r="D390" s="243" t="s">
        <v>242</v>
      </c>
      <c r="E390" s="244">
        <v>2.5</v>
      </c>
      <c r="F390" s="245"/>
      <c r="G390" s="246">
        <f>ROUND(E390*F390,2)</f>
        <v>0</v>
      </c>
      <c r="H390" s="245"/>
      <c r="I390" s="246">
        <f>ROUND(E390*H390,2)</f>
        <v>0</v>
      </c>
      <c r="J390" s="245"/>
      <c r="K390" s="246">
        <f>ROUND(E390*J390,2)</f>
        <v>0</v>
      </c>
      <c r="L390" s="246">
        <v>21</v>
      </c>
      <c r="M390" s="246">
        <f>G390*(1+L390/100)</f>
        <v>0</v>
      </c>
      <c r="N390" s="246">
        <v>3.9899999999999996E-3</v>
      </c>
      <c r="O390" s="246">
        <f>ROUND(E390*N390,2)</f>
        <v>0.01</v>
      </c>
      <c r="P390" s="246">
        <v>0</v>
      </c>
      <c r="Q390" s="246">
        <f>ROUND(E390*P390,2)</f>
        <v>0</v>
      </c>
      <c r="R390" s="246"/>
      <c r="S390" s="246" t="s">
        <v>154</v>
      </c>
      <c r="T390" s="247" t="s">
        <v>155</v>
      </c>
      <c r="U390" s="231">
        <v>0.54</v>
      </c>
      <c r="V390" s="231">
        <f>ROUND(E390*U390,2)</f>
        <v>1.35</v>
      </c>
      <c r="W390" s="231"/>
      <c r="X390" s="231" t="s">
        <v>156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157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5" t="s">
        <v>425</v>
      </c>
      <c r="D391" s="249"/>
      <c r="E391" s="249"/>
      <c r="F391" s="249"/>
      <c r="G391" s="249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230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6" t="s">
        <v>381</v>
      </c>
      <c r="D392" s="250"/>
      <c r="E392" s="250"/>
      <c r="F392" s="250"/>
      <c r="G392" s="250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230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232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426</v>
      </c>
      <c r="D394" s="232"/>
      <c r="E394" s="233">
        <v>0.5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159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398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159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397</v>
      </c>
      <c r="D396" s="232"/>
      <c r="E396" s="233">
        <v>0.5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159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399</v>
      </c>
      <c r="D397" s="232"/>
      <c r="E397" s="233">
        <v>1.5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159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41">
        <v>52</v>
      </c>
      <c r="B398" s="242" t="s">
        <v>427</v>
      </c>
      <c r="C398" s="253" t="s">
        <v>428</v>
      </c>
      <c r="D398" s="243" t="s">
        <v>242</v>
      </c>
      <c r="E398" s="244">
        <v>2.5</v>
      </c>
      <c r="F398" s="245"/>
      <c r="G398" s="246">
        <f>ROUND(E398*F398,2)</f>
        <v>0</v>
      </c>
      <c r="H398" s="245"/>
      <c r="I398" s="246">
        <f>ROUND(E398*H398,2)</f>
        <v>0</v>
      </c>
      <c r="J398" s="245"/>
      <c r="K398" s="246">
        <f>ROUND(E398*J398,2)</f>
        <v>0</v>
      </c>
      <c r="L398" s="246">
        <v>21</v>
      </c>
      <c r="M398" s="246">
        <f>G398*(1+L398/100)</f>
        <v>0</v>
      </c>
      <c r="N398" s="246">
        <v>5.2199999999999998E-3</v>
      </c>
      <c r="O398" s="246">
        <f>ROUND(E398*N398,2)</f>
        <v>0.01</v>
      </c>
      <c r="P398" s="246">
        <v>0</v>
      </c>
      <c r="Q398" s="246">
        <f>ROUND(E398*P398,2)</f>
        <v>0</v>
      </c>
      <c r="R398" s="246"/>
      <c r="S398" s="246" t="s">
        <v>154</v>
      </c>
      <c r="T398" s="247" t="s">
        <v>155</v>
      </c>
      <c r="U398" s="231">
        <v>0.63</v>
      </c>
      <c r="V398" s="231">
        <f>ROUND(E398*U398,2)</f>
        <v>1.58</v>
      </c>
      <c r="W398" s="231"/>
      <c r="X398" s="231" t="s">
        <v>156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157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5" t="s">
        <v>425</v>
      </c>
      <c r="D399" s="249"/>
      <c r="E399" s="249"/>
      <c r="F399" s="249"/>
      <c r="G399" s="249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230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6" t="s">
        <v>381</v>
      </c>
      <c r="D400" s="250"/>
      <c r="E400" s="250"/>
      <c r="F400" s="250"/>
      <c r="G400" s="250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230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232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159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426</v>
      </c>
      <c r="D402" s="232"/>
      <c r="E402" s="233">
        <v>0.5</v>
      </c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159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398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159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397</v>
      </c>
      <c r="D404" s="232"/>
      <c r="E404" s="233">
        <v>0.5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159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399</v>
      </c>
      <c r="D405" s="232"/>
      <c r="E405" s="233">
        <v>1.5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159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ht="22.5" outlineLevel="1">
      <c r="A406" s="241">
        <v>53</v>
      </c>
      <c r="B406" s="242" t="s">
        <v>429</v>
      </c>
      <c r="C406" s="253" t="s">
        <v>430</v>
      </c>
      <c r="D406" s="243" t="s">
        <v>242</v>
      </c>
      <c r="E406" s="244">
        <v>5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3.0000000000000001E-5</v>
      </c>
      <c r="O406" s="246">
        <f>ROUND(E406*N406,2)</f>
        <v>0</v>
      </c>
      <c r="P406" s="246">
        <v>0</v>
      </c>
      <c r="Q406" s="246">
        <f>ROUND(E406*P406,2)</f>
        <v>0</v>
      </c>
      <c r="R406" s="246"/>
      <c r="S406" s="246" t="s">
        <v>154</v>
      </c>
      <c r="T406" s="247" t="s">
        <v>155</v>
      </c>
      <c r="U406" s="231">
        <v>0.13</v>
      </c>
      <c r="V406" s="231">
        <f>ROUND(E406*U406,2)</f>
        <v>0.65</v>
      </c>
      <c r="W406" s="231"/>
      <c r="X406" s="231" t="s">
        <v>156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157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5" t="s">
        <v>431</v>
      </c>
      <c r="D407" s="249"/>
      <c r="E407" s="249"/>
      <c r="F407" s="249"/>
      <c r="G407" s="249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230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432</v>
      </c>
      <c r="D408" s="232"/>
      <c r="E408" s="233">
        <v>5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159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ht="22.5" outlineLevel="1">
      <c r="A409" s="241">
        <v>54</v>
      </c>
      <c r="B409" s="242" t="s">
        <v>433</v>
      </c>
      <c r="C409" s="253" t="s">
        <v>434</v>
      </c>
      <c r="D409" s="243" t="s">
        <v>238</v>
      </c>
      <c r="E409" s="244">
        <v>13</v>
      </c>
      <c r="F409" s="245"/>
      <c r="G409" s="246">
        <f>ROUND(E409*F409,2)</f>
        <v>0</v>
      </c>
      <c r="H409" s="245"/>
      <c r="I409" s="246">
        <f>ROUND(E409*H409,2)</f>
        <v>0</v>
      </c>
      <c r="J409" s="245"/>
      <c r="K409" s="246">
        <f>ROUND(E409*J409,2)</f>
        <v>0</v>
      </c>
      <c r="L409" s="246">
        <v>21</v>
      </c>
      <c r="M409" s="246">
        <f>G409*(1+L409/100)</f>
        <v>0</v>
      </c>
      <c r="N409" s="246">
        <v>4.0999999999999999E-4</v>
      </c>
      <c r="O409" s="246">
        <f>ROUND(E409*N409,2)</f>
        <v>0.01</v>
      </c>
      <c r="P409" s="246">
        <v>0</v>
      </c>
      <c r="Q409" s="246">
        <f>ROUND(E409*P409,2)</f>
        <v>0</v>
      </c>
      <c r="R409" s="246"/>
      <c r="S409" s="246" t="s">
        <v>154</v>
      </c>
      <c r="T409" s="247" t="s">
        <v>155</v>
      </c>
      <c r="U409" s="231">
        <v>0.51</v>
      </c>
      <c r="V409" s="231">
        <f>ROUND(E409*U409,2)</f>
        <v>6.63</v>
      </c>
      <c r="W409" s="231"/>
      <c r="X409" s="231" t="s">
        <v>156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157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435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159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232</v>
      </c>
      <c r="D411" s="232"/>
      <c r="E411" s="233"/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159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55</v>
      </c>
      <c r="D412" s="232"/>
      <c r="E412" s="233">
        <v>1</v>
      </c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159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171</v>
      </c>
      <c r="D413" s="232"/>
      <c r="E413" s="233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159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55</v>
      </c>
      <c r="D414" s="232"/>
      <c r="E414" s="233">
        <v>1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159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180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159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347</v>
      </c>
      <c r="D416" s="232"/>
      <c r="E416" s="233">
        <v>11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159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41">
        <v>55</v>
      </c>
      <c r="B417" s="242" t="s">
        <v>436</v>
      </c>
      <c r="C417" s="253" t="s">
        <v>437</v>
      </c>
      <c r="D417" s="243" t="s">
        <v>242</v>
      </c>
      <c r="E417" s="244">
        <v>5</v>
      </c>
      <c r="F417" s="245"/>
      <c r="G417" s="246">
        <f>ROUND(E417*F417,2)</f>
        <v>0</v>
      </c>
      <c r="H417" s="245"/>
      <c r="I417" s="246">
        <f>ROUND(E417*H417,2)</f>
        <v>0</v>
      </c>
      <c r="J417" s="245"/>
      <c r="K417" s="246">
        <f>ROUND(E417*J417,2)</f>
        <v>0</v>
      </c>
      <c r="L417" s="246">
        <v>21</v>
      </c>
      <c r="M417" s="246">
        <f>G417*(1+L417/100)</f>
        <v>0</v>
      </c>
      <c r="N417" s="246">
        <v>0</v>
      </c>
      <c r="O417" s="246">
        <f>ROUND(E417*N417,2)</f>
        <v>0</v>
      </c>
      <c r="P417" s="246">
        <v>0</v>
      </c>
      <c r="Q417" s="246">
        <f>ROUND(E417*P417,2)</f>
        <v>0</v>
      </c>
      <c r="R417" s="246"/>
      <c r="S417" s="246" t="s">
        <v>154</v>
      </c>
      <c r="T417" s="247" t="s">
        <v>155</v>
      </c>
      <c r="U417" s="231">
        <v>0.03</v>
      </c>
      <c r="V417" s="231">
        <f>ROUND(E417*U417,2)</f>
        <v>0.15</v>
      </c>
      <c r="W417" s="231"/>
      <c r="X417" s="231" t="s">
        <v>156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157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5" t="s">
        <v>438</v>
      </c>
      <c r="D418" s="249"/>
      <c r="E418" s="249"/>
      <c r="F418" s="249"/>
      <c r="G418" s="249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230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432</v>
      </c>
      <c r="D419" s="232"/>
      <c r="E419" s="233">
        <v>5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159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56</v>
      </c>
      <c r="B420" s="242" t="s">
        <v>439</v>
      </c>
      <c r="C420" s="253" t="s">
        <v>440</v>
      </c>
      <c r="D420" s="243" t="s">
        <v>242</v>
      </c>
      <c r="E420" s="244">
        <v>5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1.0000000000000001E-5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154</v>
      </c>
      <c r="T420" s="247" t="s">
        <v>155</v>
      </c>
      <c r="U420" s="231">
        <v>0.06</v>
      </c>
      <c r="V420" s="231">
        <f>ROUND(E420*U420,2)</f>
        <v>0.3</v>
      </c>
      <c r="W420" s="231"/>
      <c r="X420" s="231" t="s">
        <v>156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157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5" t="s">
        <v>441</v>
      </c>
      <c r="D421" s="249"/>
      <c r="E421" s="249"/>
      <c r="F421" s="249"/>
      <c r="G421" s="249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230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432</v>
      </c>
      <c r="D422" s="232"/>
      <c r="E422" s="233">
        <v>5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159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41">
        <v>57</v>
      </c>
      <c r="B423" s="242" t="s">
        <v>442</v>
      </c>
      <c r="C423" s="253" t="s">
        <v>443</v>
      </c>
      <c r="D423" s="243" t="s">
        <v>187</v>
      </c>
      <c r="E423" s="244">
        <v>2.86E-2</v>
      </c>
      <c r="F423" s="245"/>
      <c r="G423" s="246">
        <f>ROUND(E423*F423,2)</f>
        <v>0</v>
      </c>
      <c r="H423" s="245"/>
      <c r="I423" s="246">
        <f>ROUND(E423*H423,2)</f>
        <v>0</v>
      </c>
      <c r="J423" s="245"/>
      <c r="K423" s="246">
        <f>ROUND(E423*J423,2)</f>
        <v>0</v>
      </c>
      <c r="L423" s="246">
        <v>21</v>
      </c>
      <c r="M423" s="246">
        <f>G423*(1+L423/100)</f>
        <v>0</v>
      </c>
      <c r="N423" s="246">
        <v>0</v>
      </c>
      <c r="O423" s="246">
        <f>ROUND(E423*N423,2)</f>
        <v>0</v>
      </c>
      <c r="P423" s="246">
        <v>0</v>
      </c>
      <c r="Q423" s="246">
        <f>ROUND(E423*P423,2)</f>
        <v>0</v>
      </c>
      <c r="R423" s="246"/>
      <c r="S423" s="246" t="s">
        <v>154</v>
      </c>
      <c r="T423" s="247" t="s">
        <v>155</v>
      </c>
      <c r="U423" s="231">
        <v>1.33</v>
      </c>
      <c r="V423" s="231">
        <f>ROUND(E423*U423,2)</f>
        <v>0.04</v>
      </c>
      <c r="W423" s="231"/>
      <c r="X423" s="231" t="s">
        <v>156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157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444</v>
      </c>
      <c r="D424" s="232"/>
      <c r="E424" s="233">
        <v>2.86E-2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159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41">
        <v>58</v>
      </c>
      <c r="B425" s="242" t="s">
        <v>445</v>
      </c>
      <c r="C425" s="253" t="s">
        <v>446</v>
      </c>
      <c r="D425" s="243" t="s">
        <v>238</v>
      </c>
      <c r="E425" s="244">
        <v>6</v>
      </c>
      <c r="F425" s="245"/>
      <c r="G425" s="246">
        <f>ROUND(E425*F425,2)</f>
        <v>0</v>
      </c>
      <c r="H425" s="245"/>
      <c r="I425" s="246">
        <f>ROUND(E425*H425,2)</f>
        <v>0</v>
      </c>
      <c r="J425" s="245"/>
      <c r="K425" s="246">
        <f>ROUND(E425*J425,2)</f>
        <v>0</v>
      </c>
      <c r="L425" s="246">
        <v>21</v>
      </c>
      <c r="M425" s="246">
        <f>G425*(1+L425/100)</f>
        <v>0</v>
      </c>
      <c r="N425" s="246">
        <v>0</v>
      </c>
      <c r="O425" s="246">
        <f>ROUND(E425*N425,2)</f>
        <v>0</v>
      </c>
      <c r="P425" s="246">
        <v>0</v>
      </c>
      <c r="Q425" s="246">
        <f>ROUND(E425*P425,2)</f>
        <v>0</v>
      </c>
      <c r="R425" s="246"/>
      <c r="S425" s="246" t="s">
        <v>260</v>
      </c>
      <c r="T425" s="247" t="s">
        <v>261</v>
      </c>
      <c r="U425" s="231">
        <v>0</v>
      </c>
      <c r="V425" s="231">
        <f>ROUND(E425*U425,2)</f>
        <v>0</v>
      </c>
      <c r="W425" s="231"/>
      <c r="X425" s="231" t="s">
        <v>156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157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447</v>
      </c>
      <c r="D426" s="232"/>
      <c r="E426" s="233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339</v>
      </c>
      <c r="D427" s="232"/>
      <c r="E427" s="233">
        <v>2</v>
      </c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159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171</v>
      </c>
      <c r="D428" s="232"/>
      <c r="E428" s="233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159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55</v>
      </c>
      <c r="D429" s="232"/>
      <c r="E429" s="233">
        <v>1</v>
      </c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159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174</v>
      </c>
      <c r="D430" s="232"/>
      <c r="E430" s="233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159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55</v>
      </c>
      <c r="D431" s="232"/>
      <c r="E431" s="233">
        <v>1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159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4" t="s">
        <v>177</v>
      </c>
      <c r="D432" s="232"/>
      <c r="E432" s="233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159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339</v>
      </c>
      <c r="D433" s="232"/>
      <c r="E433" s="233">
        <v>2</v>
      </c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159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>
      <c r="A434" s="235" t="s">
        <v>149</v>
      </c>
      <c r="B434" s="236" t="s">
        <v>89</v>
      </c>
      <c r="C434" s="252" t="s">
        <v>90</v>
      </c>
      <c r="D434" s="237"/>
      <c r="E434" s="238"/>
      <c r="F434" s="239"/>
      <c r="G434" s="239">
        <f>SUMIF(AG435:AG478,"&lt;&gt;NOR",G435:G478)</f>
        <v>0</v>
      </c>
      <c r="H434" s="239"/>
      <c r="I434" s="239">
        <f>SUM(I435:I478)</f>
        <v>0</v>
      </c>
      <c r="J434" s="239"/>
      <c r="K434" s="239">
        <f>SUM(K435:K478)</f>
        <v>0</v>
      </c>
      <c r="L434" s="239"/>
      <c r="M434" s="239">
        <f>SUM(M435:M478)</f>
        <v>0</v>
      </c>
      <c r="N434" s="239"/>
      <c r="O434" s="239">
        <f>SUM(O435:O478)</f>
        <v>0.35000000000000003</v>
      </c>
      <c r="P434" s="239"/>
      <c r="Q434" s="239">
        <f>SUM(Q435:Q478)</f>
        <v>0</v>
      </c>
      <c r="R434" s="239"/>
      <c r="S434" s="239"/>
      <c r="T434" s="240"/>
      <c r="U434" s="234"/>
      <c r="V434" s="234">
        <f>SUM(V435:V478)</f>
        <v>31.46</v>
      </c>
      <c r="W434" s="234"/>
      <c r="X434" s="234"/>
      <c r="AG434" t="s">
        <v>150</v>
      </c>
    </row>
    <row r="435" spans="1:60" ht="22.5" outlineLevel="1">
      <c r="A435" s="241">
        <v>59</v>
      </c>
      <c r="B435" s="242" t="s">
        <v>448</v>
      </c>
      <c r="C435" s="253" t="s">
        <v>449</v>
      </c>
      <c r="D435" s="243" t="s">
        <v>337</v>
      </c>
      <c r="E435" s="244">
        <v>4</v>
      </c>
      <c r="F435" s="245"/>
      <c r="G435" s="246">
        <f>ROUND(E435*F435,2)</f>
        <v>0</v>
      </c>
      <c r="H435" s="245"/>
      <c r="I435" s="246">
        <f>ROUND(E435*H435,2)</f>
        <v>0</v>
      </c>
      <c r="J435" s="245"/>
      <c r="K435" s="246">
        <f>ROUND(E435*J435,2)</f>
        <v>0</v>
      </c>
      <c r="L435" s="246">
        <v>21</v>
      </c>
      <c r="M435" s="246">
        <f>G435*(1+L435/100)</f>
        <v>0</v>
      </c>
      <c r="N435" s="246">
        <v>1.772E-2</v>
      </c>
      <c r="O435" s="246">
        <f>ROUND(E435*N435,2)</f>
        <v>7.0000000000000007E-2</v>
      </c>
      <c r="P435" s="246">
        <v>0</v>
      </c>
      <c r="Q435" s="246">
        <f>ROUND(E435*P435,2)</f>
        <v>0</v>
      </c>
      <c r="R435" s="246"/>
      <c r="S435" s="246" t="s">
        <v>154</v>
      </c>
      <c r="T435" s="247" t="s">
        <v>155</v>
      </c>
      <c r="U435" s="231">
        <v>0.97</v>
      </c>
      <c r="V435" s="231">
        <f>ROUND(E435*U435,2)</f>
        <v>3.88</v>
      </c>
      <c r="W435" s="231"/>
      <c r="X435" s="231" t="s">
        <v>156</v>
      </c>
      <c r="Y435" s="212"/>
      <c r="Z435" s="212"/>
      <c r="AA435" s="212"/>
      <c r="AB435" s="212"/>
      <c r="AC435" s="212"/>
      <c r="AD435" s="212"/>
      <c r="AE435" s="212"/>
      <c r="AF435" s="212"/>
      <c r="AG435" s="212" t="s">
        <v>157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450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159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55</v>
      </c>
      <c r="D437" s="232"/>
      <c r="E437" s="233">
        <v>1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159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29"/>
      <c r="B438" s="230"/>
      <c r="C438" s="254" t="s">
        <v>451</v>
      </c>
      <c r="D438" s="232"/>
      <c r="E438" s="233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159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55</v>
      </c>
      <c r="D439" s="232"/>
      <c r="E439" s="233">
        <v>1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159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452</v>
      </c>
      <c r="D440" s="232"/>
      <c r="E440" s="233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159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55</v>
      </c>
      <c r="D441" s="232"/>
      <c r="E441" s="233">
        <v>1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453</v>
      </c>
      <c r="D442" s="232"/>
      <c r="E442" s="233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159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55</v>
      </c>
      <c r="D443" s="232"/>
      <c r="E443" s="233">
        <v>1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159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41">
        <v>60</v>
      </c>
      <c r="B444" s="242" t="s">
        <v>454</v>
      </c>
      <c r="C444" s="253" t="s">
        <v>455</v>
      </c>
      <c r="D444" s="243" t="s">
        <v>337</v>
      </c>
      <c r="E444" s="244">
        <v>3</v>
      </c>
      <c r="F444" s="245"/>
      <c r="G444" s="246">
        <f>ROUND(E444*F444,2)</f>
        <v>0</v>
      </c>
      <c r="H444" s="245"/>
      <c r="I444" s="246">
        <f>ROUND(E444*H444,2)</f>
        <v>0</v>
      </c>
      <c r="J444" s="245"/>
      <c r="K444" s="246">
        <f>ROUND(E444*J444,2)</f>
        <v>0</v>
      </c>
      <c r="L444" s="246">
        <v>21</v>
      </c>
      <c r="M444" s="246">
        <f>G444*(1+L444/100)</f>
        <v>0</v>
      </c>
      <c r="N444" s="246">
        <v>1.6E-2</v>
      </c>
      <c r="O444" s="246">
        <f>ROUND(E444*N444,2)</f>
        <v>0.05</v>
      </c>
      <c r="P444" s="246">
        <v>0</v>
      </c>
      <c r="Q444" s="246">
        <f>ROUND(E444*P444,2)</f>
        <v>0</v>
      </c>
      <c r="R444" s="246"/>
      <c r="S444" s="246" t="s">
        <v>154</v>
      </c>
      <c r="T444" s="247" t="s">
        <v>155</v>
      </c>
      <c r="U444" s="231">
        <v>0.5</v>
      </c>
      <c r="V444" s="231">
        <f>ROUND(E444*U444,2)</f>
        <v>1.5</v>
      </c>
      <c r="W444" s="231"/>
      <c r="X444" s="231" t="s">
        <v>156</v>
      </c>
      <c r="Y444" s="212"/>
      <c r="Z444" s="212"/>
      <c r="AA444" s="212"/>
      <c r="AB444" s="212"/>
      <c r="AC444" s="212"/>
      <c r="AD444" s="212"/>
      <c r="AE444" s="212"/>
      <c r="AF444" s="212"/>
      <c r="AG444" s="212" t="s">
        <v>157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29"/>
      <c r="B445" s="230"/>
      <c r="C445" s="254" t="s">
        <v>174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159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65</v>
      </c>
      <c r="D446" s="232"/>
      <c r="E446" s="233">
        <v>3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159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41">
        <v>61</v>
      </c>
      <c r="B447" s="242" t="s">
        <v>456</v>
      </c>
      <c r="C447" s="253" t="s">
        <v>457</v>
      </c>
      <c r="D447" s="243" t="s">
        <v>337</v>
      </c>
      <c r="E447" s="244">
        <v>12</v>
      </c>
      <c r="F447" s="245"/>
      <c r="G447" s="246">
        <f>ROUND(E447*F447,2)</f>
        <v>0</v>
      </c>
      <c r="H447" s="245"/>
      <c r="I447" s="246">
        <f>ROUND(E447*H447,2)</f>
        <v>0</v>
      </c>
      <c r="J447" s="245"/>
      <c r="K447" s="246">
        <f>ROUND(E447*J447,2)</f>
        <v>0</v>
      </c>
      <c r="L447" s="246">
        <v>21</v>
      </c>
      <c r="M447" s="246">
        <f>G447*(1+L447/100)</f>
        <v>0</v>
      </c>
      <c r="N447" s="246">
        <v>1.651E-2</v>
      </c>
      <c r="O447" s="246">
        <f>ROUND(E447*N447,2)</f>
        <v>0.2</v>
      </c>
      <c r="P447" s="246">
        <v>0</v>
      </c>
      <c r="Q447" s="246">
        <f>ROUND(E447*P447,2)</f>
        <v>0</v>
      </c>
      <c r="R447" s="246"/>
      <c r="S447" s="246" t="s">
        <v>154</v>
      </c>
      <c r="T447" s="247" t="s">
        <v>155</v>
      </c>
      <c r="U447" s="231">
        <v>1.19</v>
      </c>
      <c r="V447" s="231">
        <f>ROUND(E447*U447,2)</f>
        <v>14.28</v>
      </c>
      <c r="W447" s="231"/>
      <c r="X447" s="231" t="s">
        <v>156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157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458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159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55</v>
      </c>
      <c r="D449" s="232"/>
      <c r="E449" s="233">
        <v>1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159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171</v>
      </c>
      <c r="D450" s="232"/>
      <c r="E450" s="233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159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29"/>
      <c r="B451" s="230"/>
      <c r="C451" s="254" t="s">
        <v>55</v>
      </c>
      <c r="D451" s="232"/>
      <c r="E451" s="233">
        <v>1</v>
      </c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159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180</v>
      </c>
      <c r="D452" s="232"/>
      <c r="E452" s="233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159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344</v>
      </c>
      <c r="D453" s="232"/>
      <c r="E453" s="233">
        <v>10</v>
      </c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159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41">
        <v>62</v>
      </c>
      <c r="B454" s="242" t="s">
        <v>459</v>
      </c>
      <c r="C454" s="253" t="s">
        <v>460</v>
      </c>
      <c r="D454" s="243" t="s">
        <v>238</v>
      </c>
      <c r="E454" s="244">
        <v>1</v>
      </c>
      <c r="F454" s="245"/>
      <c r="G454" s="246">
        <f>ROUND(E454*F454,2)</f>
        <v>0</v>
      </c>
      <c r="H454" s="245"/>
      <c r="I454" s="246">
        <f>ROUND(E454*H454,2)</f>
        <v>0</v>
      </c>
      <c r="J454" s="245"/>
      <c r="K454" s="246">
        <f>ROUND(E454*J454,2)</f>
        <v>0</v>
      </c>
      <c r="L454" s="246">
        <v>21</v>
      </c>
      <c r="M454" s="246">
        <f>G454*(1+L454/100)</f>
        <v>0</v>
      </c>
      <c r="N454" s="246">
        <v>3.0899999999999999E-3</v>
      </c>
      <c r="O454" s="246">
        <f>ROUND(E454*N454,2)</f>
        <v>0</v>
      </c>
      <c r="P454" s="246">
        <v>0</v>
      </c>
      <c r="Q454" s="246">
        <f>ROUND(E454*P454,2)</f>
        <v>0</v>
      </c>
      <c r="R454" s="246"/>
      <c r="S454" s="246" t="s">
        <v>154</v>
      </c>
      <c r="T454" s="247" t="s">
        <v>155</v>
      </c>
      <c r="U454" s="231">
        <v>1.25</v>
      </c>
      <c r="V454" s="231">
        <f>ROUND(E454*U454,2)</f>
        <v>1.25</v>
      </c>
      <c r="W454" s="231"/>
      <c r="X454" s="231" t="s">
        <v>156</v>
      </c>
      <c r="Y454" s="212"/>
      <c r="Z454" s="212"/>
      <c r="AA454" s="212"/>
      <c r="AB454" s="212"/>
      <c r="AC454" s="212"/>
      <c r="AD454" s="212"/>
      <c r="AE454" s="212"/>
      <c r="AF454" s="212"/>
      <c r="AG454" s="212" t="s">
        <v>157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461</v>
      </c>
      <c r="D455" s="232"/>
      <c r="E455" s="233"/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159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55</v>
      </c>
      <c r="D456" s="232"/>
      <c r="E456" s="233">
        <v>1</v>
      </c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159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ht="22.5" outlineLevel="1">
      <c r="A457" s="241">
        <v>63</v>
      </c>
      <c r="B457" s="242" t="s">
        <v>462</v>
      </c>
      <c r="C457" s="253" t="s">
        <v>463</v>
      </c>
      <c r="D457" s="243" t="s">
        <v>238</v>
      </c>
      <c r="E457" s="244">
        <v>13</v>
      </c>
      <c r="F457" s="245"/>
      <c r="G457" s="246">
        <f>ROUND(E457*F457,2)</f>
        <v>0</v>
      </c>
      <c r="H457" s="245"/>
      <c r="I457" s="246">
        <f>ROUND(E457*H457,2)</f>
        <v>0</v>
      </c>
      <c r="J457" s="245"/>
      <c r="K457" s="246">
        <f>ROUND(E457*J457,2)</f>
        <v>0</v>
      </c>
      <c r="L457" s="246">
        <v>21</v>
      </c>
      <c r="M457" s="246">
        <f>G457*(1+L457/100)</f>
        <v>0</v>
      </c>
      <c r="N457" s="246">
        <v>8.4999999999999995E-4</v>
      </c>
      <c r="O457" s="246">
        <f>ROUND(E457*N457,2)</f>
        <v>0.01</v>
      </c>
      <c r="P457" s="246">
        <v>0</v>
      </c>
      <c r="Q457" s="246">
        <f>ROUND(E457*P457,2)</f>
        <v>0</v>
      </c>
      <c r="R457" s="246"/>
      <c r="S457" s="246" t="s">
        <v>154</v>
      </c>
      <c r="T457" s="247" t="s">
        <v>155</v>
      </c>
      <c r="U457" s="231">
        <v>0.49</v>
      </c>
      <c r="V457" s="231">
        <f>ROUND(E457*U457,2)</f>
        <v>6.37</v>
      </c>
      <c r="W457" s="231"/>
      <c r="X457" s="231" t="s">
        <v>156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157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458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159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55</v>
      </c>
      <c r="D459" s="232"/>
      <c r="E459" s="233">
        <v>1</v>
      </c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159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171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159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55</v>
      </c>
      <c r="D461" s="232"/>
      <c r="E461" s="233">
        <v>1</v>
      </c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159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180</v>
      </c>
      <c r="D462" s="232"/>
      <c r="E462" s="233"/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159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347</v>
      </c>
      <c r="D463" s="232"/>
      <c r="E463" s="233">
        <v>11</v>
      </c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159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41">
        <v>64</v>
      </c>
      <c r="B464" s="242" t="s">
        <v>464</v>
      </c>
      <c r="C464" s="253" t="s">
        <v>465</v>
      </c>
      <c r="D464" s="243" t="s">
        <v>238</v>
      </c>
      <c r="E464" s="244">
        <v>13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6">
        <v>3.1E-4</v>
      </c>
      <c r="O464" s="246">
        <f>ROUND(E464*N464,2)</f>
        <v>0</v>
      </c>
      <c r="P464" s="246">
        <v>0</v>
      </c>
      <c r="Q464" s="246">
        <f>ROUND(E464*P464,2)</f>
        <v>0</v>
      </c>
      <c r="R464" s="246"/>
      <c r="S464" s="246" t="s">
        <v>154</v>
      </c>
      <c r="T464" s="247" t="s">
        <v>155</v>
      </c>
      <c r="U464" s="231">
        <v>0.25</v>
      </c>
      <c r="V464" s="231">
        <f>ROUND(E464*U464,2)</f>
        <v>3.25</v>
      </c>
      <c r="W464" s="231"/>
      <c r="X464" s="231" t="s">
        <v>156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157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458</v>
      </c>
      <c r="D465" s="232"/>
      <c r="E465" s="233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159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55</v>
      </c>
      <c r="D466" s="232"/>
      <c r="E466" s="233">
        <v>1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159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29"/>
      <c r="B467" s="230"/>
      <c r="C467" s="254" t="s">
        <v>171</v>
      </c>
      <c r="D467" s="232"/>
      <c r="E467" s="233"/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159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55</v>
      </c>
      <c r="D468" s="232"/>
      <c r="E468" s="233">
        <v>1</v>
      </c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159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29"/>
      <c r="B469" s="230"/>
      <c r="C469" s="254" t="s">
        <v>180</v>
      </c>
      <c r="D469" s="232"/>
      <c r="E469" s="233"/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159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347</v>
      </c>
      <c r="D470" s="232"/>
      <c r="E470" s="233">
        <v>11</v>
      </c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159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41">
        <v>65</v>
      </c>
      <c r="B471" s="242" t="s">
        <v>466</v>
      </c>
      <c r="C471" s="253" t="s">
        <v>467</v>
      </c>
      <c r="D471" s="243" t="s">
        <v>238</v>
      </c>
      <c r="E471" s="244">
        <v>1</v>
      </c>
      <c r="F471" s="245"/>
      <c r="G471" s="246">
        <f>ROUND(E471*F471,2)</f>
        <v>0</v>
      </c>
      <c r="H471" s="245"/>
      <c r="I471" s="246">
        <f>ROUND(E471*H471,2)</f>
        <v>0</v>
      </c>
      <c r="J471" s="245"/>
      <c r="K471" s="246">
        <f>ROUND(E471*J471,2)</f>
        <v>0</v>
      </c>
      <c r="L471" s="246">
        <v>21</v>
      </c>
      <c r="M471" s="246">
        <f>G471*(1+L471/100)</f>
        <v>0</v>
      </c>
      <c r="N471" s="246">
        <v>6.9999999999999999E-4</v>
      </c>
      <c r="O471" s="246">
        <f>ROUND(E471*N471,2)</f>
        <v>0</v>
      </c>
      <c r="P471" s="246">
        <v>0</v>
      </c>
      <c r="Q471" s="246">
        <f>ROUND(E471*P471,2)</f>
        <v>0</v>
      </c>
      <c r="R471" s="246"/>
      <c r="S471" s="246" t="s">
        <v>154</v>
      </c>
      <c r="T471" s="247" t="s">
        <v>155</v>
      </c>
      <c r="U471" s="231">
        <v>0.37</v>
      </c>
      <c r="V471" s="231">
        <f>ROUND(E471*U471,2)</f>
        <v>0.37</v>
      </c>
      <c r="W471" s="231"/>
      <c r="X471" s="231" t="s">
        <v>156</v>
      </c>
      <c r="Y471" s="212"/>
      <c r="Z471" s="212"/>
      <c r="AA471" s="212"/>
      <c r="AB471" s="212"/>
      <c r="AC471" s="212"/>
      <c r="AD471" s="212"/>
      <c r="AE471" s="212"/>
      <c r="AF471" s="212"/>
      <c r="AG471" s="212" t="s">
        <v>157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29"/>
      <c r="B472" s="230"/>
      <c r="C472" s="254" t="s">
        <v>180</v>
      </c>
      <c r="D472" s="232"/>
      <c r="E472" s="233"/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159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29"/>
      <c r="B473" s="230"/>
      <c r="C473" s="254" t="s">
        <v>55</v>
      </c>
      <c r="D473" s="232"/>
      <c r="E473" s="233">
        <v>1</v>
      </c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159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ht="22.5" outlineLevel="1">
      <c r="A474" s="241">
        <v>66</v>
      </c>
      <c r="B474" s="242" t="s">
        <v>468</v>
      </c>
      <c r="C474" s="253" t="s">
        <v>469</v>
      </c>
      <c r="D474" s="243" t="s">
        <v>187</v>
      </c>
      <c r="E474" s="244">
        <v>0.35399999999999998</v>
      </c>
      <c r="F474" s="245"/>
      <c r="G474" s="246">
        <f>ROUND(E474*F474,2)</f>
        <v>0</v>
      </c>
      <c r="H474" s="245"/>
      <c r="I474" s="246">
        <f>ROUND(E474*H474,2)</f>
        <v>0</v>
      </c>
      <c r="J474" s="245"/>
      <c r="K474" s="246">
        <f>ROUND(E474*J474,2)</f>
        <v>0</v>
      </c>
      <c r="L474" s="246">
        <v>21</v>
      </c>
      <c r="M474" s="246">
        <f>G474*(1+L474/100)</f>
        <v>0</v>
      </c>
      <c r="N474" s="246">
        <v>0</v>
      </c>
      <c r="O474" s="246">
        <f>ROUND(E474*N474,2)</f>
        <v>0</v>
      </c>
      <c r="P474" s="246">
        <v>0</v>
      </c>
      <c r="Q474" s="246">
        <f>ROUND(E474*P474,2)</f>
        <v>0</v>
      </c>
      <c r="R474" s="246"/>
      <c r="S474" s="246" t="s">
        <v>154</v>
      </c>
      <c r="T474" s="247" t="s">
        <v>155</v>
      </c>
      <c r="U474" s="231">
        <v>1.57</v>
      </c>
      <c r="V474" s="231">
        <f>ROUND(E474*U474,2)</f>
        <v>0.56000000000000005</v>
      </c>
      <c r="W474" s="231"/>
      <c r="X474" s="231" t="s">
        <v>156</v>
      </c>
      <c r="Y474" s="212"/>
      <c r="Z474" s="212"/>
      <c r="AA474" s="212"/>
      <c r="AB474" s="212"/>
      <c r="AC474" s="212"/>
      <c r="AD474" s="212"/>
      <c r="AE474" s="212"/>
      <c r="AF474" s="212"/>
      <c r="AG474" s="212" t="s">
        <v>157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29"/>
      <c r="B475" s="230"/>
      <c r="C475" s="254" t="s">
        <v>470</v>
      </c>
      <c r="D475" s="232"/>
      <c r="E475" s="233">
        <v>0.35399999999999998</v>
      </c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12"/>
      <c r="Z475" s="212"/>
      <c r="AA475" s="212"/>
      <c r="AB475" s="212"/>
      <c r="AC475" s="212"/>
      <c r="AD475" s="212"/>
      <c r="AE475" s="212"/>
      <c r="AF475" s="212"/>
      <c r="AG475" s="212" t="s">
        <v>159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>
      <c r="A476" s="241">
        <v>67</v>
      </c>
      <c r="B476" s="242" t="s">
        <v>471</v>
      </c>
      <c r="C476" s="253" t="s">
        <v>472</v>
      </c>
      <c r="D476" s="243" t="s">
        <v>238</v>
      </c>
      <c r="E476" s="244">
        <v>1</v>
      </c>
      <c r="F476" s="245"/>
      <c r="G476" s="246">
        <f>ROUND(E476*F476,2)</f>
        <v>0</v>
      </c>
      <c r="H476" s="245"/>
      <c r="I476" s="246">
        <f>ROUND(E476*H476,2)</f>
        <v>0</v>
      </c>
      <c r="J476" s="245"/>
      <c r="K476" s="246">
        <f>ROUND(E476*J476,2)</f>
        <v>0</v>
      </c>
      <c r="L476" s="246">
        <v>21</v>
      </c>
      <c r="M476" s="246">
        <f>G476*(1+L476/100)</f>
        <v>0</v>
      </c>
      <c r="N476" s="246">
        <v>1.4999999999999999E-2</v>
      </c>
      <c r="O476" s="246">
        <f>ROUND(E476*N476,2)</f>
        <v>0.02</v>
      </c>
      <c r="P476" s="246">
        <v>0</v>
      </c>
      <c r="Q476" s="246">
        <f>ROUND(E476*P476,2)</f>
        <v>0</v>
      </c>
      <c r="R476" s="246" t="s">
        <v>390</v>
      </c>
      <c r="S476" s="246" t="s">
        <v>154</v>
      </c>
      <c r="T476" s="247" t="s">
        <v>155</v>
      </c>
      <c r="U476" s="231">
        <v>0</v>
      </c>
      <c r="V476" s="231">
        <f>ROUND(E476*U476,2)</f>
        <v>0</v>
      </c>
      <c r="W476" s="231"/>
      <c r="X476" s="231" t="s">
        <v>391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392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29"/>
      <c r="B477" s="230"/>
      <c r="C477" s="254" t="s">
        <v>279</v>
      </c>
      <c r="D477" s="232"/>
      <c r="E477" s="233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159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4" t="s">
        <v>55</v>
      </c>
      <c r="D478" s="232"/>
      <c r="E478" s="233">
        <v>1</v>
      </c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159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>
      <c r="A479" s="235" t="s">
        <v>149</v>
      </c>
      <c r="B479" s="236" t="s">
        <v>91</v>
      </c>
      <c r="C479" s="252" t="s">
        <v>92</v>
      </c>
      <c r="D479" s="237"/>
      <c r="E479" s="238"/>
      <c r="F479" s="239"/>
      <c r="G479" s="239">
        <f>SUMIF(AG480:AG499,"&lt;&gt;NOR",G480:G499)</f>
        <v>0</v>
      </c>
      <c r="H479" s="239"/>
      <c r="I479" s="239">
        <f>SUM(I480:I499)</f>
        <v>0</v>
      </c>
      <c r="J479" s="239"/>
      <c r="K479" s="239">
        <f>SUM(K480:K499)</f>
        <v>0</v>
      </c>
      <c r="L479" s="239"/>
      <c r="M479" s="239">
        <f>SUM(M480:M499)</f>
        <v>0</v>
      </c>
      <c r="N479" s="239"/>
      <c r="O479" s="239">
        <f>SUM(O480:O499)</f>
        <v>0.01</v>
      </c>
      <c r="P479" s="239"/>
      <c r="Q479" s="239">
        <f>SUM(Q480:Q499)</f>
        <v>0</v>
      </c>
      <c r="R479" s="239"/>
      <c r="S479" s="239"/>
      <c r="T479" s="240"/>
      <c r="U479" s="234"/>
      <c r="V479" s="234">
        <f>SUM(V480:V499)</f>
        <v>18.03</v>
      </c>
      <c r="W479" s="234"/>
      <c r="X479" s="234"/>
      <c r="AG479" t="s">
        <v>150</v>
      </c>
    </row>
    <row r="480" spans="1:60" outlineLevel="1">
      <c r="A480" s="241">
        <v>68</v>
      </c>
      <c r="B480" s="242" t="s">
        <v>473</v>
      </c>
      <c r="C480" s="253" t="s">
        <v>474</v>
      </c>
      <c r="D480" s="243" t="s">
        <v>242</v>
      </c>
      <c r="E480" s="244">
        <v>10</v>
      </c>
      <c r="F480" s="245"/>
      <c r="G480" s="246">
        <f>ROUND(E480*F480,2)</f>
        <v>0</v>
      </c>
      <c r="H480" s="245"/>
      <c r="I480" s="246">
        <f>ROUND(E480*H480,2)</f>
        <v>0</v>
      </c>
      <c r="J480" s="245"/>
      <c r="K480" s="246">
        <f>ROUND(E480*J480,2)</f>
        <v>0</v>
      </c>
      <c r="L480" s="246">
        <v>21</v>
      </c>
      <c r="M480" s="246">
        <f>G480*(1+L480/100)</f>
        <v>0</v>
      </c>
      <c r="N480" s="246">
        <v>7.6000000000000004E-4</v>
      </c>
      <c r="O480" s="246">
        <f>ROUND(E480*N480,2)</f>
        <v>0.01</v>
      </c>
      <c r="P480" s="246">
        <v>0</v>
      </c>
      <c r="Q480" s="246">
        <f>ROUND(E480*P480,2)</f>
        <v>0</v>
      </c>
      <c r="R480" s="246"/>
      <c r="S480" s="246" t="s">
        <v>154</v>
      </c>
      <c r="T480" s="247" t="s">
        <v>155</v>
      </c>
      <c r="U480" s="231">
        <v>0.3</v>
      </c>
      <c r="V480" s="231">
        <f>ROUND(E480*U480,2)</f>
        <v>3</v>
      </c>
      <c r="W480" s="231"/>
      <c r="X480" s="231" t="s">
        <v>156</v>
      </c>
      <c r="Y480" s="212"/>
      <c r="Z480" s="212"/>
      <c r="AA480" s="212"/>
      <c r="AB480" s="212"/>
      <c r="AC480" s="212"/>
      <c r="AD480" s="212"/>
      <c r="AE480" s="212"/>
      <c r="AF480" s="212"/>
      <c r="AG480" s="212" t="s">
        <v>157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29"/>
      <c r="B481" s="230"/>
      <c r="C481" s="255" t="s">
        <v>381</v>
      </c>
      <c r="D481" s="249"/>
      <c r="E481" s="249"/>
      <c r="F481" s="249"/>
      <c r="G481" s="249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12"/>
      <c r="Z481" s="212"/>
      <c r="AA481" s="212"/>
      <c r="AB481" s="212"/>
      <c r="AC481" s="212"/>
      <c r="AD481" s="212"/>
      <c r="AE481" s="212"/>
      <c r="AF481" s="212"/>
      <c r="AG481" s="212" t="s">
        <v>230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475</v>
      </c>
      <c r="D482" s="232"/>
      <c r="E482" s="233"/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159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29"/>
      <c r="B483" s="230"/>
      <c r="C483" s="254" t="s">
        <v>476</v>
      </c>
      <c r="D483" s="232"/>
      <c r="E483" s="233"/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12"/>
      <c r="Z483" s="212"/>
      <c r="AA483" s="212"/>
      <c r="AB483" s="212"/>
      <c r="AC483" s="212"/>
      <c r="AD483" s="212"/>
      <c r="AE483" s="212"/>
      <c r="AF483" s="212"/>
      <c r="AG483" s="212" t="s">
        <v>159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29"/>
      <c r="B484" s="230"/>
      <c r="C484" s="254" t="s">
        <v>165</v>
      </c>
      <c r="D484" s="232"/>
      <c r="E484" s="233"/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159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29"/>
      <c r="B485" s="230"/>
      <c r="C485" s="254" t="s">
        <v>477</v>
      </c>
      <c r="D485" s="232"/>
      <c r="E485" s="233">
        <v>2</v>
      </c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159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174</v>
      </c>
      <c r="D486" s="232"/>
      <c r="E486" s="233"/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159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29"/>
      <c r="B487" s="230"/>
      <c r="C487" s="254" t="s">
        <v>477</v>
      </c>
      <c r="D487" s="232"/>
      <c r="E487" s="233">
        <v>2</v>
      </c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12"/>
      <c r="Z487" s="212"/>
      <c r="AA487" s="212"/>
      <c r="AB487" s="212"/>
      <c r="AC487" s="212"/>
      <c r="AD487" s="212"/>
      <c r="AE487" s="212"/>
      <c r="AF487" s="212"/>
      <c r="AG487" s="212" t="s">
        <v>159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>
      <c r="A488" s="229"/>
      <c r="B488" s="230"/>
      <c r="C488" s="254" t="s">
        <v>180</v>
      </c>
      <c r="D488" s="232"/>
      <c r="E488" s="233"/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12"/>
      <c r="Z488" s="212"/>
      <c r="AA488" s="212"/>
      <c r="AB488" s="212"/>
      <c r="AC488" s="212"/>
      <c r="AD488" s="212"/>
      <c r="AE488" s="212"/>
      <c r="AF488" s="212"/>
      <c r="AG488" s="212" t="s">
        <v>159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478</v>
      </c>
      <c r="D489" s="232"/>
      <c r="E489" s="233">
        <v>6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159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41">
        <v>69</v>
      </c>
      <c r="B490" s="242" t="s">
        <v>479</v>
      </c>
      <c r="C490" s="253" t="s">
        <v>480</v>
      </c>
      <c r="D490" s="243" t="s">
        <v>373</v>
      </c>
      <c r="E490" s="244">
        <v>15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6">
        <v>0</v>
      </c>
      <c r="O490" s="246">
        <f>ROUND(E490*N490,2)</f>
        <v>0</v>
      </c>
      <c r="P490" s="246">
        <v>0</v>
      </c>
      <c r="Q490" s="246">
        <f>ROUND(E490*P490,2)</f>
        <v>0</v>
      </c>
      <c r="R490" s="246"/>
      <c r="S490" s="246" t="s">
        <v>154</v>
      </c>
      <c r="T490" s="247" t="s">
        <v>155</v>
      </c>
      <c r="U490" s="231">
        <v>1</v>
      </c>
      <c r="V490" s="231">
        <f>ROUND(E490*U490,2)</f>
        <v>15</v>
      </c>
      <c r="W490" s="231"/>
      <c r="X490" s="231" t="s">
        <v>156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157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481</v>
      </c>
      <c r="D491" s="232"/>
      <c r="E491" s="233"/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159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29"/>
      <c r="B492" s="230"/>
      <c r="C492" s="254" t="s">
        <v>482</v>
      </c>
      <c r="D492" s="232"/>
      <c r="E492" s="233"/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159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29"/>
      <c r="B493" s="230"/>
      <c r="C493" s="254" t="s">
        <v>483</v>
      </c>
      <c r="D493" s="232"/>
      <c r="E493" s="233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12"/>
      <c r="Z493" s="212"/>
      <c r="AA493" s="212"/>
      <c r="AB493" s="212"/>
      <c r="AC493" s="212"/>
      <c r="AD493" s="212"/>
      <c r="AE493" s="212"/>
      <c r="AF493" s="212"/>
      <c r="AG493" s="212" t="s">
        <v>159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4" t="s">
        <v>484</v>
      </c>
      <c r="D494" s="232"/>
      <c r="E494" s="233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159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4" t="s">
        <v>485</v>
      </c>
      <c r="D495" s="232"/>
      <c r="E495" s="233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159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>
      <c r="A496" s="229"/>
      <c r="B496" s="230"/>
      <c r="C496" s="254" t="s">
        <v>486</v>
      </c>
      <c r="D496" s="232"/>
      <c r="E496" s="233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159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4" t="s">
        <v>487</v>
      </c>
      <c r="D497" s="232"/>
      <c r="E497" s="233">
        <v>15</v>
      </c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159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41">
        <v>70</v>
      </c>
      <c r="B498" s="242" t="s">
        <v>488</v>
      </c>
      <c r="C498" s="253" t="s">
        <v>489</v>
      </c>
      <c r="D498" s="243" t="s">
        <v>187</v>
      </c>
      <c r="E498" s="244">
        <v>7.6E-3</v>
      </c>
      <c r="F498" s="245"/>
      <c r="G498" s="246">
        <f>ROUND(E498*F498,2)</f>
        <v>0</v>
      </c>
      <c r="H498" s="245"/>
      <c r="I498" s="246">
        <f>ROUND(E498*H498,2)</f>
        <v>0</v>
      </c>
      <c r="J498" s="245"/>
      <c r="K498" s="246">
        <f>ROUND(E498*J498,2)</f>
        <v>0</v>
      </c>
      <c r="L498" s="246">
        <v>21</v>
      </c>
      <c r="M498" s="246">
        <f>G498*(1+L498/100)</f>
        <v>0</v>
      </c>
      <c r="N498" s="246">
        <v>0</v>
      </c>
      <c r="O498" s="246">
        <f>ROUND(E498*N498,2)</f>
        <v>0</v>
      </c>
      <c r="P498" s="246">
        <v>0</v>
      </c>
      <c r="Q498" s="246">
        <f>ROUND(E498*P498,2)</f>
        <v>0</v>
      </c>
      <c r="R498" s="246"/>
      <c r="S498" s="246" t="s">
        <v>154</v>
      </c>
      <c r="T498" s="247" t="s">
        <v>155</v>
      </c>
      <c r="U498" s="231">
        <v>3.56</v>
      </c>
      <c r="V498" s="231">
        <f>ROUND(E498*U498,2)</f>
        <v>0.03</v>
      </c>
      <c r="W498" s="231"/>
      <c r="X498" s="231" t="s">
        <v>156</v>
      </c>
      <c r="Y498" s="212"/>
      <c r="Z498" s="212"/>
      <c r="AA498" s="212"/>
      <c r="AB498" s="212"/>
      <c r="AC498" s="212"/>
      <c r="AD498" s="212"/>
      <c r="AE498" s="212"/>
      <c r="AF498" s="212"/>
      <c r="AG498" s="212" t="s">
        <v>157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29"/>
      <c r="B499" s="230"/>
      <c r="C499" s="254" t="s">
        <v>490</v>
      </c>
      <c r="D499" s="232"/>
      <c r="E499" s="233">
        <v>7.6E-3</v>
      </c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159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>
      <c r="A500" s="235" t="s">
        <v>149</v>
      </c>
      <c r="B500" s="236" t="s">
        <v>93</v>
      </c>
      <c r="C500" s="252" t="s">
        <v>94</v>
      </c>
      <c r="D500" s="237"/>
      <c r="E500" s="238"/>
      <c r="F500" s="239"/>
      <c r="G500" s="239">
        <f>SUMIF(AG501:AG530,"&lt;&gt;NOR",G501:G530)</f>
        <v>0</v>
      </c>
      <c r="H500" s="239"/>
      <c r="I500" s="239">
        <f>SUM(I501:I530)</f>
        <v>0</v>
      </c>
      <c r="J500" s="239"/>
      <c r="K500" s="239">
        <f>SUM(K501:K530)</f>
        <v>0</v>
      </c>
      <c r="L500" s="239"/>
      <c r="M500" s="239">
        <f>SUM(M501:M530)</f>
        <v>0</v>
      </c>
      <c r="N500" s="239"/>
      <c r="O500" s="239">
        <f>SUM(O501:O530)</f>
        <v>0</v>
      </c>
      <c r="P500" s="239"/>
      <c r="Q500" s="239">
        <f>SUM(Q501:Q530)</f>
        <v>0</v>
      </c>
      <c r="R500" s="239"/>
      <c r="S500" s="239"/>
      <c r="T500" s="240"/>
      <c r="U500" s="234"/>
      <c r="V500" s="234">
        <f>SUM(V501:V530)</f>
        <v>2.2399999999999998</v>
      </c>
      <c r="W500" s="234"/>
      <c r="X500" s="234"/>
      <c r="AG500" t="s">
        <v>150</v>
      </c>
    </row>
    <row r="501" spans="1:60" ht="22.5" outlineLevel="1">
      <c r="A501" s="241">
        <v>71</v>
      </c>
      <c r="B501" s="242" t="s">
        <v>491</v>
      </c>
      <c r="C501" s="253" t="s">
        <v>492</v>
      </c>
      <c r="D501" s="243" t="s">
        <v>238</v>
      </c>
      <c r="E501" s="244">
        <v>4</v>
      </c>
      <c r="F501" s="245"/>
      <c r="G501" s="246">
        <f>ROUND(E501*F501,2)</f>
        <v>0</v>
      </c>
      <c r="H501" s="245"/>
      <c r="I501" s="246">
        <f>ROUND(E501*H501,2)</f>
        <v>0</v>
      </c>
      <c r="J501" s="245"/>
      <c r="K501" s="246">
        <f>ROUND(E501*J501,2)</f>
        <v>0</v>
      </c>
      <c r="L501" s="246">
        <v>21</v>
      </c>
      <c r="M501" s="246">
        <f>G501*(1+L501/100)</f>
        <v>0</v>
      </c>
      <c r="N501" s="246">
        <v>0</v>
      </c>
      <c r="O501" s="246">
        <f>ROUND(E501*N501,2)</f>
        <v>0</v>
      </c>
      <c r="P501" s="246">
        <v>0</v>
      </c>
      <c r="Q501" s="246">
        <f>ROUND(E501*P501,2)</f>
        <v>0</v>
      </c>
      <c r="R501" s="246"/>
      <c r="S501" s="246" t="s">
        <v>154</v>
      </c>
      <c r="T501" s="247" t="s">
        <v>155</v>
      </c>
      <c r="U501" s="231">
        <v>0.06</v>
      </c>
      <c r="V501" s="231">
        <f>ROUND(E501*U501,2)</f>
        <v>0.24</v>
      </c>
      <c r="W501" s="231"/>
      <c r="X501" s="231" t="s">
        <v>156</v>
      </c>
      <c r="Y501" s="212"/>
      <c r="Z501" s="212"/>
      <c r="AA501" s="212"/>
      <c r="AB501" s="212"/>
      <c r="AC501" s="212"/>
      <c r="AD501" s="212"/>
      <c r="AE501" s="212"/>
      <c r="AF501" s="212"/>
      <c r="AG501" s="212" t="s">
        <v>157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165</v>
      </c>
      <c r="D502" s="232"/>
      <c r="E502" s="233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159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29"/>
      <c r="B503" s="230"/>
      <c r="C503" s="254" t="s">
        <v>55</v>
      </c>
      <c r="D503" s="232"/>
      <c r="E503" s="233">
        <v>1</v>
      </c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159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174</v>
      </c>
      <c r="D504" s="232"/>
      <c r="E504" s="233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159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29"/>
      <c r="B505" s="230"/>
      <c r="C505" s="254" t="s">
        <v>55</v>
      </c>
      <c r="D505" s="232"/>
      <c r="E505" s="233">
        <v>1</v>
      </c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159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180</v>
      </c>
      <c r="D506" s="232"/>
      <c r="E506" s="233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159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29"/>
      <c r="B507" s="230"/>
      <c r="C507" s="254" t="s">
        <v>63</v>
      </c>
      <c r="D507" s="232"/>
      <c r="E507" s="233">
        <v>2</v>
      </c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159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22.5" outlineLevel="1">
      <c r="A508" s="241">
        <v>72</v>
      </c>
      <c r="B508" s="242" t="s">
        <v>493</v>
      </c>
      <c r="C508" s="253" t="s">
        <v>494</v>
      </c>
      <c r="D508" s="243" t="s">
        <v>238</v>
      </c>
      <c r="E508" s="244">
        <v>4</v>
      </c>
      <c r="F508" s="245"/>
      <c r="G508" s="246">
        <f>ROUND(E508*F508,2)</f>
        <v>0</v>
      </c>
      <c r="H508" s="245"/>
      <c r="I508" s="246">
        <f>ROUND(E508*H508,2)</f>
        <v>0</v>
      </c>
      <c r="J508" s="245"/>
      <c r="K508" s="246">
        <f>ROUND(E508*J508,2)</f>
        <v>0</v>
      </c>
      <c r="L508" s="246">
        <v>21</v>
      </c>
      <c r="M508" s="246">
        <f>G508*(1+L508/100)</f>
        <v>0</v>
      </c>
      <c r="N508" s="246">
        <v>0</v>
      </c>
      <c r="O508" s="246">
        <f>ROUND(E508*N508,2)</f>
        <v>0</v>
      </c>
      <c r="P508" s="246">
        <v>0</v>
      </c>
      <c r="Q508" s="246">
        <f>ROUND(E508*P508,2)</f>
        <v>0</v>
      </c>
      <c r="R508" s="246"/>
      <c r="S508" s="246" t="s">
        <v>154</v>
      </c>
      <c r="T508" s="247" t="s">
        <v>155</v>
      </c>
      <c r="U508" s="231">
        <v>0.25</v>
      </c>
      <c r="V508" s="231">
        <f>ROUND(E508*U508,2)</f>
        <v>1</v>
      </c>
      <c r="W508" s="231"/>
      <c r="X508" s="231" t="s">
        <v>156</v>
      </c>
      <c r="Y508" s="212"/>
      <c r="Z508" s="212"/>
      <c r="AA508" s="212"/>
      <c r="AB508" s="212"/>
      <c r="AC508" s="212"/>
      <c r="AD508" s="212"/>
      <c r="AE508" s="212"/>
      <c r="AF508" s="212"/>
      <c r="AG508" s="212" t="s">
        <v>157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165</v>
      </c>
      <c r="D509" s="232"/>
      <c r="E509" s="233"/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159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55</v>
      </c>
      <c r="D510" s="232"/>
      <c r="E510" s="233">
        <v>1</v>
      </c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159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174</v>
      </c>
      <c r="D511" s="232"/>
      <c r="E511" s="233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159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29"/>
      <c r="B512" s="230"/>
      <c r="C512" s="254" t="s">
        <v>55</v>
      </c>
      <c r="D512" s="232"/>
      <c r="E512" s="233">
        <v>1</v>
      </c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12"/>
      <c r="Z512" s="212"/>
      <c r="AA512" s="212"/>
      <c r="AB512" s="212"/>
      <c r="AC512" s="212"/>
      <c r="AD512" s="212"/>
      <c r="AE512" s="212"/>
      <c r="AF512" s="212"/>
      <c r="AG512" s="212" t="s">
        <v>159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180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159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63</v>
      </c>
      <c r="D514" s="232"/>
      <c r="E514" s="233">
        <v>2</v>
      </c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159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1">
        <v>73</v>
      </c>
      <c r="B515" s="242" t="s">
        <v>495</v>
      </c>
      <c r="C515" s="253" t="s">
        <v>496</v>
      </c>
      <c r="D515" s="243" t="s">
        <v>238</v>
      </c>
      <c r="E515" s="244">
        <v>4</v>
      </c>
      <c r="F515" s="245"/>
      <c r="G515" s="246">
        <f>ROUND(E515*F515,2)</f>
        <v>0</v>
      </c>
      <c r="H515" s="245"/>
      <c r="I515" s="246">
        <f>ROUND(E515*H515,2)</f>
        <v>0</v>
      </c>
      <c r="J515" s="245"/>
      <c r="K515" s="246">
        <f>ROUND(E515*J515,2)</f>
        <v>0</v>
      </c>
      <c r="L515" s="246">
        <v>21</v>
      </c>
      <c r="M515" s="246">
        <f>G515*(1+L515/100)</f>
        <v>0</v>
      </c>
      <c r="N515" s="246">
        <v>2.9999999999999997E-4</v>
      </c>
      <c r="O515" s="246">
        <f>ROUND(E515*N515,2)</f>
        <v>0</v>
      </c>
      <c r="P515" s="246">
        <v>0</v>
      </c>
      <c r="Q515" s="246">
        <f>ROUND(E515*P515,2)</f>
        <v>0</v>
      </c>
      <c r="R515" s="246"/>
      <c r="S515" s="246" t="s">
        <v>154</v>
      </c>
      <c r="T515" s="247" t="s">
        <v>155</v>
      </c>
      <c r="U515" s="231">
        <v>0.17</v>
      </c>
      <c r="V515" s="231">
        <f>ROUND(E515*U515,2)</f>
        <v>0.68</v>
      </c>
      <c r="W515" s="231"/>
      <c r="X515" s="231" t="s">
        <v>156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157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165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159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55</v>
      </c>
      <c r="D517" s="232"/>
      <c r="E517" s="233">
        <v>1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159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29"/>
      <c r="B518" s="230"/>
      <c r="C518" s="254" t="s">
        <v>174</v>
      </c>
      <c r="D518" s="232"/>
      <c r="E518" s="233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12"/>
      <c r="Z518" s="212"/>
      <c r="AA518" s="212"/>
      <c r="AB518" s="212"/>
      <c r="AC518" s="212"/>
      <c r="AD518" s="212"/>
      <c r="AE518" s="212"/>
      <c r="AF518" s="212"/>
      <c r="AG518" s="212" t="s">
        <v>159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55</v>
      </c>
      <c r="D519" s="232"/>
      <c r="E519" s="233">
        <v>1</v>
      </c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159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180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159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63</v>
      </c>
      <c r="D521" s="232"/>
      <c r="E521" s="233">
        <v>2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159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1">
        <v>74</v>
      </c>
      <c r="B522" s="242" t="s">
        <v>497</v>
      </c>
      <c r="C522" s="253" t="s">
        <v>498</v>
      </c>
      <c r="D522" s="243" t="s">
        <v>238</v>
      </c>
      <c r="E522" s="244">
        <v>4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6">
        <v>0</v>
      </c>
      <c r="O522" s="246">
        <f>ROUND(E522*N522,2)</f>
        <v>0</v>
      </c>
      <c r="P522" s="246">
        <v>0</v>
      </c>
      <c r="Q522" s="246">
        <f>ROUND(E522*P522,2)</f>
        <v>0</v>
      </c>
      <c r="R522" s="246"/>
      <c r="S522" s="246" t="s">
        <v>154</v>
      </c>
      <c r="T522" s="247" t="s">
        <v>155</v>
      </c>
      <c r="U522" s="231">
        <v>0.08</v>
      </c>
      <c r="V522" s="231">
        <f>ROUND(E522*U522,2)</f>
        <v>0.32</v>
      </c>
      <c r="W522" s="231"/>
      <c r="X522" s="231" t="s">
        <v>156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157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165</v>
      </c>
      <c r="D523" s="232"/>
      <c r="E523" s="233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159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29"/>
      <c r="B524" s="230"/>
      <c r="C524" s="254" t="s">
        <v>55</v>
      </c>
      <c r="D524" s="232"/>
      <c r="E524" s="233">
        <v>1</v>
      </c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159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>
      <c r="A525" s="229"/>
      <c r="B525" s="230"/>
      <c r="C525" s="254" t="s">
        <v>174</v>
      </c>
      <c r="D525" s="232"/>
      <c r="E525" s="233"/>
      <c r="F525" s="231"/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1"/>
      <c r="Y525" s="212"/>
      <c r="Z525" s="212"/>
      <c r="AA525" s="212"/>
      <c r="AB525" s="212"/>
      <c r="AC525" s="212"/>
      <c r="AD525" s="212"/>
      <c r="AE525" s="212"/>
      <c r="AF525" s="212"/>
      <c r="AG525" s="212" t="s">
        <v>159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>
      <c r="A526" s="229"/>
      <c r="B526" s="230"/>
      <c r="C526" s="254" t="s">
        <v>55</v>
      </c>
      <c r="D526" s="232"/>
      <c r="E526" s="233">
        <v>1</v>
      </c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12"/>
      <c r="Z526" s="212"/>
      <c r="AA526" s="212"/>
      <c r="AB526" s="212"/>
      <c r="AC526" s="212"/>
      <c r="AD526" s="212"/>
      <c r="AE526" s="212"/>
      <c r="AF526" s="212"/>
      <c r="AG526" s="212" t="s">
        <v>159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180</v>
      </c>
      <c r="D527" s="232"/>
      <c r="E527" s="233"/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159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29"/>
      <c r="B528" s="230"/>
      <c r="C528" s="254" t="s">
        <v>63</v>
      </c>
      <c r="D528" s="232"/>
      <c r="E528" s="233">
        <v>2</v>
      </c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12"/>
      <c r="Z528" s="212"/>
      <c r="AA528" s="212"/>
      <c r="AB528" s="212"/>
      <c r="AC528" s="212"/>
      <c r="AD528" s="212"/>
      <c r="AE528" s="212"/>
      <c r="AF528" s="212"/>
      <c r="AG528" s="212" t="s">
        <v>159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41">
        <v>75</v>
      </c>
      <c r="B529" s="242" t="s">
        <v>499</v>
      </c>
      <c r="C529" s="253" t="s">
        <v>500</v>
      </c>
      <c r="D529" s="243" t="s">
        <v>187</v>
      </c>
      <c r="E529" s="244">
        <v>1.1999999999999999E-3</v>
      </c>
      <c r="F529" s="245"/>
      <c r="G529" s="246">
        <f>ROUND(E529*F529,2)</f>
        <v>0</v>
      </c>
      <c r="H529" s="245"/>
      <c r="I529" s="246">
        <f>ROUND(E529*H529,2)</f>
        <v>0</v>
      </c>
      <c r="J529" s="245"/>
      <c r="K529" s="246">
        <f>ROUND(E529*J529,2)</f>
        <v>0</v>
      </c>
      <c r="L529" s="246">
        <v>21</v>
      </c>
      <c r="M529" s="246">
        <f>G529*(1+L529/100)</f>
        <v>0</v>
      </c>
      <c r="N529" s="246">
        <v>0</v>
      </c>
      <c r="O529" s="246">
        <f>ROUND(E529*N529,2)</f>
        <v>0</v>
      </c>
      <c r="P529" s="246">
        <v>0</v>
      </c>
      <c r="Q529" s="246">
        <f>ROUND(E529*P529,2)</f>
        <v>0</v>
      </c>
      <c r="R529" s="246"/>
      <c r="S529" s="246" t="s">
        <v>154</v>
      </c>
      <c r="T529" s="247" t="s">
        <v>155</v>
      </c>
      <c r="U529" s="231">
        <v>2.58</v>
      </c>
      <c r="V529" s="231">
        <f>ROUND(E529*U529,2)</f>
        <v>0</v>
      </c>
      <c r="W529" s="231"/>
      <c r="X529" s="231" t="s">
        <v>156</v>
      </c>
      <c r="Y529" s="212"/>
      <c r="Z529" s="212"/>
      <c r="AA529" s="212"/>
      <c r="AB529" s="212"/>
      <c r="AC529" s="212"/>
      <c r="AD529" s="212"/>
      <c r="AE529" s="212"/>
      <c r="AF529" s="212"/>
      <c r="AG529" s="212" t="s">
        <v>157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>
      <c r="A530" s="229"/>
      <c r="B530" s="230"/>
      <c r="C530" s="254" t="s">
        <v>501</v>
      </c>
      <c r="D530" s="232"/>
      <c r="E530" s="233">
        <v>1.1999999999999999E-3</v>
      </c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12"/>
      <c r="Z530" s="212"/>
      <c r="AA530" s="212"/>
      <c r="AB530" s="212"/>
      <c r="AC530" s="212"/>
      <c r="AD530" s="212"/>
      <c r="AE530" s="212"/>
      <c r="AF530" s="212"/>
      <c r="AG530" s="212" t="s">
        <v>159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>
      <c r="A531" s="235" t="s">
        <v>149</v>
      </c>
      <c r="B531" s="236" t="s">
        <v>95</v>
      </c>
      <c r="C531" s="252" t="s">
        <v>96</v>
      </c>
      <c r="D531" s="237"/>
      <c r="E531" s="238"/>
      <c r="F531" s="239"/>
      <c r="G531" s="239">
        <f>SUMIF(AG532:AG541,"&lt;&gt;NOR",G532:G541)</f>
        <v>0</v>
      </c>
      <c r="H531" s="239"/>
      <c r="I531" s="239">
        <f>SUM(I532:I541)</f>
        <v>0</v>
      </c>
      <c r="J531" s="239"/>
      <c r="K531" s="239">
        <f>SUM(K532:K541)</f>
        <v>0</v>
      </c>
      <c r="L531" s="239"/>
      <c r="M531" s="239">
        <f>SUM(M532:M541)</f>
        <v>0</v>
      </c>
      <c r="N531" s="239"/>
      <c r="O531" s="239">
        <f>SUM(O532:O541)</f>
        <v>0.16999999999999998</v>
      </c>
      <c r="P531" s="239"/>
      <c r="Q531" s="239">
        <f>SUM(Q532:Q541)</f>
        <v>0</v>
      </c>
      <c r="R531" s="239"/>
      <c r="S531" s="239"/>
      <c r="T531" s="240"/>
      <c r="U531" s="234"/>
      <c r="V531" s="234">
        <f>SUM(V532:V541)</f>
        <v>4.5299999999999994</v>
      </c>
      <c r="W531" s="234"/>
      <c r="X531" s="234"/>
      <c r="AG531" t="s">
        <v>150</v>
      </c>
    </row>
    <row r="532" spans="1:60" outlineLevel="1">
      <c r="A532" s="241">
        <v>76</v>
      </c>
      <c r="B532" s="242" t="s">
        <v>502</v>
      </c>
      <c r="C532" s="253" t="s">
        <v>503</v>
      </c>
      <c r="D532" s="243" t="s">
        <v>238</v>
      </c>
      <c r="E532" s="244">
        <v>2</v>
      </c>
      <c r="F532" s="245"/>
      <c r="G532" s="246">
        <f>ROUND(E532*F532,2)</f>
        <v>0</v>
      </c>
      <c r="H532" s="245"/>
      <c r="I532" s="246">
        <f>ROUND(E532*H532,2)</f>
        <v>0</v>
      </c>
      <c r="J532" s="245"/>
      <c r="K532" s="246">
        <f>ROUND(E532*J532,2)</f>
        <v>0</v>
      </c>
      <c r="L532" s="246">
        <v>21</v>
      </c>
      <c r="M532" s="246">
        <f>G532*(1+L532/100)</f>
        <v>0</v>
      </c>
      <c r="N532" s="246">
        <v>2.6239999999999999E-2</v>
      </c>
      <c r="O532" s="246">
        <f>ROUND(E532*N532,2)</f>
        <v>0.05</v>
      </c>
      <c r="P532" s="246">
        <v>0</v>
      </c>
      <c r="Q532" s="246">
        <f>ROUND(E532*P532,2)</f>
        <v>0</v>
      </c>
      <c r="R532" s="246"/>
      <c r="S532" s="246" t="s">
        <v>154</v>
      </c>
      <c r="T532" s="247" t="s">
        <v>155</v>
      </c>
      <c r="U532" s="231">
        <v>0.88</v>
      </c>
      <c r="V532" s="231">
        <f>ROUND(E532*U532,2)</f>
        <v>1.76</v>
      </c>
      <c r="W532" s="231"/>
      <c r="X532" s="231" t="s">
        <v>156</v>
      </c>
      <c r="Y532" s="212"/>
      <c r="Z532" s="212"/>
      <c r="AA532" s="212"/>
      <c r="AB532" s="212"/>
      <c r="AC532" s="212"/>
      <c r="AD532" s="212"/>
      <c r="AE532" s="212"/>
      <c r="AF532" s="212"/>
      <c r="AG532" s="212" t="s">
        <v>157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>
      <c r="A533" s="229"/>
      <c r="B533" s="230"/>
      <c r="C533" s="254" t="s">
        <v>504</v>
      </c>
      <c r="D533" s="232"/>
      <c r="E533" s="233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12"/>
      <c r="Z533" s="212"/>
      <c r="AA533" s="212"/>
      <c r="AB533" s="212"/>
      <c r="AC533" s="212"/>
      <c r="AD533" s="212"/>
      <c r="AE533" s="212"/>
      <c r="AF533" s="212"/>
      <c r="AG533" s="212" t="s">
        <v>159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>
      <c r="A534" s="229"/>
      <c r="B534" s="230"/>
      <c r="C534" s="254" t="s">
        <v>55</v>
      </c>
      <c r="D534" s="232"/>
      <c r="E534" s="233">
        <v>1</v>
      </c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12"/>
      <c r="Z534" s="212"/>
      <c r="AA534" s="212"/>
      <c r="AB534" s="212"/>
      <c r="AC534" s="212"/>
      <c r="AD534" s="212"/>
      <c r="AE534" s="212"/>
      <c r="AF534" s="212"/>
      <c r="AG534" s="212" t="s">
        <v>159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>
      <c r="A535" s="229"/>
      <c r="B535" s="230"/>
      <c r="C535" s="254" t="s">
        <v>174</v>
      </c>
      <c r="D535" s="232"/>
      <c r="E535" s="233"/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12"/>
      <c r="Z535" s="212"/>
      <c r="AA535" s="212"/>
      <c r="AB535" s="212"/>
      <c r="AC535" s="212"/>
      <c r="AD535" s="212"/>
      <c r="AE535" s="212"/>
      <c r="AF535" s="212"/>
      <c r="AG535" s="212" t="s">
        <v>159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>
      <c r="A536" s="229"/>
      <c r="B536" s="230"/>
      <c r="C536" s="254" t="s">
        <v>55</v>
      </c>
      <c r="D536" s="232"/>
      <c r="E536" s="233">
        <v>1</v>
      </c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12"/>
      <c r="Z536" s="212"/>
      <c r="AA536" s="212"/>
      <c r="AB536" s="212"/>
      <c r="AC536" s="212"/>
      <c r="AD536" s="212"/>
      <c r="AE536" s="212"/>
      <c r="AF536" s="212"/>
      <c r="AG536" s="212" t="s">
        <v>159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>
      <c r="A537" s="241">
        <v>77</v>
      </c>
      <c r="B537" s="242" t="s">
        <v>505</v>
      </c>
      <c r="C537" s="253" t="s">
        <v>506</v>
      </c>
      <c r="D537" s="243" t="s">
        <v>238</v>
      </c>
      <c r="E537" s="244">
        <v>2</v>
      </c>
      <c r="F537" s="245"/>
      <c r="G537" s="246">
        <f>ROUND(E537*F537,2)</f>
        <v>0</v>
      </c>
      <c r="H537" s="245"/>
      <c r="I537" s="246">
        <f>ROUND(E537*H537,2)</f>
        <v>0</v>
      </c>
      <c r="J537" s="245"/>
      <c r="K537" s="246">
        <f>ROUND(E537*J537,2)</f>
        <v>0</v>
      </c>
      <c r="L537" s="246">
        <v>21</v>
      </c>
      <c r="M537" s="246">
        <f>G537*(1+L537/100)</f>
        <v>0</v>
      </c>
      <c r="N537" s="246">
        <v>5.808E-2</v>
      </c>
      <c r="O537" s="246">
        <f>ROUND(E537*N537,2)</f>
        <v>0.12</v>
      </c>
      <c r="P537" s="246">
        <v>0</v>
      </c>
      <c r="Q537" s="246">
        <f>ROUND(E537*P537,2)</f>
        <v>0</v>
      </c>
      <c r="R537" s="246"/>
      <c r="S537" s="246" t="s">
        <v>154</v>
      </c>
      <c r="T537" s="247" t="s">
        <v>155</v>
      </c>
      <c r="U537" s="231">
        <v>1.127</v>
      </c>
      <c r="V537" s="231">
        <f>ROUND(E537*U537,2)</f>
        <v>2.25</v>
      </c>
      <c r="W537" s="231"/>
      <c r="X537" s="231" t="s">
        <v>156</v>
      </c>
      <c r="Y537" s="212"/>
      <c r="Z537" s="212"/>
      <c r="AA537" s="212"/>
      <c r="AB537" s="212"/>
      <c r="AC537" s="212"/>
      <c r="AD537" s="212"/>
      <c r="AE537" s="212"/>
      <c r="AF537" s="212"/>
      <c r="AG537" s="212" t="s">
        <v>157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>
      <c r="A538" s="229"/>
      <c r="B538" s="230"/>
      <c r="C538" s="254" t="s">
        <v>180</v>
      </c>
      <c r="D538" s="232"/>
      <c r="E538" s="233"/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12"/>
      <c r="Z538" s="212"/>
      <c r="AA538" s="212"/>
      <c r="AB538" s="212"/>
      <c r="AC538" s="212"/>
      <c r="AD538" s="212"/>
      <c r="AE538" s="212"/>
      <c r="AF538" s="212"/>
      <c r="AG538" s="212" t="s">
        <v>159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>
      <c r="A539" s="229"/>
      <c r="B539" s="230"/>
      <c r="C539" s="254" t="s">
        <v>63</v>
      </c>
      <c r="D539" s="232"/>
      <c r="E539" s="233">
        <v>2</v>
      </c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12"/>
      <c r="Z539" s="212"/>
      <c r="AA539" s="212"/>
      <c r="AB539" s="212"/>
      <c r="AC539" s="212"/>
      <c r="AD539" s="212"/>
      <c r="AE539" s="212"/>
      <c r="AF539" s="212"/>
      <c r="AG539" s="212" t="s">
        <v>159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>
      <c r="A540" s="241">
        <v>78</v>
      </c>
      <c r="B540" s="242" t="s">
        <v>507</v>
      </c>
      <c r="C540" s="253" t="s">
        <v>508</v>
      </c>
      <c r="D540" s="243" t="s">
        <v>187</v>
      </c>
      <c r="E540" s="244">
        <v>0.1686</v>
      </c>
      <c r="F540" s="245"/>
      <c r="G540" s="246">
        <f>ROUND(E540*F540,2)</f>
        <v>0</v>
      </c>
      <c r="H540" s="245"/>
      <c r="I540" s="246">
        <f>ROUND(E540*H540,2)</f>
        <v>0</v>
      </c>
      <c r="J540" s="245"/>
      <c r="K540" s="246">
        <f>ROUND(E540*J540,2)</f>
        <v>0</v>
      </c>
      <c r="L540" s="246">
        <v>21</v>
      </c>
      <c r="M540" s="246">
        <f>G540*(1+L540/100)</f>
        <v>0</v>
      </c>
      <c r="N540" s="246">
        <v>0</v>
      </c>
      <c r="O540" s="246">
        <f>ROUND(E540*N540,2)</f>
        <v>0</v>
      </c>
      <c r="P540" s="246">
        <v>0</v>
      </c>
      <c r="Q540" s="246">
        <f>ROUND(E540*P540,2)</f>
        <v>0</v>
      </c>
      <c r="R540" s="246"/>
      <c r="S540" s="246" t="s">
        <v>154</v>
      </c>
      <c r="T540" s="247" t="s">
        <v>155</v>
      </c>
      <c r="U540" s="231">
        <v>3.08</v>
      </c>
      <c r="V540" s="231">
        <f>ROUND(E540*U540,2)</f>
        <v>0.52</v>
      </c>
      <c r="W540" s="231"/>
      <c r="X540" s="231" t="s">
        <v>156</v>
      </c>
      <c r="Y540" s="212"/>
      <c r="Z540" s="212"/>
      <c r="AA540" s="212"/>
      <c r="AB540" s="212"/>
      <c r="AC540" s="212"/>
      <c r="AD540" s="212"/>
      <c r="AE540" s="212"/>
      <c r="AF540" s="212"/>
      <c r="AG540" s="212" t="s">
        <v>157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>
      <c r="A541" s="229"/>
      <c r="B541" s="230"/>
      <c r="C541" s="254" t="s">
        <v>509</v>
      </c>
      <c r="D541" s="232"/>
      <c r="E541" s="233">
        <v>0.1686</v>
      </c>
      <c r="F541" s="231"/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12"/>
      <c r="Z541" s="212"/>
      <c r="AA541" s="212"/>
      <c r="AB541" s="212"/>
      <c r="AC541" s="212"/>
      <c r="AD541" s="212"/>
      <c r="AE541" s="212"/>
      <c r="AF541" s="212"/>
      <c r="AG541" s="212" t="s">
        <v>159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>
      <c r="A542" s="235" t="s">
        <v>149</v>
      </c>
      <c r="B542" s="236" t="s">
        <v>97</v>
      </c>
      <c r="C542" s="252" t="s">
        <v>98</v>
      </c>
      <c r="D542" s="237"/>
      <c r="E542" s="238"/>
      <c r="F542" s="239"/>
      <c r="G542" s="239">
        <f>SUMIF(AG543:AG549,"&lt;&gt;NOR",G543:G549)</f>
        <v>0</v>
      </c>
      <c r="H542" s="239"/>
      <c r="I542" s="239">
        <f>SUM(I543:I549)</f>
        <v>0</v>
      </c>
      <c r="J542" s="239"/>
      <c r="K542" s="239">
        <f>SUM(K543:K549)</f>
        <v>0</v>
      </c>
      <c r="L542" s="239"/>
      <c r="M542" s="239">
        <f>SUM(M543:M549)</f>
        <v>0</v>
      </c>
      <c r="N542" s="239"/>
      <c r="O542" s="239">
        <f>SUM(O543:O549)</f>
        <v>0.01</v>
      </c>
      <c r="P542" s="239"/>
      <c r="Q542" s="239">
        <f>SUM(Q543:Q549)</f>
        <v>0</v>
      </c>
      <c r="R542" s="239"/>
      <c r="S542" s="239"/>
      <c r="T542" s="240"/>
      <c r="U542" s="234"/>
      <c r="V542" s="234">
        <f>SUM(V543:V549)</f>
        <v>2.5299999999999998</v>
      </c>
      <c r="W542" s="234"/>
      <c r="X542" s="234"/>
      <c r="AG542" t="s">
        <v>150</v>
      </c>
    </row>
    <row r="543" spans="1:60" ht="22.5" outlineLevel="1">
      <c r="A543" s="241">
        <v>79</v>
      </c>
      <c r="B543" s="242" t="s">
        <v>510</v>
      </c>
      <c r="C543" s="253" t="s">
        <v>511</v>
      </c>
      <c r="D543" s="243" t="s">
        <v>242</v>
      </c>
      <c r="E543" s="244">
        <v>3.56</v>
      </c>
      <c r="F543" s="245"/>
      <c r="G543" s="246">
        <f>ROUND(E543*F543,2)</f>
        <v>0</v>
      </c>
      <c r="H543" s="245"/>
      <c r="I543" s="246">
        <f>ROUND(E543*H543,2)</f>
        <v>0</v>
      </c>
      <c r="J543" s="245"/>
      <c r="K543" s="246">
        <f>ROUND(E543*J543,2)</f>
        <v>0</v>
      </c>
      <c r="L543" s="246">
        <v>21</v>
      </c>
      <c r="M543" s="246">
        <f>G543*(1+L543/100)</f>
        <v>0</v>
      </c>
      <c r="N543" s="246">
        <v>2.7899999999999999E-3</v>
      </c>
      <c r="O543" s="246">
        <f>ROUND(E543*N543,2)</f>
        <v>0.01</v>
      </c>
      <c r="P543" s="246">
        <v>0</v>
      </c>
      <c r="Q543" s="246">
        <f>ROUND(E543*P543,2)</f>
        <v>0</v>
      </c>
      <c r="R543" s="246"/>
      <c r="S543" s="246" t="s">
        <v>154</v>
      </c>
      <c r="T543" s="247" t="s">
        <v>512</v>
      </c>
      <c r="U543" s="231">
        <v>0.71</v>
      </c>
      <c r="V543" s="231">
        <f>ROUND(E543*U543,2)</f>
        <v>2.5299999999999998</v>
      </c>
      <c r="W543" s="231"/>
      <c r="X543" s="231" t="s">
        <v>156</v>
      </c>
      <c r="Y543" s="212"/>
      <c r="Z543" s="212"/>
      <c r="AA543" s="212"/>
      <c r="AB543" s="212"/>
      <c r="AC543" s="212"/>
      <c r="AD543" s="212"/>
      <c r="AE543" s="212"/>
      <c r="AF543" s="212"/>
      <c r="AG543" s="212" t="s">
        <v>157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>
      <c r="A544" s="229"/>
      <c r="B544" s="230"/>
      <c r="C544" s="254" t="s">
        <v>355</v>
      </c>
      <c r="D544" s="232"/>
      <c r="E544" s="233"/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12"/>
      <c r="Z544" s="212"/>
      <c r="AA544" s="212"/>
      <c r="AB544" s="212"/>
      <c r="AC544" s="212"/>
      <c r="AD544" s="212"/>
      <c r="AE544" s="212"/>
      <c r="AF544" s="212"/>
      <c r="AG544" s="212" t="s">
        <v>159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>
      <c r="A545" s="229"/>
      <c r="B545" s="230"/>
      <c r="C545" s="254" t="s">
        <v>245</v>
      </c>
      <c r="D545" s="232"/>
      <c r="E545" s="233">
        <v>2.36</v>
      </c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12"/>
      <c r="Z545" s="212"/>
      <c r="AA545" s="212"/>
      <c r="AB545" s="212"/>
      <c r="AC545" s="212"/>
      <c r="AD545" s="212"/>
      <c r="AE545" s="212"/>
      <c r="AF545" s="212"/>
      <c r="AG545" s="212" t="s">
        <v>159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>
      <c r="A546" s="229"/>
      <c r="B546" s="230"/>
      <c r="C546" s="254" t="s">
        <v>174</v>
      </c>
      <c r="D546" s="232"/>
      <c r="E546" s="233"/>
      <c r="F546" s="231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12"/>
      <c r="Z546" s="212"/>
      <c r="AA546" s="212"/>
      <c r="AB546" s="212"/>
      <c r="AC546" s="212"/>
      <c r="AD546" s="212"/>
      <c r="AE546" s="212"/>
      <c r="AF546" s="212"/>
      <c r="AG546" s="212" t="s">
        <v>159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>
      <c r="A547" s="229"/>
      <c r="B547" s="230"/>
      <c r="C547" s="254" t="s">
        <v>246</v>
      </c>
      <c r="D547" s="232"/>
      <c r="E547" s="233">
        <v>1.2</v>
      </c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12"/>
      <c r="Z547" s="212"/>
      <c r="AA547" s="212"/>
      <c r="AB547" s="212"/>
      <c r="AC547" s="212"/>
      <c r="AD547" s="212"/>
      <c r="AE547" s="212"/>
      <c r="AF547" s="212"/>
      <c r="AG547" s="212" t="s">
        <v>159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>
      <c r="A548" s="241">
        <v>80</v>
      </c>
      <c r="B548" s="242" t="s">
        <v>513</v>
      </c>
      <c r="C548" s="253" t="s">
        <v>514</v>
      </c>
      <c r="D548" s="243" t="s">
        <v>187</v>
      </c>
      <c r="E548" s="244">
        <v>1E-3</v>
      </c>
      <c r="F548" s="245"/>
      <c r="G548" s="246">
        <f>ROUND(E548*F548,2)</f>
        <v>0</v>
      </c>
      <c r="H548" s="245"/>
      <c r="I548" s="246">
        <f>ROUND(E548*H548,2)</f>
        <v>0</v>
      </c>
      <c r="J548" s="245"/>
      <c r="K548" s="246">
        <f>ROUND(E548*J548,2)</f>
        <v>0</v>
      </c>
      <c r="L548" s="246">
        <v>21</v>
      </c>
      <c r="M548" s="246">
        <f>G548*(1+L548/100)</f>
        <v>0</v>
      </c>
      <c r="N548" s="246">
        <v>0</v>
      </c>
      <c r="O548" s="246">
        <f>ROUND(E548*N548,2)</f>
        <v>0</v>
      </c>
      <c r="P548" s="246">
        <v>0</v>
      </c>
      <c r="Q548" s="246">
        <f>ROUND(E548*P548,2)</f>
        <v>0</v>
      </c>
      <c r="R548" s="246"/>
      <c r="S548" s="246" t="s">
        <v>154</v>
      </c>
      <c r="T548" s="247" t="s">
        <v>515</v>
      </c>
      <c r="U548" s="231">
        <v>4.82</v>
      </c>
      <c r="V548" s="231">
        <f>ROUND(E548*U548,2)</f>
        <v>0</v>
      </c>
      <c r="W548" s="231"/>
      <c r="X548" s="231" t="s">
        <v>156</v>
      </c>
      <c r="Y548" s="212"/>
      <c r="Z548" s="212"/>
      <c r="AA548" s="212"/>
      <c r="AB548" s="212"/>
      <c r="AC548" s="212"/>
      <c r="AD548" s="212"/>
      <c r="AE548" s="212"/>
      <c r="AF548" s="212"/>
      <c r="AG548" s="212" t="s">
        <v>157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>
      <c r="A549" s="229"/>
      <c r="B549" s="230"/>
      <c r="C549" s="254" t="s">
        <v>516</v>
      </c>
      <c r="D549" s="232"/>
      <c r="E549" s="233">
        <v>1E-3</v>
      </c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12"/>
      <c r="Z549" s="212"/>
      <c r="AA549" s="212"/>
      <c r="AB549" s="212"/>
      <c r="AC549" s="212"/>
      <c r="AD549" s="212"/>
      <c r="AE549" s="212"/>
      <c r="AF549" s="212"/>
      <c r="AG549" s="212" t="s">
        <v>159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>
      <c r="A550" s="235" t="s">
        <v>149</v>
      </c>
      <c r="B550" s="236" t="s">
        <v>99</v>
      </c>
      <c r="C550" s="252" t="s">
        <v>100</v>
      </c>
      <c r="D550" s="237"/>
      <c r="E550" s="238"/>
      <c r="F550" s="239"/>
      <c r="G550" s="239">
        <f>SUMIF(AG551:AG599,"&lt;&gt;NOR",G551:G599)</f>
        <v>0</v>
      </c>
      <c r="H550" s="239"/>
      <c r="I550" s="239">
        <f>SUM(I551:I599)</f>
        <v>0</v>
      </c>
      <c r="J550" s="239"/>
      <c r="K550" s="239">
        <f>SUM(K551:K599)</f>
        <v>0</v>
      </c>
      <c r="L550" s="239"/>
      <c r="M550" s="239">
        <f>SUM(M551:M599)</f>
        <v>0</v>
      </c>
      <c r="N550" s="239"/>
      <c r="O550" s="239">
        <f>SUM(O551:O599)</f>
        <v>0.25</v>
      </c>
      <c r="P550" s="239"/>
      <c r="Q550" s="239">
        <f>SUM(Q551:Q599)</f>
        <v>0</v>
      </c>
      <c r="R550" s="239"/>
      <c r="S550" s="239"/>
      <c r="T550" s="240"/>
      <c r="U550" s="234"/>
      <c r="V550" s="234">
        <f>SUM(V551:V599)</f>
        <v>25.14</v>
      </c>
      <c r="W550" s="234"/>
      <c r="X550" s="234"/>
      <c r="AG550" t="s">
        <v>150</v>
      </c>
    </row>
    <row r="551" spans="1:60" outlineLevel="1">
      <c r="A551" s="241">
        <v>81</v>
      </c>
      <c r="B551" s="242" t="s">
        <v>517</v>
      </c>
      <c r="C551" s="253" t="s">
        <v>518</v>
      </c>
      <c r="D551" s="243" t="s">
        <v>238</v>
      </c>
      <c r="E551" s="244">
        <v>11</v>
      </c>
      <c r="F551" s="245"/>
      <c r="G551" s="246">
        <f>ROUND(E551*F551,2)</f>
        <v>0</v>
      </c>
      <c r="H551" s="245"/>
      <c r="I551" s="246">
        <f>ROUND(E551*H551,2)</f>
        <v>0</v>
      </c>
      <c r="J551" s="245"/>
      <c r="K551" s="246">
        <f>ROUND(E551*J551,2)</f>
        <v>0</v>
      </c>
      <c r="L551" s="246">
        <v>21</v>
      </c>
      <c r="M551" s="246">
        <f>G551*(1+L551/100)</f>
        <v>0</v>
      </c>
      <c r="N551" s="246">
        <v>0</v>
      </c>
      <c r="O551" s="246">
        <f>ROUND(E551*N551,2)</f>
        <v>0</v>
      </c>
      <c r="P551" s="246">
        <v>0</v>
      </c>
      <c r="Q551" s="246">
        <f>ROUND(E551*P551,2)</f>
        <v>0</v>
      </c>
      <c r="R551" s="246"/>
      <c r="S551" s="246" t="s">
        <v>154</v>
      </c>
      <c r="T551" s="247" t="s">
        <v>155</v>
      </c>
      <c r="U551" s="231">
        <v>1.45</v>
      </c>
      <c r="V551" s="231">
        <f>ROUND(E551*U551,2)</f>
        <v>15.95</v>
      </c>
      <c r="W551" s="231"/>
      <c r="X551" s="231" t="s">
        <v>156</v>
      </c>
      <c r="Y551" s="212"/>
      <c r="Z551" s="212"/>
      <c r="AA551" s="212"/>
      <c r="AB551" s="212"/>
      <c r="AC551" s="212"/>
      <c r="AD551" s="212"/>
      <c r="AE551" s="212"/>
      <c r="AF551" s="212"/>
      <c r="AG551" s="212" t="s">
        <v>157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>
      <c r="A552" s="229"/>
      <c r="B552" s="230"/>
      <c r="C552" s="254" t="s">
        <v>312</v>
      </c>
      <c r="D552" s="232"/>
      <c r="E552" s="233"/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12"/>
      <c r="Z552" s="212"/>
      <c r="AA552" s="212"/>
      <c r="AB552" s="212"/>
      <c r="AC552" s="212"/>
      <c r="AD552" s="212"/>
      <c r="AE552" s="212"/>
      <c r="AF552" s="212"/>
      <c r="AG552" s="212" t="s">
        <v>159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>
      <c r="A553" s="229"/>
      <c r="B553" s="230"/>
      <c r="C553" s="254" t="s">
        <v>55</v>
      </c>
      <c r="D553" s="232"/>
      <c r="E553" s="233">
        <v>1</v>
      </c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12"/>
      <c r="Z553" s="212"/>
      <c r="AA553" s="212"/>
      <c r="AB553" s="212"/>
      <c r="AC553" s="212"/>
      <c r="AD553" s="212"/>
      <c r="AE553" s="212"/>
      <c r="AF553" s="212"/>
      <c r="AG553" s="212" t="s">
        <v>159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>
      <c r="A554" s="229"/>
      <c r="B554" s="230"/>
      <c r="C554" s="254" t="s">
        <v>519</v>
      </c>
      <c r="D554" s="232"/>
      <c r="E554" s="233"/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12"/>
      <c r="Z554" s="212"/>
      <c r="AA554" s="212"/>
      <c r="AB554" s="212"/>
      <c r="AC554" s="212"/>
      <c r="AD554" s="212"/>
      <c r="AE554" s="212"/>
      <c r="AF554" s="212"/>
      <c r="AG554" s="212" t="s">
        <v>159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>
      <c r="A555" s="229"/>
      <c r="B555" s="230"/>
      <c r="C555" s="254" t="s">
        <v>55</v>
      </c>
      <c r="D555" s="232"/>
      <c r="E555" s="233">
        <v>1</v>
      </c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12"/>
      <c r="Z555" s="212"/>
      <c r="AA555" s="212"/>
      <c r="AB555" s="212"/>
      <c r="AC555" s="212"/>
      <c r="AD555" s="212"/>
      <c r="AE555" s="212"/>
      <c r="AF555" s="212"/>
      <c r="AG555" s="212" t="s">
        <v>159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>
      <c r="A556" s="229"/>
      <c r="B556" s="230"/>
      <c r="C556" s="254" t="s">
        <v>314</v>
      </c>
      <c r="D556" s="232"/>
      <c r="E556" s="233"/>
      <c r="F556" s="231"/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1"/>
      <c r="Y556" s="212"/>
      <c r="Z556" s="212"/>
      <c r="AA556" s="212"/>
      <c r="AB556" s="212"/>
      <c r="AC556" s="212"/>
      <c r="AD556" s="212"/>
      <c r="AE556" s="212"/>
      <c r="AF556" s="212"/>
      <c r="AG556" s="212" t="s">
        <v>159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>
      <c r="A557" s="229"/>
      <c r="B557" s="230"/>
      <c r="C557" s="254" t="s">
        <v>55</v>
      </c>
      <c r="D557" s="232"/>
      <c r="E557" s="233">
        <v>1</v>
      </c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12"/>
      <c r="Z557" s="212"/>
      <c r="AA557" s="212"/>
      <c r="AB557" s="212"/>
      <c r="AC557" s="212"/>
      <c r="AD557" s="212"/>
      <c r="AE557" s="212"/>
      <c r="AF557" s="212"/>
      <c r="AG557" s="212" t="s">
        <v>159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>
      <c r="A558" s="229"/>
      <c r="B558" s="230"/>
      <c r="C558" s="254" t="s">
        <v>313</v>
      </c>
      <c r="D558" s="232"/>
      <c r="E558" s="233"/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12"/>
      <c r="Z558" s="212"/>
      <c r="AA558" s="212"/>
      <c r="AB558" s="212"/>
      <c r="AC558" s="212"/>
      <c r="AD558" s="212"/>
      <c r="AE558" s="212"/>
      <c r="AF558" s="212"/>
      <c r="AG558" s="212" t="s">
        <v>159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>
      <c r="A559" s="229"/>
      <c r="B559" s="230"/>
      <c r="C559" s="254" t="s">
        <v>55</v>
      </c>
      <c r="D559" s="232"/>
      <c r="E559" s="233">
        <v>1</v>
      </c>
      <c r="F559" s="231"/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12"/>
      <c r="Z559" s="212"/>
      <c r="AA559" s="212"/>
      <c r="AB559" s="212"/>
      <c r="AC559" s="212"/>
      <c r="AD559" s="212"/>
      <c r="AE559" s="212"/>
      <c r="AF559" s="212"/>
      <c r="AG559" s="212" t="s">
        <v>159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>
      <c r="A560" s="229"/>
      <c r="B560" s="230"/>
      <c r="C560" s="254" t="s">
        <v>315</v>
      </c>
      <c r="D560" s="232"/>
      <c r="E560" s="233"/>
      <c r="F560" s="231"/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12"/>
      <c r="Z560" s="212"/>
      <c r="AA560" s="212"/>
      <c r="AB560" s="212"/>
      <c r="AC560" s="212"/>
      <c r="AD560" s="212"/>
      <c r="AE560" s="212"/>
      <c r="AF560" s="212"/>
      <c r="AG560" s="212" t="s">
        <v>159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>
      <c r="A561" s="229"/>
      <c r="B561" s="230"/>
      <c r="C561" s="254" t="s">
        <v>55</v>
      </c>
      <c r="D561" s="232"/>
      <c r="E561" s="233">
        <v>1</v>
      </c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12"/>
      <c r="Z561" s="212"/>
      <c r="AA561" s="212"/>
      <c r="AB561" s="212"/>
      <c r="AC561" s="212"/>
      <c r="AD561" s="212"/>
      <c r="AE561" s="212"/>
      <c r="AF561" s="212"/>
      <c r="AG561" s="212" t="s">
        <v>159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>
      <c r="A562" s="229"/>
      <c r="B562" s="230"/>
      <c r="C562" s="254" t="s">
        <v>520</v>
      </c>
      <c r="D562" s="232"/>
      <c r="E562" s="233"/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12"/>
      <c r="Z562" s="212"/>
      <c r="AA562" s="212"/>
      <c r="AB562" s="212"/>
      <c r="AC562" s="212"/>
      <c r="AD562" s="212"/>
      <c r="AE562" s="212"/>
      <c r="AF562" s="212"/>
      <c r="AG562" s="212" t="s">
        <v>159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>
      <c r="A563" s="229"/>
      <c r="B563" s="230"/>
      <c r="C563" s="254" t="s">
        <v>55</v>
      </c>
      <c r="D563" s="232"/>
      <c r="E563" s="233">
        <v>1</v>
      </c>
      <c r="F563" s="231"/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12"/>
      <c r="Z563" s="212"/>
      <c r="AA563" s="212"/>
      <c r="AB563" s="212"/>
      <c r="AC563" s="212"/>
      <c r="AD563" s="212"/>
      <c r="AE563" s="212"/>
      <c r="AF563" s="212"/>
      <c r="AG563" s="212" t="s">
        <v>159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>
      <c r="A564" s="229"/>
      <c r="B564" s="230"/>
      <c r="C564" s="254" t="s">
        <v>317</v>
      </c>
      <c r="D564" s="232"/>
      <c r="E564" s="233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12"/>
      <c r="Z564" s="212"/>
      <c r="AA564" s="212"/>
      <c r="AB564" s="212"/>
      <c r="AC564" s="212"/>
      <c r="AD564" s="212"/>
      <c r="AE564" s="212"/>
      <c r="AF564" s="212"/>
      <c r="AG564" s="212" t="s">
        <v>159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>
      <c r="A565" s="229"/>
      <c r="B565" s="230"/>
      <c r="C565" s="254" t="s">
        <v>55</v>
      </c>
      <c r="D565" s="232"/>
      <c r="E565" s="233">
        <v>1</v>
      </c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12"/>
      <c r="Z565" s="212"/>
      <c r="AA565" s="212"/>
      <c r="AB565" s="212"/>
      <c r="AC565" s="212"/>
      <c r="AD565" s="212"/>
      <c r="AE565" s="212"/>
      <c r="AF565" s="212"/>
      <c r="AG565" s="212" t="s">
        <v>159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>
      <c r="A566" s="229"/>
      <c r="B566" s="230"/>
      <c r="C566" s="254" t="s">
        <v>316</v>
      </c>
      <c r="D566" s="232"/>
      <c r="E566" s="233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12"/>
      <c r="Z566" s="212"/>
      <c r="AA566" s="212"/>
      <c r="AB566" s="212"/>
      <c r="AC566" s="212"/>
      <c r="AD566" s="212"/>
      <c r="AE566" s="212"/>
      <c r="AF566" s="212"/>
      <c r="AG566" s="212" t="s">
        <v>159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>
      <c r="A567" s="229"/>
      <c r="B567" s="230"/>
      <c r="C567" s="254" t="s">
        <v>55</v>
      </c>
      <c r="D567" s="232"/>
      <c r="E567" s="233">
        <v>1</v>
      </c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12"/>
      <c r="Z567" s="212"/>
      <c r="AA567" s="212"/>
      <c r="AB567" s="212"/>
      <c r="AC567" s="212"/>
      <c r="AD567" s="212"/>
      <c r="AE567" s="212"/>
      <c r="AF567" s="212"/>
      <c r="AG567" s="212" t="s">
        <v>159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>
      <c r="A568" s="229"/>
      <c r="B568" s="230"/>
      <c r="C568" s="254" t="s">
        <v>180</v>
      </c>
      <c r="D568" s="232"/>
      <c r="E568" s="233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12"/>
      <c r="Z568" s="212"/>
      <c r="AA568" s="212"/>
      <c r="AB568" s="212"/>
      <c r="AC568" s="212"/>
      <c r="AD568" s="212"/>
      <c r="AE568" s="212"/>
      <c r="AF568" s="212"/>
      <c r="AG568" s="212" t="s">
        <v>159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>
      <c r="A569" s="229"/>
      <c r="B569" s="230"/>
      <c r="C569" s="254" t="s">
        <v>65</v>
      </c>
      <c r="D569" s="232"/>
      <c r="E569" s="233">
        <v>3</v>
      </c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12"/>
      <c r="Z569" s="212"/>
      <c r="AA569" s="212"/>
      <c r="AB569" s="212"/>
      <c r="AC569" s="212"/>
      <c r="AD569" s="212"/>
      <c r="AE569" s="212"/>
      <c r="AF569" s="212"/>
      <c r="AG569" s="212" t="s">
        <v>159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>
      <c r="A570" s="241">
        <v>82</v>
      </c>
      <c r="B570" s="242" t="s">
        <v>521</v>
      </c>
      <c r="C570" s="253" t="s">
        <v>522</v>
      </c>
      <c r="D570" s="243" t="s">
        <v>238</v>
      </c>
      <c r="E570" s="244">
        <v>11</v>
      </c>
      <c r="F570" s="245"/>
      <c r="G570" s="246">
        <f>ROUND(E570*F570,2)</f>
        <v>0</v>
      </c>
      <c r="H570" s="245"/>
      <c r="I570" s="246">
        <f>ROUND(E570*H570,2)</f>
        <v>0</v>
      </c>
      <c r="J570" s="245"/>
      <c r="K570" s="246">
        <f>ROUND(E570*J570,2)</f>
        <v>0</v>
      </c>
      <c r="L570" s="246">
        <v>21</v>
      </c>
      <c r="M570" s="246">
        <f>G570*(1+L570/100)</f>
        <v>0</v>
      </c>
      <c r="N570" s="246">
        <v>0</v>
      </c>
      <c r="O570" s="246">
        <f>ROUND(E570*N570,2)</f>
        <v>0</v>
      </c>
      <c r="P570" s="246">
        <v>0</v>
      </c>
      <c r="Q570" s="246">
        <f>ROUND(E570*P570,2)</f>
        <v>0</v>
      </c>
      <c r="R570" s="246"/>
      <c r="S570" s="246" t="s">
        <v>154</v>
      </c>
      <c r="T570" s="247" t="s">
        <v>155</v>
      </c>
      <c r="U570" s="231">
        <v>0.78</v>
      </c>
      <c r="V570" s="231">
        <f>ROUND(E570*U570,2)</f>
        <v>8.58</v>
      </c>
      <c r="W570" s="231"/>
      <c r="X570" s="231" t="s">
        <v>156</v>
      </c>
      <c r="Y570" s="212"/>
      <c r="Z570" s="212"/>
      <c r="AA570" s="212"/>
      <c r="AB570" s="212"/>
      <c r="AC570" s="212"/>
      <c r="AD570" s="212"/>
      <c r="AE570" s="212"/>
      <c r="AF570" s="212"/>
      <c r="AG570" s="212" t="s">
        <v>157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>
      <c r="A571" s="229"/>
      <c r="B571" s="230"/>
      <c r="C571" s="254" t="s">
        <v>523</v>
      </c>
      <c r="D571" s="232"/>
      <c r="E571" s="233">
        <v>11</v>
      </c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12"/>
      <c r="Z571" s="212"/>
      <c r="AA571" s="212"/>
      <c r="AB571" s="212"/>
      <c r="AC571" s="212"/>
      <c r="AD571" s="212"/>
      <c r="AE571" s="212"/>
      <c r="AF571" s="212"/>
      <c r="AG571" s="212" t="s">
        <v>159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>
      <c r="A572" s="241">
        <v>83</v>
      </c>
      <c r="B572" s="242" t="s">
        <v>524</v>
      </c>
      <c r="C572" s="253" t="s">
        <v>525</v>
      </c>
      <c r="D572" s="243" t="s">
        <v>187</v>
      </c>
      <c r="E572" s="244">
        <v>0.253</v>
      </c>
      <c r="F572" s="245"/>
      <c r="G572" s="246">
        <f>ROUND(E572*F572,2)</f>
        <v>0</v>
      </c>
      <c r="H572" s="245"/>
      <c r="I572" s="246">
        <f>ROUND(E572*H572,2)</f>
        <v>0</v>
      </c>
      <c r="J572" s="245"/>
      <c r="K572" s="246">
        <f>ROUND(E572*J572,2)</f>
        <v>0</v>
      </c>
      <c r="L572" s="246">
        <v>21</v>
      </c>
      <c r="M572" s="246">
        <f>G572*(1+L572/100)</f>
        <v>0</v>
      </c>
      <c r="N572" s="246">
        <v>0</v>
      </c>
      <c r="O572" s="246">
        <f>ROUND(E572*N572,2)</f>
        <v>0</v>
      </c>
      <c r="P572" s="246">
        <v>0</v>
      </c>
      <c r="Q572" s="246">
        <f>ROUND(E572*P572,2)</f>
        <v>0</v>
      </c>
      <c r="R572" s="246"/>
      <c r="S572" s="246" t="s">
        <v>154</v>
      </c>
      <c r="T572" s="247" t="s">
        <v>155</v>
      </c>
      <c r="U572" s="231">
        <v>2.42</v>
      </c>
      <c r="V572" s="231">
        <f>ROUND(E572*U572,2)</f>
        <v>0.61</v>
      </c>
      <c r="W572" s="231"/>
      <c r="X572" s="231" t="s">
        <v>156</v>
      </c>
      <c r="Y572" s="212"/>
      <c r="Z572" s="212"/>
      <c r="AA572" s="212"/>
      <c r="AB572" s="212"/>
      <c r="AC572" s="212"/>
      <c r="AD572" s="212"/>
      <c r="AE572" s="212"/>
      <c r="AF572" s="212"/>
      <c r="AG572" s="212" t="s">
        <v>157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>
      <c r="A573" s="229"/>
      <c r="B573" s="230"/>
      <c r="C573" s="254" t="s">
        <v>526</v>
      </c>
      <c r="D573" s="232"/>
      <c r="E573" s="233">
        <v>0.253</v>
      </c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12"/>
      <c r="Z573" s="212"/>
      <c r="AA573" s="212"/>
      <c r="AB573" s="212"/>
      <c r="AC573" s="212"/>
      <c r="AD573" s="212"/>
      <c r="AE573" s="212"/>
      <c r="AF573" s="212"/>
      <c r="AG573" s="212" t="s">
        <v>159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>
      <c r="A574" s="241">
        <v>84</v>
      </c>
      <c r="B574" s="242" t="s">
        <v>527</v>
      </c>
      <c r="C574" s="253" t="s">
        <v>528</v>
      </c>
      <c r="D574" s="243" t="s">
        <v>238</v>
      </c>
      <c r="E574" s="244">
        <v>11</v>
      </c>
      <c r="F574" s="245"/>
      <c r="G574" s="246">
        <f>ROUND(E574*F574,2)</f>
        <v>0</v>
      </c>
      <c r="H574" s="245"/>
      <c r="I574" s="246">
        <f>ROUND(E574*H574,2)</f>
        <v>0</v>
      </c>
      <c r="J574" s="245"/>
      <c r="K574" s="246">
        <f>ROUND(E574*J574,2)</f>
        <v>0</v>
      </c>
      <c r="L574" s="246">
        <v>21</v>
      </c>
      <c r="M574" s="246">
        <f>G574*(1+L574/100)</f>
        <v>0</v>
      </c>
      <c r="N574" s="246">
        <v>7.5000000000000002E-4</v>
      </c>
      <c r="O574" s="246">
        <f>ROUND(E574*N574,2)</f>
        <v>0.01</v>
      </c>
      <c r="P574" s="246">
        <v>0</v>
      </c>
      <c r="Q574" s="246">
        <f>ROUND(E574*P574,2)</f>
        <v>0</v>
      </c>
      <c r="R574" s="246" t="s">
        <v>390</v>
      </c>
      <c r="S574" s="246" t="s">
        <v>154</v>
      </c>
      <c r="T574" s="247" t="s">
        <v>155</v>
      </c>
      <c r="U574" s="231">
        <v>0</v>
      </c>
      <c r="V574" s="231">
        <f>ROUND(E574*U574,2)</f>
        <v>0</v>
      </c>
      <c r="W574" s="231"/>
      <c r="X574" s="231" t="s">
        <v>391</v>
      </c>
      <c r="Y574" s="212"/>
      <c r="Z574" s="212"/>
      <c r="AA574" s="212"/>
      <c r="AB574" s="212"/>
      <c r="AC574" s="212"/>
      <c r="AD574" s="212"/>
      <c r="AE574" s="212"/>
      <c r="AF574" s="212"/>
      <c r="AG574" s="212" t="s">
        <v>392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>
      <c r="A575" s="229"/>
      <c r="B575" s="230"/>
      <c r="C575" s="254" t="s">
        <v>523</v>
      </c>
      <c r="D575" s="232"/>
      <c r="E575" s="233">
        <v>11</v>
      </c>
      <c r="F575" s="231"/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12"/>
      <c r="Z575" s="212"/>
      <c r="AA575" s="212"/>
      <c r="AB575" s="212"/>
      <c r="AC575" s="212"/>
      <c r="AD575" s="212"/>
      <c r="AE575" s="212"/>
      <c r="AF575" s="212"/>
      <c r="AG575" s="212" t="s">
        <v>159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ht="22.5" outlineLevel="1">
      <c r="A576" s="241">
        <v>85</v>
      </c>
      <c r="B576" s="242" t="s">
        <v>529</v>
      </c>
      <c r="C576" s="253" t="s">
        <v>530</v>
      </c>
      <c r="D576" s="243" t="s">
        <v>238</v>
      </c>
      <c r="E576" s="244">
        <v>11</v>
      </c>
      <c r="F576" s="245"/>
      <c r="G576" s="246">
        <f>ROUND(E576*F576,2)</f>
        <v>0</v>
      </c>
      <c r="H576" s="245"/>
      <c r="I576" s="246">
        <f>ROUND(E576*H576,2)</f>
        <v>0</v>
      </c>
      <c r="J576" s="245"/>
      <c r="K576" s="246">
        <f>ROUND(E576*J576,2)</f>
        <v>0</v>
      </c>
      <c r="L576" s="246">
        <v>21</v>
      </c>
      <c r="M576" s="246">
        <f>G576*(1+L576/100)</f>
        <v>0</v>
      </c>
      <c r="N576" s="246">
        <v>3.6000000000000002E-4</v>
      </c>
      <c r="O576" s="246">
        <f>ROUND(E576*N576,2)</f>
        <v>0</v>
      </c>
      <c r="P576" s="246">
        <v>0</v>
      </c>
      <c r="Q576" s="246">
        <f>ROUND(E576*P576,2)</f>
        <v>0</v>
      </c>
      <c r="R576" s="246" t="s">
        <v>390</v>
      </c>
      <c r="S576" s="246" t="s">
        <v>154</v>
      </c>
      <c r="T576" s="247" t="s">
        <v>155</v>
      </c>
      <c r="U576" s="231">
        <v>0</v>
      </c>
      <c r="V576" s="231">
        <f>ROUND(E576*U576,2)</f>
        <v>0</v>
      </c>
      <c r="W576" s="231"/>
      <c r="X576" s="231" t="s">
        <v>391</v>
      </c>
      <c r="Y576" s="212"/>
      <c r="Z576" s="212"/>
      <c r="AA576" s="212"/>
      <c r="AB576" s="212"/>
      <c r="AC576" s="212"/>
      <c r="AD576" s="212"/>
      <c r="AE576" s="212"/>
      <c r="AF576" s="212"/>
      <c r="AG576" s="212" t="s">
        <v>531</v>
      </c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>
      <c r="A577" s="229"/>
      <c r="B577" s="230"/>
      <c r="C577" s="254" t="s">
        <v>523</v>
      </c>
      <c r="D577" s="232"/>
      <c r="E577" s="233">
        <v>11</v>
      </c>
      <c r="F577" s="231"/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12"/>
      <c r="Z577" s="212"/>
      <c r="AA577" s="212"/>
      <c r="AB577" s="212"/>
      <c r="AC577" s="212"/>
      <c r="AD577" s="212"/>
      <c r="AE577" s="212"/>
      <c r="AF577" s="212"/>
      <c r="AG577" s="212" t="s">
        <v>159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>
      <c r="A578" s="241">
        <v>86</v>
      </c>
      <c r="B578" s="242" t="s">
        <v>532</v>
      </c>
      <c r="C578" s="253" t="s">
        <v>533</v>
      </c>
      <c r="D578" s="243" t="s">
        <v>238</v>
      </c>
      <c r="E578" s="244">
        <v>7</v>
      </c>
      <c r="F578" s="245"/>
      <c r="G578" s="246">
        <f>ROUND(E578*F578,2)</f>
        <v>0</v>
      </c>
      <c r="H578" s="245"/>
      <c r="I578" s="246">
        <f>ROUND(E578*H578,2)</f>
        <v>0</v>
      </c>
      <c r="J578" s="245"/>
      <c r="K578" s="246">
        <f>ROUND(E578*J578,2)</f>
        <v>0</v>
      </c>
      <c r="L578" s="246">
        <v>21</v>
      </c>
      <c r="M578" s="246">
        <f>G578*(1+L578/100)</f>
        <v>0</v>
      </c>
      <c r="N578" s="246">
        <v>0.02</v>
      </c>
      <c r="O578" s="246">
        <f>ROUND(E578*N578,2)</f>
        <v>0.14000000000000001</v>
      </c>
      <c r="P578" s="246">
        <v>0</v>
      </c>
      <c r="Q578" s="246">
        <f>ROUND(E578*P578,2)</f>
        <v>0</v>
      </c>
      <c r="R578" s="246" t="s">
        <v>390</v>
      </c>
      <c r="S578" s="246" t="s">
        <v>154</v>
      </c>
      <c r="T578" s="247" t="s">
        <v>155</v>
      </c>
      <c r="U578" s="231">
        <v>0</v>
      </c>
      <c r="V578" s="231">
        <f>ROUND(E578*U578,2)</f>
        <v>0</v>
      </c>
      <c r="W578" s="231"/>
      <c r="X578" s="231" t="s">
        <v>391</v>
      </c>
      <c r="Y578" s="212"/>
      <c r="Z578" s="212"/>
      <c r="AA578" s="212"/>
      <c r="AB578" s="212"/>
      <c r="AC578" s="212"/>
      <c r="AD578" s="212"/>
      <c r="AE578" s="212"/>
      <c r="AF578" s="212"/>
      <c r="AG578" s="212" t="s">
        <v>392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>
      <c r="A579" s="229"/>
      <c r="B579" s="230"/>
      <c r="C579" s="254" t="s">
        <v>534</v>
      </c>
      <c r="D579" s="232"/>
      <c r="E579" s="233"/>
      <c r="F579" s="231"/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12"/>
      <c r="Z579" s="212"/>
      <c r="AA579" s="212"/>
      <c r="AB579" s="212"/>
      <c r="AC579" s="212"/>
      <c r="AD579" s="212"/>
      <c r="AE579" s="212"/>
      <c r="AF579" s="212"/>
      <c r="AG579" s="212" t="s">
        <v>159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>
      <c r="A580" s="229"/>
      <c r="B580" s="230"/>
      <c r="C580" s="254" t="s">
        <v>312</v>
      </c>
      <c r="D580" s="232"/>
      <c r="E580" s="233"/>
      <c r="F580" s="231"/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12"/>
      <c r="Z580" s="212"/>
      <c r="AA580" s="212"/>
      <c r="AB580" s="212"/>
      <c r="AC580" s="212"/>
      <c r="AD580" s="212"/>
      <c r="AE580" s="212"/>
      <c r="AF580" s="212"/>
      <c r="AG580" s="212" t="s">
        <v>159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>
      <c r="A581" s="229"/>
      <c r="B581" s="230"/>
      <c r="C581" s="254" t="s">
        <v>55</v>
      </c>
      <c r="D581" s="232"/>
      <c r="E581" s="233">
        <v>1</v>
      </c>
      <c r="F581" s="231"/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12"/>
      <c r="Z581" s="212"/>
      <c r="AA581" s="212"/>
      <c r="AB581" s="212"/>
      <c r="AC581" s="212"/>
      <c r="AD581" s="212"/>
      <c r="AE581" s="212"/>
      <c r="AF581" s="212"/>
      <c r="AG581" s="212" t="s">
        <v>159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>
      <c r="A582" s="229"/>
      <c r="B582" s="230"/>
      <c r="C582" s="254" t="s">
        <v>519</v>
      </c>
      <c r="D582" s="232"/>
      <c r="E582" s="233"/>
      <c r="F582" s="231"/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12"/>
      <c r="Z582" s="212"/>
      <c r="AA582" s="212"/>
      <c r="AB582" s="212"/>
      <c r="AC582" s="212"/>
      <c r="AD582" s="212"/>
      <c r="AE582" s="212"/>
      <c r="AF582" s="212"/>
      <c r="AG582" s="212" t="s">
        <v>159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>
      <c r="A583" s="229"/>
      <c r="B583" s="230"/>
      <c r="C583" s="254" t="s">
        <v>55</v>
      </c>
      <c r="D583" s="232"/>
      <c r="E583" s="233">
        <v>1</v>
      </c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12"/>
      <c r="Z583" s="212"/>
      <c r="AA583" s="212"/>
      <c r="AB583" s="212"/>
      <c r="AC583" s="212"/>
      <c r="AD583" s="212"/>
      <c r="AE583" s="212"/>
      <c r="AF583" s="212"/>
      <c r="AG583" s="212" t="s">
        <v>159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>
      <c r="A584" s="229"/>
      <c r="B584" s="230"/>
      <c r="C584" s="254" t="s">
        <v>314</v>
      </c>
      <c r="D584" s="232"/>
      <c r="E584" s="233"/>
      <c r="F584" s="231"/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12"/>
      <c r="Z584" s="212"/>
      <c r="AA584" s="212"/>
      <c r="AB584" s="212"/>
      <c r="AC584" s="212"/>
      <c r="AD584" s="212"/>
      <c r="AE584" s="212"/>
      <c r="AF584" s="212"/>
      <c r="AG584" s="212" t="s">
        <v>159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>
      <c r="A585" s="229"/>
      <c r="B585" s="230"/>
      <c r="C585" s="254" t="s">
        <v>55</v>
      </c>
      <c r="D585" s="232"/>
      <c r="E585" s="233">
        <v>1</v>
      </c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12"/>
      <c r="Z585" s="212"/>
      <c r="AA585" s="212"/>
      <c r="AB585" s="212"/>
      <c r="AC585" s="212"/>
      <c r="AD585" s="212"/>
      <c r="AE585" s="212"/>
      <c r="AF585" s="212"/>
      <c r="AG585" s="212" t="s">
        <v>159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>
      <c r="A586" s="229"/>
      <c r="B586" s="230"/>
      <c r="C586" s="254" t="s">
        <v>313</v>
      </c>
      <c r="D586" s="232"/>
      <c r="E586" s="233"/>
      <c r="F586" s="231"/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1"/>
      <c r="Y586" s="212"/>
      <c r="Z586" s="212"/>
      <c r="AA586" s="212"/>
      <c r="AB586" s="212"/>
      <c r="AC586" s="212"/>
      <c r="AD586" s="212"/>
      <c r="AE586" s="212"/>
      <c r="AF586" s="212"/>
      <c r="AG586" s="212" t="s">
        <v>159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>
      <c r="A587" s="229"/>
      <c r="B587" s="230"/>
      <c r="C587" s="254" t="s">
        <v>55</v>
      </c>
      <c r="D587" s="232"/>
      <c r="E587" s="233">
        <v>1</v>
      </c>
      <c r="F587" s="231"/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  <c r="X587" s="231"/>
      <c r="Y587" s="212"/>
      <c r="Z587" s="212"/>
      <c r="AA587" s="212"/>
      <c r="AB587" s="212"/>
      <c r="AC587" s="212"/>
      <c r="AD587" s="212"/>
      <c r="AE587" s="212"/>
      <c r="AF587" s="212"/>
      <c r="AG587" s="212" t="s">
        <v>159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>
      <c r="A588" s="229"/>
      <c r="B588" s="230"/>
      <c r="C588" s="254" t="s">
        <v>520</v>
      </c>
      <c r="D588" s="232"/>
      <c r="E588" s="233"/>
      <c r="F588" s="231"/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1"/>
      <c r="Y588" s="212"/>
      <c r="Z588" s="212"/>
      <c r="AA588" s="212"/>
      <c r="AB588" s="212"/>
      <c r="AC588" s="212"/>
      <c r="AD588" s="212"/>
      <c r="AE588" s="212"/>
      <c r="AF588" s="212"/>
      <c r="AG588" s="212" t="s">
        <v>159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>
      <c r="A589" s="229"/>
      <c r="B589" s="230"/>
      <c r="C589" s="254" t="s">
        <v>55</v>
      </c>
      <c r="D589" s="232"/>
      <c r="E589" s="233">
        <v>1</v>
      </c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1"/>
      <c r="Y589" s="212"/>
      <c r="Z589" s="212"/>
      <c r="AA589" s="212"/>
      <c r="AB589" s="212"/>
      <c r="AC589" s="212"/>
      <c r="AD589" s="212"/>
      <c r="AE589" s="212"/>
      <c r="AF589" s="212"/>
      <c r="AG589" s="212" t="s">
        <v>159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>
      <c r="A590" s="229"/>
      <c r="B590" s="230"/>
      <c r="C590" s="254" t="s">
        <v>316</v>
      </c>
      <c r="D590" s="232"/>
      <c r="E590" s="233"/>
      <c r="F590" s="231"/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  <c r="X590" s="231"/>
      <c r="Y590" s="212"/>
      <c r="Z590" s="212"/>
      <c r="AA590" s="212"/>
      <c r="AB590" s="212"/>
      <c r="AC590" s="212"/>
      <c r="AD590" s="212"/>
      <c r="AE590" s="212"/>
      <c r="AF590" s="212"/>
      <c r="AG590" s="212" t="s">
        <v>159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>
      <c r="A591" s="229"/>
      <c r="B591" s="230"/>
      <c r="C591" s="254" t="s">
        <v>55</v>
      </c>
      <c r="D591" s="232"/>
      <c r="E591" s="233">
        <v>1</v>
      </c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  <c r="X591" s="231"/>
      <c r="Y591" s="212"/>
      <c r="Z591" s="212"/>
      <c r="AA591" s="212"/>
      <c r="AB591" s="212"/>
      <c r="AC591" s="212"/>
      <c r="AD591" s="212"/>
      <c r="AE591" s="212"/>
      <c r="AF591" s="212"/>
      <c r="AG591" s="212" t="s">
        <v>159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>
      <c r="A592" s="229"/>
      <c r="B592" s="230"/>
      <c r="C592" s="254" t="s">
        <v>317</v>
      </c>
      <c r="D592" s="232"/>
      <c r="E592" s="233"/>
      <c r="F592" s="231"/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  <c r="X592" s="231"/>
      <c r="Y592" s="212"/>
      <c r="Z592" s="212"/>
      <c r="AA592" s="212"/>
      <c r="AB592" s="212"/>
      <c r="AC592" s="212"/>
      <c r="AD592" s="212"/>
      <c r="AE592" s="212"/>
      <c r="AF592" s="212"/>
      <c r="AG592" s="212" t="s">
        <v>159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>
      <c r="A593" s="229"/>
      <c r="B593" s="230"/>
      <c r="C593" s="254" t="s">
        <v>55</v>
      </c>
      <c r="D593" s="232"/>
      <c r="E593" s="233">
        <v>1</v>
      </c>
      <c r="F593" s="231"/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  <c r="X593" s="231"/>
      <c r="Y593" s="212"/>
      <c r="Z593" s="212"/>
      <c r="AA593" s="212"/>
      <c r="AB593" s="212"/>
      <c r="AC593" s="212"/>
      <c r="AD593" s="212"/>
      <c r="AE593" s="212"/>
      <c r="AF593" s="212"/>
      <c r="AG593" s="212" t="s">
        <v>159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>
      <c r="A594" s="241">
        <v>87</v>
      </c>
      <c r="B594" s="242" t="s">
        <v>535</v>
      </c>
      <c r="C594" s="253" t="s">
        <v>536</v>
      </c>
      <c r="D594" s="243" t="s">
        <v>238</v>
      </c>
      <c r="E594" s="244">
        <v>1</v>
      </c>
      <c r="F594" s="245"/>
      <c r="G594" s="246">
        <f>ROUND(E594*F594,2)</f>
        <v>0</v>
      </c>
      <c r="H594" s="245"/>
      <c r="I594" s="246">
        <f>ROUND(E594*H594,2)</f>
        <v>0</v>
      </c>
      <c r="J594" s="245"/>
      <c r="K594" s="246">
        <f>ROUND(E594*J594,2)</f>
        <v>0</v>
      </c>
      <c r="L594" s="246">
        <v>21</v>
      </c>
      <c r="M594" s="246">
        <f>G594*(1+L594/100)</f>
        <v>0</v>
      </c>
      <c r="N594" s="246">
        <v>2.3E-2</v>
      </c>
      <c r="O594" s="246">
        <f>ROUND(E594*N594,2)</f>
        <v>0.02</v>
      </c>
      <c r="P594" s="246">
        <v>0</v>
      </c>
      <c r="Q594" s="246">
        <f>ROUND(E594*P594,2)</f>
        <v>0</v>
      </c>
      <c r="R594" s="246" t="s">
        <v>390</v>
      </c>
      <c r="S594" s="246" t="s">
        <v>154</v>
      </c>
      <c r="T594" s="247" t="s">
        <v>155</v>
      </c>
      <c r="U594" s="231">
        <v>0</v>
      </c>
      <c r="V594" s="231">
        <f>ROUND(E594*U594,2)</f>
        <v>0</v>
      </c>
      <c r="W594" s="231"/>
      <c r="X594" s="231" t="s">
        <v>391</v>
      </c>
      <c r="Y594" s="212"/>
      <c r="Z594" s="212"/>
      <c r="AA594" s="212"/>
      <c r="AB594" s="212"/>
      <c r="AC594" s="212"/>
      <c r="AD594" s="212"/>
      <c r="AE594" s="212"/>
      <c r="AF594" s="212"/>
      <c r="AG594" s="212" t="s">
        <v>392</v>
      </c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>
      <c r="A595" s="229"/>
      <c r="B595" s="230"/>
      <c r="C595" s="254" t="s">
        <v>315</v>
      </c>
      <c r="D595" s="232"/>
      <c r="E595" s="233"/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1"/>
      <c r="Y595" s="212"/>
      <c r="Z595" s="212"/>
      <c r="AA595" s="212"/>
      <c r="AB595" s="212"/>
      <c r="AC595" s="212"/>
      <c r="AD595" s="212"/>
      <c r="AE595" s="212"/>
      <c r="AF595" s="212"/>
      <c r="AG595" s="212" t="s">
        <v>159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>
      <c r="A596" s="229"/>
      <c r="B596" s="230"/>
      <c r="C596" s="254" t="s">
        <v>55</v>
      </c>
      <c r="D596" s="232"/>
      <c r="E596" s="233">
        <v>1</v>
      </c>
      <c r="F596" s="231"/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  <c r="X596" s="231"/>
      <c r="Y596" s="212"/>
      <c r="Z596" s="212"/>
      <c r="AA596" s="212"/>
      <c r="AB596" s="212"/>
      <c r="AC596" s="212"/>
      <c r="AD596" s="212"/>
      <c r="AE596" s="212"/>
      <c r="AF596" s="212"/>
      <c r="AG596" s="212" t="s">
        <v>159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>
      <c r="A597" s="241">
        <v>88</v>
      </c>
      <c r="B597" s="242" t="s">
        <v>537</v>
      </c>
      <c r="C597" s="253" t="s">
        <v>538</v>
      </c>
      <c r="D597" s="243" t="s">
        <v>238</v>
      </c>
      <c r="E597" s="244">
        <v>3</v>
      </c>
      <c r="F597" s="245"/>
      <c r="G597" s="246">
        <f>ROUND(E597*F597,2)</f>
        <v>0</v>
      </c>
      <c r="H597" s="245"/>
      <c r="I597" s="246">
        <f>ROUND(E597*H597,2)</f>
        <v>0</v>
      </c>
      <c r="J597" s="245"/>
      <c r="K597" s="246">
        <f>ROUND(E597*J597,2)</f>
        <v>0</v>
      </c>
      <c r="L597" s="246">
        <v>21</v>
      </c>
      <c r="M597" s="246">
        <f>G597*(1+L597/100)</f>
        <v>0</v>
      </c>
      <c r="N597" s="246">
        <v>2.5999999999999999E-2</v>
      </c>
      <c r="O597" s="246">
        <f>ROUND(E597*N597,2)</f>
        <v>0.08</v>
      </c>
      <c r="P597" s="246">
        <v>0</v>
      </c>
      <c r="Q597" s="246">
        <f>ROUND(E597*P597,2)</f>
        <v>0</v>
      </c>
      <c r="R597" s="246" t="s">
        <v>390</v>
      </c>
      <c r="S597" s="246" t="s">
        <v>154</v>
      </c>
      <c r="T597" s="247" t="s">
        <v>155</v>
      </c>
      <c r="U597" s="231">
        <v>0</v>
      </c>
      <c r="V597" s="231">
        <f>ROUND(E597*U597,2)</f>
        <v>0</v>
      </c>
      <c r="W597" s="231"/>
      <c r="X597" s="231" t="s">
        <v>391</v>
      </c>
      <c r="Y597" s="212"/>
      <c r="Z597" s="212"/>
      <c r="AA597" s="212"/>
      <c r="AB597" s="212"/>
      <c r="AC597" s="212"/>
      <c r="AD597" s="212"/>
      <c r="AE597" s="212"/>
      <c r="AF597" s="212"/>
      <c r="AG597" s="212" t="s">
        <v>392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>
      <c r="A598" s="229"/>
      <c r="B598" s="230"/>
      <c r="C598" s="254" t="s">
        <v>180</v>
      </c>
      <c r="D598" s="232"/>
      <c r="E598" s="233"/>
      <c r="F598" s="231"/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  <c r="X598" s="231"/>
      <c r="Y598" s="212"/>
      <c r="Z598" s="212"/>
      <c r="AA598" s="212"/>
      <c r="AB598" s="212"/>
      <c r="AC598" s="212"/>
      <c r="AD598" s="212"/>
      <c r="AE598" s="212"/>
      <c r="AF598" s="212"/>
      <c r="AG598" s="212" t="s">
        <v>159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>
      <c r="A599" s="229"/>
      <c r="B599" s="230"/>
      <c r="C599" s="254" t="s">
        <v>65</v>
      </c>
      <c r="D599" s="232"/>
      <c r="E599" s="233">
        <v>3</v>
      </c>
      <c r="F599" s="231"/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  <c r="X599" s="231"/>
      <c r="Y599" s="212"/>
      <c r="Z599" s="212"/>
      <c r="AA599" s="212"/>
      <c r="AB599" s="212"/>
      <c r="AC599" s="212"/>
      <c r="AD599" s="212"/>
      <c r="AE599" s="212"/>
      <c r="AF599" s="212"/>
      <c r="AG599" s="212" t="s">
        <v>159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>
      <c r="A600" s="235" t="s">
        <v>149</v>
      </c>
      <c r="B600" s="236" t="s">
        <v>101</v>
      </c>
      <c r="C600" s="252" t="s">
        <v>102</v>
      </c>
      <c r="D600" s="237"/>
      <c r="E600" s="238"/>
      <c r="F600" s="239"/>
      <c r="G600" s="239">
        <f>SUMIF(AG601:AG657,"&lt;&gt;NOR",G601:G657)</f>
        <v>0</v>
      </c>
      <c r="H600" s="239"/>
      <c r="I600" s="239">
        <f>SUM(I601:I657)</f>
        <v>0</v>
      </c>
      <c r="J600" s="239"/>
      <c r="K600" s="239">
        <f>SUM(K601:K657)</f>
        <v>0</v>
      </c>
      <c r="L600" s="239"/>
      <c r="M600" s="239">
        <f>SUM(M601:M657)</f>
        <v>0</v>
      </c>
      <c r="N600" s="239"/>
      <c r="O600" s="239">
        <f>SUM(O601:O657)</f>
        <v>1.85</v>
      </c>
      <c r="P600" s="239"/>
      <c r="Q600" s="239">
        <f>SUM(Q601:Q657)</f>
        <v>0</v>
      </c>
      <c r="R600" s="239"/>
      <c r="S600" s="239"/>
      <c r="T600" s="240"/>
      <c r="U600" s="234"/>
      <c r="V600" s="234">
        <f>SUM(V601:V657)</f>
        <v>77.78</v>
      </c>
      <c r="W600" s="234"/>
      <c r="X600" s="234"/>
      <c r="AG600" t="s">
        <v>150</v>
      </c>
    </row>
    <row r="601" spans="1:60" outlineLevel="1">
      <c r="A601" s="241">
        <v>89</v>
      </c>
      <c r="B601" s="242" t="s">
        <v>539</v>
      </c>
      <c r="C601" s="253" t="s">
        <v>540</v>
      </c>
      <c r="D601" s="243" t="s">
        <v>242</v>
      </c>
      <c r="E601" s="244">
        <v>35.21</v>
      </c>
      <c r="F601" s="245"/>
      <c r="G601" s="246">
        <f>ROUND(E601*F601,2)</f>
        <v>0</v>
      </c>
      <c r="H601" s="245"/>
      <c r="I601" s="246">
        <f>ROUND(E601*H601,2)</f>
        <v>0</v>
      </c>
      <c r="J601" s="245"/>
      <c r="K601" s="246">
        <f>ROUND(E601*J601,2)</f>
        <v>0</v>
      </c>
      <c r="L601" s="246">
        <v>21</v>
      </c>
      <c r="M601" s="246">
        <f>G601*(1+L601/100)</f>
        <v>0</v>
      </c>
      <c r="N601" s="246">
        <v>0</v>
      </c>
      <c r="O601" s="246">
        <f>ROUND(E601*N601,2)</f>
        <v>0</v>
      </c>
      <c r="P601" s="246">
        <v>0</v>
      </c>
      <c r="Q601" s="246">
        <f>ROUND(E601*P601,2)</f>
        <v>0</v>
      </c>
      <c r="R601" s="246"/>
      <c r="S601" s="246" t="s">
        <v>154</v>
      </c>
      <c r="T601" s="247" t="s">
        <v>155</v>
      </c>
      <c r="U601" s="231">
        <v>0.24</v>
      </c>
      <c r="V601" s="231">
        <f>ROUND(E601*U601,2)</f>
        <v>8.4499999999999993</v>
      </c>
      <c r="W601" s="231"/>
      <c r="X601" s="231" t="s">
        <v>156</v>
      </c>
      <c r="Y601" s="212"/>
      <c r="Z601" s="212"/>
      <c r="AA601" s="212"/>
      <c r="AB601" s="212"/>
      <c r="AC601" s="212"/>
      <c r="AD601" s="212"/>
      <c r="AE601" s="212"/>
      <c r="AF601" s="212"/>
      <c r="AG601" s="212" t="s">
        <v>249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>
      <c r="A602" s="229"/>
      <c r="B602" s="230"/>
      <c r="C602" s="254" t="s">
        <v>541</v>
      </c>
      <c r="D602" s="232"/>
      <c r="E602" s="233"/>
      <c r="F602" s="231"/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  <c r="X602" s="231"/>
      <c r="Y602" s="212"/>
      <c r="Z602" s="212"/>
      <c r="AA602" s="212"/>
      <c r="AB602" s="212"/>
      <c r="AC602" s="212"/>
      <c r="AD602" s="212"/>
      <c r="AE602" s="212"/>
      <c r="AF602" s="212"/>
      <c r="AG602" s="212" t="s">
        <v>159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>
      <c r="A603" s="229"/>
      <c r="B603" s="230"/>
      <c r="C603" s="254" t="s">
        <v>542</v>
      </c>
      <c r="D603" s="232"/>
      <c r="E603" s="233">
        <v>1.95</v>
      </c>
      <c r="F603" s="231"/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  <c r="X603" s="231"/>
      <c r="Y603" s="212"/>
      <c r="Z603" s="212"/>
      <c r="AA603" s="212"/>
      <c r="AB603" s="212"/>
      <c r="AC603" s="212"/>
      <c r="AD603" s="212"/>
      <c r="AE603" s="212"/>
      <c r="AF603" s="212"/>
      <c r="AG603" s="212" t="s">
        <v>159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>
      <c r="A604" s="229"/>
      <c r="B604" s="230"/>
      <c r="C604" s="254" t="s">
        <v>165</v>
      </c>
      <c r="D604" s="232"/>
      <c r="E604" s="233"/>
      <c r="F604" s="231"/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  <c r="X604" s="231"/>
      <c r="Y604" s="212"/>
      <c r="Z604" s="212"/>
      <c r="AA604" s="212"/>
      <c r="AB604" s="212"/>
      <c r="AC604" s="212"/>
      <c r="AD604" s="212"/>
      <c r="AE604" s="212"/>
      <c r="AF604" s="212"/>
      <c r="AG604" s="212" t="s">
        <v>159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>
      <c r="A605" s="229"/>
      <c r="B605" s="230"/>
      <c r="C605" s="254" t="s">
        <v>543</v>
      </c>
      <c r="D605" s="232"/>
      <c r="E605" s="233">
        <v>3.08</v>
      </c>
      <c r="F605" s="231"/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31"/>
      <c r="Y605" s="212"/>
      <c r="Z605" s="212"/>
      <c r="AA605" s="212"/>
      <c r="AB605" s="212"/>
      <c r="AC605" s="212"/>
      <c r="AD605" s="212"/>
      <c r="AE605" s="212"/>
      <c r="AF605" s="212"/>
      <c r="AG605" s="212" t="s">
        <v>159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>
      <c r="A606" s="229"/>
      <c r="B606" s="230"/>
      <c r="C606" s="254" t="s">
        <v>544</v>
      </c>
      <c r="D606" s="232"/>
      <c r="E606" s="233">
        <v>3.34</v>
      </c>
      <c r="F606" s="231"/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  <c r="X606" s="231"/>
      <c r="Y606" s="212"/>
      <c r="Z606" s="212"/>
      <c r="AA606" s="212"/>
      <c r="AB606" s="212"/>
      <c r="AC606" s="212"/>
      <c r="AD606" s="212"/>
      <c r="AE606" s="212"/>
      <c r="AF606" s="212"/>
      <c r="AG606" s="212" t="s">
        <v>159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>
      <c r="A607" s="229"/>
      <c r="B607" s="230"/>
      <c r="C607" s="254" t="s">
        <v>545</v>
      </c>
      <c r="D607" s="232"/>
      <c r="E607" s="233">
        <v>-1.8</v>
      </c>
      <c r="F607" s="231"/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  <c r="X607" s="231"/>
      <c r="Y607" s="212"/>
      <c r="Z607" s="212"/>
      <c r="AA607" s="212"/>
      <c r="AB607" s="212"/>
      <c r="AC607" s="212"/>
      <c r="AD607" s="212"/>
      <c r="AE607" s="212"/>
      <c r="AF607" s="212"/>
      <c r="AG607" s="212" t="s">
        <v>159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>
      <c r="A608" s="229"/>
      <c r="B608" s="230"/>
      <c r="C608" s="254" t="s">
        <v>546</v>
      </c>
      <c r="D608" s="232"/>
      <c r="E608" s="233"/>
      <c r="F608" s="231"/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  <c r="X608" s="231"/>
      <c r="Y608" s="212"/>
      <c r="Z608" s="212"/>
      <c r="AA608" s="212"/>
      <c r="AB608" s="212"/>
      <c r="AC608" s="212"/>
      <c r="AD608" s="212"/>
      <c r="AE608" s="212"/>
      <c r="AF608" s="212"/>
      <c r="AG608" s="212" t="s">
        <v>159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>
      <c r="A609" s="229"/>
      <c r="B609" s="230"/>
      <c r="C609" s="254" t="s">
        <v>547</v>
      </c>
      <c r="D609" s="232"/>
      <c r="E609" s="233">
        <v>3.24</v>
      </c>
      <c r="F609" s="231"/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  <c r="X609" s="231"/>
      <c r="Y609" s="212"/>
      <c r="Z609" s="212"/>
      <c r="AA609" s="212"/>
      <c r="AB609" s="212"/>
      <c r="AC609" s="212"/>
      <c r="AD609" s="212"/>
      <c r="AE609" s="212"/>
      <c r="AF609" s="212"/>
      <c r="AG609" s="212" t="s">
        <v>159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>
      <c r="A610" s="229"/>
      <c r="B610" s="230"/>
      <c r="C610" s="254" t="s">
        <v>548</v>
      </c>
      <c r="D610" s="232"/>
      <c r="E610" s="233"/>
      <c r="F610" s="231"/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  <c r="X610" s="231"/>
      <c r="Y610" s="212"/>
      <c r="Z610" s="212"/>
      <c r="AA610" s="212"/>
      <c r="AB610" s="212"/>
      <c r="AC610" s="212"/>
      <c r="AD610" s="212"/>
      <c r="AE610" s="212"/>
      <c r="AF610" s="212"/>
      <c r="AG610" s="212" t="s">
        <v>159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>
      <c r="A611" s="229"/>
      <c r="B611" s="230"/>
      <c r="C611" s="254" t="s">
        <v>549</v>
      </c>
      <c r="D611" s="232"/>
      <c r="E611" s="233">
        <v>1.58</v>
      </c>
      <c r="F611" s="231"/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  <c r="X611" s="231"/>
      <c r="Y611" s="212"/>
      <c r="Z611" s="212"/>
      <c r="AA611" s="212"/>
      <c r="AB611" s="212"/>
      <c r="AC611" s="212"/>
      <c r="AD611" s="212"/>
      <c r="AE611" s="212"/>
      <c r="AF611" s="212"/>
      <c r="AG611" s="212" t="s">
        <v>159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>
      <c r="A612" s="229"/>
      <c r="B612" s="230"/>
      <c r="C612" s="254" t="s">
        <v>550</v>
      </c>
      <c r="D612" s="232"/>
      <c r="E612" s="233">
        <v>2.84</v>
      </c>
      <c r="F612" s="231"/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  <c r="X612" s="231"/>
      <c r="Y612" s="212"/>
      <c r="Z612" s="212"/>
      <c r="AA612" s="212"/>
      <c r="AB612" s="212"/>
      <c r="AC612" s="212"/>
      <c r="AD612" s="212"/>
      <c r="AE612" s="212"/>
      <c r="AF612" s="212"/>
      <c r="AG612" s="212" t="s">
        <v>159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>
      <c r="A613" s="229"/>
      <c r="B613" s="230"/>
      <c r="C613" s="254" t="s">
        <v>551</v>
      </c>
      <c r="D613" s="232"/>
      <c r="E613" s="233">
        <v>0.34</v>
      </c>
      <c r="F613" s="231"/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  <c r="X613" s="231"/>
      <c r="Y613" s="212"/>
      <c r="Z613" s="212"/>
      <c r="AA613" s="212"/>
      <c r="AB613" s="212"/>
      <c r="AC613" s="212"/>
      <c r="AD613" s="212"/>
      <c r="AE613" s="212"/>
      <c r="AF613" s="212"/>
      <c r="AG613" s="212" t="s">
        <v>159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>
      <c r="A614" s="229"/>
      <c r="B614" s="230"/>
      <c r="C614" s="254" t="s">
        <v>552</v>
      </c>
      <c r="D614" s="232"/>
      <c r="E614" s="233"/>
      <c r="F614" s="231"/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  <c r="X614" s="231"/>
      <c r="Y614" s="212"/>
      <c r="Z614" s="212"/>
      <c r="AA614" s="212"/>
      <c r="AB614" s="212"/>
      <c r="AC614" s="212"/>
      <c r="AD614" s="212"/>
      <c r="AE614" s="212"/>
      <c r="AF614" s="212"/>
      <c r="AG614" s="212" t="s">
        <v>159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>
      <c r="A615" s="229"/>
      <c r="B615" s="230"/>
      <c r="C615" s="254" t="s">
        <v>553</v>
      </c>
      <c r="D615" s="232"/>
      <c r="E615" s="233">
        <v>19.440000000000001</v>
      </c>
      <c r="F615" s="231"/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  <c r="X615" s="231"/>
      <c r="Y615" s="212"/>
      <c r="Z615" s="212"/>
      <c r="AA615" s="212"/>
      <c r="AB615" s="212"/>
      <c r="AC615" s="212"/>
      <c r="AD615" s="212"/>
      <c r="AE615" s="212"/>
      <c r="AF615" s="212"/>
      <c r="AG615" s="212" t="s">
        <v>159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>
      <c r="A616" s="229"/>
      <c r="B616" s="230"/>
      <c r="C616" s="254" t="s">
        <v>554</v>
      </c>
      <c r="D616" s="232"/>
      <c r="E616" s="233">
        <v>1.2</v>
      </c>
      <c r="F616" s="231"/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  <c r="X616" s="231"/>
      <c r="Y616" s="212"/>
      <c r="Z616" s="212"/>
      <c r="AA616" s="212"/>
      <c r="AB616" s="212"/>
      <c r="AC616" s="212"/>
      <c r="AD616" s="212"/>
      <c r="AE616" s="212"/>
      <c r="AF616" s="212"/>
      <c r="AG616" s="212" t="s">
        <v>159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ht="22.5" outlineLevel="1">
      <c r="A617" s="241">
        <v>90</v>
      </c>
      <c r="B617" s="242" t="s">
        <v>555</v>
      </c>
      <c r="C617" s="253" t="s">
        <v>556</v>
      </c>
      <c r="D617" s="243" t="s">
        <v>153</v>
      </c>
      <c r="E617" s="244">
        <v>67.7226</v>
      </c>
      <c r="F617" s="245"/>
      <c r="G617" s="246">
        <f>ROUND(E617*F617,2)</f>
        <v>0</v>
      </c>
      <c r="H617" s="245"/>
      <c r="I617" s="246">
        <f>ROUND(E617*H617,2)</f>
        <v>0</v>
      </c>
      <c r="J617" s="245"/>
      <c r="K617" s="246">
        <f>ROUND(E617*J617,2)</f>
        <v>0</v>
      </c>
      <c r="L617" s="246">
        <v>21</v>
      </c>
      <c r="M617" s="246">
        <f>G617*(1+L617/100)</f>
        <v>0</v>
      </c>
      <c r="N617" s="246">
        <v>5.0400000000000002E-3</v>
      </c>
      <c r="O617" s="246">
        <f>ROUND(E617*N617,2)</f>
        <v>0.34</v>
      </c>
      <c r="P617" s="246">
        <v>0</v>
      </c>
      <c r="Q617" s="246">
        <f>ROUND(E617*P617,2)</f>
        <v>0</v>
      </c>
      <c r="R617" s="246"/>
      <c r="S617" s="246" t="s">
        <v>154</v>
      </c>
      <c r="T617" s="247" t="s">
        <v>155</v>
      </c>
      <c r="U617" s="231">
        <v>0.98</v>
      </c>
      <c r="V617" s="231">
        <f>ROUND(E617*U617,2)</f>
        <v>66.37</v>
      </c>
      <c r="W617" s="231"/>
      <c r="X617" s="231" t="s">
        <v>156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249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>
      <c r="A618" s="229"/>
      <c r="B618" s="230"/>
      <c r="C618" s="254" t="s">
        <v>557</v>
      </c>
      <c r="D618" s="232"/>
      <c r="E618" s="233"/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1"/>
      <c r="Y618" s="212"/>
      <c r="Z618" s="212"/>
      <c r="AA618" s="212"/>
      <c r="AB618" s="212"/>
      <c r="AC618" s="212"/>
      <c r="AD618" s="212"/>
      <c r="AE618" s="212"/>
      <c r="AF618" s="212"/>
      <c r="AG618" s="212" t="s">
        <v>159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>
      <c r="A619" s="229"/>
      <c r="B619" s="230"/>
      <c r="C619" s="254" t="s">
        <v>232</v>
      </c>
      <c r="D619" s="232"/>
      <c r="E619" s="233"/>
      <c r="F619" s="231"/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  <c r="X619" s="231"/>
      <c r="Y619" s="212"/>
      <c r="Z619" s="212"/>
      <c r="AA619" s="212"/>
      <c r="AB619" s="212"/>
      <c r="AC619" s="212"/>
      <c r="AD619" s="212"/>
      <c r="AE619" s="212"/>
      <c r="AF619" s="212"/>
      <c r="AG619" s="212" t="s">
        <v>159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>
      <c r="A620" s="229"/>
      <c r="B620" s="230"/>
      <c r="C620" s="254" t="s">
        <v>558</v>
      </c>
      <c r="D620" s="232"/>
      <c r="E620" s="233">
        <v>1.9539</v>
      </c>
      <c r="F620" s="231"/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  <c r="X620" s="231"/>
      <c r="Y620" s="212"/>
      <c r="Z620" s="212"/>
      <c r="AA620" s="212"/>
      <c r="AB620" s="212"/>
      <c r="AC620" s="212"/>
      <c r="AD620" s="212"/>
      <c r="AE620" s="212"/>
      <c r="AF620" s="212"/>
      <c r="AG620" s="212" t="s">
        <v>159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>
      <c r="A621" s="229"/>
      <c r="B621" s="230"/>
      <c r="C621" s="254" t="s">
        <v>167</v>
      </c>
      <c r="D621" s="232"/>
      <c r="E621" s="233">
        <v>0.18</v>
      </c>
      <c r="F621" s="231"/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  <c r="X621" s="231"/>
      <c r="Y621" s="212"/>
      <c r="Z621" s="212"/>
      <c r="AA621" s="212"/>
      <c r="AB621" s="212"/>
      <c r="AC621" s="212"/>
      <c r="AD621" s="212"/>
      <c r="AE621" s="212"/>
      <c r="AF621" s="212"/>
      <c r="AG621" s="212" t="s">
        <v>159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>
      <c r="A622" s="229"/>
      <c r="B622" s="230"/>
      <c r="C622" s="254" t="s">
        <v>165</v>
      </c>
      <c r="D622" s="232"/>
      <c r="E622" s="233"/>
      <c r="F622" s="231"/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  <c r="X622" s="231"/>
      <c r="Y622" s="212"/>
      <c r="Z622" s="212"/>
      <c r="AA622" s="212"/>
      <c r="AB622" s="212"/>
      <c r="AC622" s="212"/>
      <c r="AD622" s="212"/>
      <c r="AE622" s="212"/>
      <c r="AF622" s="212"/>
      <c r="AG622" s="212" t="s">
        <v>159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>
      <c r="A623" s="229"/>
      <c r="B623" s="230"/>
      <c r="C623" s="254" t="s">
        <v>166</v>
      </c>
      <c r="D623" s="232"/>
      <c r="E623" s="233">
        <v>2.5718000000000001</v>
      </c>
      <c r="F623" s="231"/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  <c r="X623" s="231"/>
      <c r="Y623" s="212"/>
      <c r="Z623" s="212"/>
      <c r="AA623" s="212"/>
      <c r="AB623" s="212"/>
      <c r="AC623" s="212"/>
      <c r="AD623" s="212"/>
      <c r="AE623" s="212"/>
      <c r="AF623" s="212"/>
      <c r="AG623" s="212" t="s">
        <v>159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>
      <c r="A624" s="229"/>
      <c r="B624" s="230"/>
      <c r="C624" s="254" t="s">
        <v>167</v>
      </c>
      <c r="D624" s="232"/>
      <c r="E624" s="233">
        <v>0.18</v>
      </c>
      <c r="F624" s="231"/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  <c r="X624" s="231"/>
      <c r="Y624" s="212"/>
      <c r="Z624" s="212"/>
      <c r="AA624" s="212"/>
      <c r="AB624" s="212"/>
      <c r="AC624" s="212"/>
      <c r="AD624" s="212"/>
      <c r="AE624" s="212"/>
      <c r="AF624" s="212"/>
      <c r="AG624" s="212" t="s">
        <v>159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>
      <c r="A625" s="229"/>
      <c r="B625" s="230"/>
      <c r="C625" s="254" t="s">
        <v>168</v>
      </c>
      <c r="D625" s="232"/>
      <c r="E625" s="233"/>
      <c r="F625" s="231"/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  <c r="X625" s="231"/>
      <c r="Y625" s="212"/>
      <c r="Z625" s="212"/>
      <c r="AA625" s="212"/>
      <c r="AB625" s="212"/>
      <c r="AC625" s="212"/>
      <c r="AD625" s="212"/>
      <c r="AE625" s="212"/>
      <c r="AF625" s="212"/>
      <c r="AG625" s="212" t="s">
        <v>159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>
      <c r="A626" s="229"/>
      <c r="B626" s="230"/>
      <c r="C626" s="254" t="s">
        <v>169</v>
      </c>
      <c r="D626" s="232"/>
      <c r="E626" s="233">
        <v>1.1473</v>
      </c>
      <c r="F626" s="231"/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12"/>
      <c r="Z626" s="212"/>
      <c r="AA626" s="212"/>
      <c r="AB626" s="212"/>
      <c r="AC626" s="212"/>
      <c r="AD626" s="212"/>
      <c r="AE626" s="212"/>
      <c r="AF626" s="212"/>
      <c r="AG626" s="212" t="s">
        <v>159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>
      <c r="A627" s="229"/>
      <c r="B627" s="230"/>
      <c r="C627" s="254" t="s">
        <v>170</v>
      </c>
      <c r="D627" s="232"/>
      <c r="E627" s="233">
        <v>1.1326000000000001</v>
      </c>
      <c r="F627" s="231"/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12"/>
      <c r="Z627" s="212"/>
      <c r="AA627" s="212"/>
      <c r="AB627" s="212"/>
      <c r="AC627" s="212"/>
      <c r="AD627" s="212"/>
      <c r="AE627" s="212"/>
      <c r="AF627" s="212"/>
      <c r="AG627" s="212" t="s">
        <v>159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>
      <c r="A628" s="229"/>
      <c r="B628" s="230"/>
      <c r="C628" s="254" t="s">
        <v>171</v>
      </c>
      <c r="D628" s="232"/>
      <c r="E628" s="233"/>
      <c r="F628" s="231"/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12"/>
      <c r="Z628" s="212"/>
      <c r="AA628" s="212"/>
      <c r="AB628" s="212"/>
      <c r="AC628" s="212"/>
      <c r="AD628" s="212"/>
      <c r="AE628" s="212"/>
      <c r="AF628" s="212"/>
      <c r="AG628" s="212" t="s">
        <v>159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>
      <c r="A629" s="229"/>
      <c r="B629" s="230"/>
      <c r="C629" s="254" t="s">
        <v>172</v>
      </c>
      <c r="D629" s="232"/>
      <c r="E629" s="233">
        <v>2.7467999999999999</v>
      </c>
      <c r="F629" s="231"/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12"/>
      <c r="Z629" s="212"/>
      <c r="AA629" s="212"/>
      <c r="AB629" s="212"/>
      <c r="AC629" s="212"/>
      <c r="AD629" s="212"/>
      <c r="AE629" s="212"/>
      <c r="AF629" s="212"/>
      <c r="AG629" s="212" t="s">
        <v>159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>
      <c r="A630" s="229"/>
      <c r="B630" s="230"/>
      <c r="C630" s="254" t="s">
        <v>234</v>
      </c>
      <c r="D630" s="232"/>
      <c r="E630" s="233">
        <v>0.27</v>
      </c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12"/>
      <c r="Z630" s="212"/>
      <c r="AA630" s="212"/>
      <c r="AB630" s="212"/>
      <c r="AC630" s="212"/>
      <c r="AD630" s="212"/>
      <c r="AE630" s="212"/>
      <c r="AF630" s="212"/>
      <c r="AG630" s="212" t="s">
        <v>159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>
      <c r="A631" s="229"/>
      <c r="B631" s="230"/>
      <c r="C631" s="254" t="s">
        <v>235</v>
      </c>
      <c r="D631" s="232"/>
      <c r="E631" s="233">
        <v>0.09</v>
      </c>
      <c r="F631" s="231"/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12"/>
      <c r="Z631" s="212"/>
      <c r="AA631" s="212"/>
      <c r="AB631" s="212"/>
      <c r="AC631" s="212"/>
      <c r="AD631" s="212"/>
      <c r="AE631" s="212"/>
      <c r="AF631" s="212"/>
      <c r="AG631" s="212" t="s">
        <v>159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>
      <c r="A632" s="229"/>
      <c r="B632" s="230"/>
      <c r="C632" s="254" t="s">
        <v>174</v>
      </c>
      <c r="D632" s="232"/>
      <c r="E632" s="233"/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12"/>
      <c r="Z632" s="212"/>
      <c r="AA632" s="212"/>
      <c r="AB632" s="212"/>
      <c r="AC632" s="212"/>
      <c r="AD632" s="212"/>
      <c r="AE632" s="212"/>
      <c r="AF632" s="212"/>
      <c r="AG632" s="212" t="s">
        <v>159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>
      <c r="A633" s="229"/>
      <c r="B633" s="230"/>
      <c r="C633" s="254" t="s">
        <v>175</v>
      </c>
      <c r="D633" s="232"/>
      <c r="E633" s="233">
        <v>4.4036</v>
      </c>
      <c r="F633" s="231"/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12"/>
      <c r="Z633" s="212"/>
      <c r="AA633" s="212"/>
      <c r="AB633" s="212"/>
      <c r="AC633" s="212"/>
      <c r="AD633" s="212"/>
      <c r="AE633" s="212"/>
      <c r="AF633" s="212"/>
      <c r="AG633" s="212" t="s">
        <v>159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>
      <c r="A634" s="229"/>
      <c r="B634" s="230"/>
      <c r="C634" s="254" t="s">
        <v>176</v>
      </c>
      <c r="D634" s="232"/>
      <c r="E634" s="233">
        <v>0.20399999999999999</v>
      </c>
      <c r="F634" s="231"/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12"/>
      <c r="Z634" s="212"/>
      <c r="AA634" s="212"/>
      <c r="AB634" s="212"/>
      <c r="AC634" s="212"/>
      <c r="AD634" s="212"/>
      <c r="AE634" s="212"/>
      <c r="AF634" s="212"/>
      <c r="AG634" s="212" t="s">
        <v>159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>
      <c r="A635" s="229"/>
      <c r="B635" s="230"/>
      <c r="C635" s="254" t="s">
        <v>167</v>
      </c>
      <c r="D635" s="232"/>
      <c r="E635" s="233">
        <v>0.18</v>
      </c>
      <c r="F635" s="231"/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12"/>
      <c r="Z635" s="212"/>
      <c r="AA635" s="212"/>
      <c r="AB635" s="212"/>
      <c r="AC635" s="212"/>
      <c r="AD635" s="212"/>
      <c r="AE635" s="212"/>
      <c r="AF635" s="212"/>
      <c r="AG635" s="212" t="s">
        <v>159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>
      <c r="A636" s="229"/>
      <c r="B636" s="230"/>
      <c r="C636" s="254" t="s">
        <v>177</v>
      </c>
      <c r="D636" s="232"/>
      <c r="E636" s="233"/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12"/>
      <c r="Z636" s="212"/>
      <c r="AA636" s="212"/>
      <c r="AB636" s="212"/>
      <c r="AC636" s="212"/>
      <c r="AD636" s="212"/>
      <c r="AE636" s="212"/>
      <c r="AF636" s="212"/>
      <c r="AG636" s="212" t="s">
        <v>159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>
      <c r="A637" s="229"/>
      <c r="B637" s="230"/>
      <c r="C637" s="254" t="s">
        <v>178</v>
      </c>
      <c r="D637" s="232"/>
      <c r="E637" s="233">
        <v>1.6319999999999999</v>
      </c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12"/>
      <c r="Z637" s="212"/>
      <c r="AA637" s="212"/>
      <c r="AB637" s="212"/>
      <c r="AC637" s="212"/>
      <c r="AD637" s="212"/>
      <c r="AE637" s="212"/>
      <c r="AF637" s="212"/>
      <c r="AG637" s="212" t="s">
        <v>159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>
      <c r="A638" s="229"/>
      <c r="B638" s="230"/>
      <c r="C638" s="254" t="s">
        <v>179</v>
      </c>
      <c r="D638" s="232"/>
      <c r="E638" s="233">
        <v>1.6745000000000001</v>
      </c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12"/>
      <c r="Z638" s="212"/>
      <c r="AA638" s="212"/>
      <c r="AB638" s="212"/>
      <c r="AC638" s="212"/>
      <c r="AD638" s="212"/>
      <c r="AE638" s="212"/>
      <c r="AF638" s="212"/>
      <c r="AG638" s="212" t="s">
        <v>159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>
      <c r="A639" s="229"/>
      <c r="B639" s="230"/>
      <c r="C639" s="254" t="s">
        <v>180</v>
      </c>
      <c r="D639" s="232"/>
      <c r="E639" s="233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12"/>
      <c r="Z639" s="212"/>
      <c r="AA639" s="212"/>
      <c r="AB639" s="212"/>
      <c r="AC639" s="212"/>
      <c r="AD639" s="212"/>
      <c r="AE639" s="212"/>
      <c r="AF639" s="212"/>
      <c r="AG639" s="212" t="s">
        <v>159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>
      <c r="A640" s="229"/>
      <c r="B640" s="230"/>
      <c r="C640" s="254" t="s">
        <v>181</v>
      </c>
      <c r="D640" s="232"/>
      <c r="E640" s="233">
        <v>49.245600000000003</v>
      </c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12"/>
      <c r="Z640" s="212"/>
      <c r="AA640" s="212"/>
      <c r="AB640" s="212"/>
      <c r="AC640" s="212"/>
      <c r="AD640" s="212"/>
      <c r="AE640" s="212"/>
      <c r="AF640" s="212"/>
      <c r="AG640" s="212" t="s">
        <v>159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>
      <c r="A641" s="229"/>
      <c r="B641" s="230"/>
      <c r="C641" s="254" t="s">
        <v>182</v>
      </c>
      <c r="D641" s="232"/>
      <c r="E641" s="233">
        <v>-1.4495</v>
      </c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12"/>
      <c r="Z641" s="212"/>
      <c r="AA641" s="212"/>
      <c r="AB641" s="212"/>
      <c r="AC641" s="212"/>
      <c r="AD641" s="212"/>
      <c r="AE641" s="212"/>
      <c r="AF641" s="212"/>
      <c r="AG641" s="212" t="s">
        <v>159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>
      <c r="A642" s="229"/>
      <c r="B642" s="230"/>
      <c r="C642" s="254" t="s">
        <v>183</v>
      </c>
      <c r="D642" s="232"/>
      <c r="E642" s="233">
        <v>1.44</v>
      </c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12"/>
      <c r="Z642" s="212"/>
      <c r="AA642" s="212"/>
      <c r="AB642" s="212"/>
      <c r="AC642" s="212"/>
      <c r="AD642" s="212"/>
      <c r="AE642" s="212"/>
      <c r="AF642" s="212"/>
      <c r="AG642" s="212" t="s">
        <v>159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>
      <c r="A643" s="229"/>
      <c r="B643" s="230"/>
      <c r="C643" s="254" t="s">
        <v>184</v>
      </c>
      <c r="D643" s="232"/>
      <c r="E643" s="233">
        <v>0.12</v>
      </c>
      <c r="F643" s="231"/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12"/>
      <c r="Z643" s="212"/>
      <c r="AA643" s="212"/>
      <c r="AB643" s="212"/>
      <c r="AC643" s="212"/>
      <c r="AD643" s="212"/>
      <c r="AE643" s="212"/>
      <c r="AF643" s="212"/>
      <c r="AG643" s="212" t="s">
        <v>159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>
      <c r="A644" s="241">
        <v>91</v>
      </c>
      <c r="B644" s="242" t="s">
        <v>559</v>
      </c>
      <c r="C644" s="253" t="s">
        <v>560</v>
      </c>
      <c r="D644" s="243" t="s">
        <v>153</v>
      </c>
      <c r="E644" s="244">
        <v>67.7226</v>
      </c>
      <c r="F644" s="245"/>
      <c r="G644" s="246">
        <f>ROUND(E644*F644,2)</f>
        <v>0</v>
      </c>
      <c r="H644" s="245"/>
      <c r="I644" s="246">
        <f>ROUND(E644*H644,2)</f>
        <v>0</v>
      </c>
      <c r="J644" s="245"/>
      <c r="K644" s="246">
        <f>ROUND(E644*J644,2)</f>
        <v>0</v>
      </c>
      <c r="L644" s="246">
        <v>21</v>
      </c>
      <c r="M644" s="246">
        <f>G644*(1+L644/100)</f>
        <v>0</v>
      </c>
      <c r="N644" s="246">
        <v>2.9999999999999997E-4</v>
      </c>
      <c r="O644" s="246">
        <f>ROUND(E644*N644,2)</f>
        <v>0.02</v>
      </c>
      <c r="P644" s="246">
        <v>0</v>
      </c>
      <c r="Q644" s="246">
        <f>ROUND(E644*P644,2)</f>
        <v>0</v>
      </c>
      <c r="R644" s="246"/>
      <c r="S644" s="246" t="s">
        <v>154</v>
      </c>
      <c r="T644" s="247" t="s">
        <v>155</v>
      </c>
      <c r="U644" s="231">
        <v>0</v>
      </c>
      <c r="V644" s="231">
        <f>ROUND(E644*U644,2)</f>
        <v>0</v>
      </c>
      <c r="W644" s="231"/>
      <c r="X644" s="231" t="s">
        <v>156</v>
      </c>
      <c r="Y644" s="212"/>
      <c r="Z644" s="212"/>
      <c r="AA644" s="212"/>
      <c r="AB644" s="212"/>
      <c r="AC644" s="212"/>
      <c r="AD644" s="212"/>
      <c r="AE644" s="212"/>
      <c r="AF644" s="212"/>
      <c r="AG644" s="212" t="s">
        <v>249</v>
      </c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>
      <c r="A645" s="229"/>
      <c r="B645" s="230"/>
      <c r="C645" s="254" t="s">
        <v>561</v>
      </c>
      <c r="D645" s="232"/>
      <c r="E645" s="233"/>
      <c r="F645" s="231"/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  <c r="X645" s="231"/>
      <c r="Y645" s="212"/>
      <c r="Z645" s="212"/>
      <c r="AA645" s="212"/>
      <c r="AB645" s="212"/>
      <c r="AC645" s="212"/>
      <c r="AD645" s="212"/>
      <c r="AE645" s="212"/>
      <c r="AF645" s="212"/>
      <c r="AG645" s="212" t="s">
        <v>159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>
      <c r="A646" s="229"/>
      <c r="B646" s="230"/>
      <c r="C646" s="254" t="s">
        <v>562</v>
      </c>
      <c r="D646" s="232"/>
      <c r="E646" s="233">
        <v>67.7226</v>
      </c>
      <c r="F646" s="231"/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  <c r="X646" s="231"/>
      <c r="Y646" s="212"/>
      <c r="Z646" s="212"/>
      <c r="AA646" s="212"/>
      <c r="AB646" s="212"/>
      <c r="AC646" s="212"/>
      <c r="AD646" s="212"/>
      <c r="AE646" s="212"/>
      <c r="AF646" s="212"/>
      <c r="AG646" s="212" t="s">
        <v>159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>
      <c r="A647" s="241">
        <v>92</v>
      </c>
      <c r="B647" s="242" t="s">
        <v>563</v>
      </c>
      <c r="C647" s="253" t="s">
        <v>564</v>
      </c>
      <c r="D647" s="243" t="s">
        <v>187</v>
      </c>
      <c r="E647" s="244">
        <v>1.85</v>
      </c>
      <c r="F647" s="245"/>
      <c r="G647" s="246">
        <f>ROUND(E647*F647,2)</f>
        <v>0</v>
      </c>
      <c r="H647" s="245"/>
      <c r="I647" s="246">
        <f>ROUND(E647*H647,2)</f>
        <v>0</v>
      </c>
      <c r="J647" s="245"/>
      <c r="K647" s="246">
        <f>ROUND(E647*J647,2)</f>
        <v>0</v>
      </c>
      <c r="L647" s="246">
        <v>21</v>
      </c>
      <c r="M647" s="246">
        <f>G647*(1+L647/100)</f>
        <v>0</v>
      </c>
      <c r="N647" s="246">
        <v>0</v>
      </c>
      <c r="O647" s="246">
        <f>ROUND(E647*N647,2)</f>
        <v>0</v>
      </c>
      <c r="P647" s="246">
        <v>0</v>
      </c>
      <c r="Q647" s="246">
        <f>ROUND(E647*P647,2)</f>
        <v>0</v>
      </c>
      <c r="R647" s="246"/>
      <c r="S647" s="246" t="s">
        <v>154</v>
      </c>
      <c r="T647" s="247" t="s">
        <v>155</v>
      </c>
      <c r="U647" s="231">
        <v>1.6</v>
      </c>
      <c r="V647" s="231">
        <f>ROUND(E647*U647,2)</f>
        <v>2.96</v>
      </c>
      <c r="W647" s="231"/>
      <c r="X647" s="231" t="s">
        <v>156</v>
      </c>
      <c r="Y647" s="212"/>
      <c r="Z647" s="212"/>
      <c r="AA647" s="212"/>
      <c r="AB647" s="212"/>
      <c r="AC647" s="212"/>
      <c r="AD647" s="212"/>
      <c r="AE647" s="212"/>
      <c r="AF647" s="212"/>
      <c r="AG647" s="212" t="s">
        <v>565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>
      <c r="A648" s="229"/>
      <c r="B648" s="230"/>
      <c r="C648" s="254" t="s">
        <v>566</v>
      </c>
      <c r="D648" s="232"/>
      <c r="E648" s="233">
        <v>1.85</v>
      </c>
      <c r="F648" s="231"/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  <c r="X648" s="231"/>
      <c r="Y648" s="212"/>
      <c r="Z648" s="212"/>
      <c r="AA648" s="212"/>
      <c r="AB648" s="212"/>
      <c r="AC648" s="212"/>
      <c r="AD648" s="212"/>
      <c r="AE648" s="212"/>
      <c r="AF648" s="212"/>
      <c r="AG648" s="212" t="s">
        <v>159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>
      <c r="A649" s="241">
        <v>93</v>
      </c>
      <c r="B649" s="242" t="s">
        <v>567</v>
      </c>
      <c r="C649" s="253" t="s">
        <v>568</v>
      </c>
      <c r="D649" s="243" t="s">
        <v>153</v>
      </c>
      <c r="E649" s="244">
        <v>74.494860000000003</v>
      </c>
      <c r="F649" s="245"/>
      <c r="G649" s="246">
        <f>ROUND(E649*F649,2)</f>
        <v>0</v>
      </c>
      <c r="H649" s="245"/>
      <c r="I649" s="246">
        <f>ROUND(E649*H649,2)</f>
        <v>0</v>
      </c>
      <c r="J649" s="245"/>
      <c r="K649" s="246">
        <f>ROUND(E649*J649,2)</f>
        <v>0</v>
      </c>
      <c r="L649" s="246">
        <v>21</v>
      </c>
      <c r="M649" s="246">
        <f>G649*(1+L649/100)</f>
        <v>0</v>
      </c>
      <c r="N649" s="246">
        <v>1.9199999999999998E-2</v>
      </c>
      <c r="O649" s="246">
        <f>ROUND(E649*N649,2)</f>
        <v>1.43</v>
      </c>
      <c r="P649" s="246">
        <v>0</v>
      </c>
      <c r="Q649" s="246">
        <f>ROUND(E649*P649,2)</f>
        <v>0</v>
      </c>
      <c r="R649" s="246" t="s">
        <v>390</v>
      </c>
      <c r="S649" s="246" t="s">
        <v>154</v>
      </c>
      <c r="T649" s="247" t="s">
        <v>155</v>
      </c>
      <c r="U649" s="231">
        <v>0</v>
      </c>
      <c r="V649" s="231">
        <f>ROUND(E649*U649,2)</f>
        <v>0</v>
      </c>
      <c r="W649" s="231"/>
      <c r="X649" s="231" t="s">
        <v>391</v>
      </c>
      <c r="Y649" s="212"/>
      <c r="Z649" s="212"/>
      <c r="AA649" s="212"/>
      <c r="AB649" s="212"/>
      <c r="AC649" s="212"/>
      <c r="AD649" s="212"/>
      <c r="AE649" s="212"/>
      <c r="AF649" s="212"/>
      <c r="AG649" s="212" t="s">
        <v>531</v>
      </c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>
      <c r="A650" s="229"/>
      <c r="B650" s="230"/>
      <c r="C650" s="254" t="s">
        <v>557</v>
      </c>
      <c r="D650" s="232"/>
      <c r="E650" s="233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12"/>
      <c r="Z650" s="212"/>
      <c r="AA650" s="212"/>
      <c r="AB650" s="212"/>
      <c r="AC650" s="212"/>
      <c r="AD650" s="212"/>
      <c r="AE650" s="212"/>
      <c r="AF650" s="212"/>
      <c r="AG650" s="212" t="s">
        <v>159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>
      <c r="A651" s="229"/>
      <c r="B651" s="230"/>
      <c r="C651" s="254" t="s">
        <v>569</v>
      </c>
      <c r="D651" s="232"/>
      <c r="E651" s="233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12"/>
      <c r="Z651" s="212"/>
      <c r="AA651" s="212"/>
      <c r="AB651" s="212"/>
      <c r="AC651" s="212"/>
      <c r="AD651" s="212"/>
      <c r="AE651" s="212"/>
      <c r="AF651" s="212"/>
      <c r="AG651" s="212" t="s">
        <v>159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>
      <c r="A652" s="229"/>
      <c r="B652" s="230"/>
      <c r="C652" s="254" t="s">
        <v>570</v>
      </c>
      <c r="D652" s="232"/>
      <c r="E652" s="233">
        <v>74.494860000000003</v>
      </c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12"/>
      <c r="Z652" s="212"/>
      <c r="AA652" s="212"/>
      <c r="AB652" s="212"/>
      <c r="AC652" s="212"/>
      <c r="AD652" s="212"/>
      <c r="AE652" s="212"/>
      <c r="AF652" s="212"/>
      <c r="AG652" s="212" t="s">
        <v>159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>
      <c r="A653" s="241">
        <v>94</v>
      </c>
      <c r="B653" s="242" t="s">
        <v>571</v>
      </c>
      <c r="C653" s="253" t="s">
        <v>572</v>
      </c>
      <c r="D653" s="243" t="s">
        <v>238</v>
      </c>
      <c r="E653" s="244">
        <v>129.00003000000001</v>
      </c>
      <c r="F653" s="245"/>
      <c r="G653" s="246">
        <f>ROUND(E653*F653,2)</f>
        <v>0</v>
      </c>
      <c r="H653" s="245"/>
      <c r="I653" s="246">
        <f>ROUND(E653*H653,2)</f>
        <v>0</v>
      </c>
      <c r="J653" s="245"/>
      <c r="K653" s="246">
        <f>ROUND(E653*J653,2)</f>
        <v>0</v>
      </c>
      <c r="L653" s="246">
        <v>21</v>
      </c>
      <c r="M653" s="246">
        <f>G653*(1+L653/100)</f>
        <v>0</v>
      </c>
      <c r="N653" s="246">
        <v>4.4999999999999999E-4</v>
      </c>
      <c r="O653" s="246">
        <f>ROUND(E653*N653,2)</f>
        <v>0.06</v>
      </c>
      <c r="P653" s="246">
        <v>0</v>
      </c>
      <c r="Q653" s="246">
        <f>ROUND(E653*P653,2)</f>
        <v>0</v>
      </c>
      <c r="R653" s="246" t="s">
        <v>390</v>
      </c>
      <c r="S653" s="246" t="s">
        <v>154</v>
      </c>
      <c r="T653" s="247" t="s">
        <v>155</v>
      </c>
      <c r="U653" s="231">
        <v>0</v>
      </c>
      <c r="V653" s="231">
        <f>ROUND(E653*U653,2)</f>
        <v>0</v>
      </c>
      <c r="W653" s="231"/>
      <c r="X653" s="231" t="s">
        <v>391</v>
      </c>
      <c r="Y653" s="212"/>
      <c r="Z653" s="212"/>
      <c r="AA653" s="212"/>
      <c r="AB653" s="212"/>
      <c r="AC653" s="212"/>
      <c r="AD653" s="212"/>
      <c r="AE653" s="212"/>
      <c r="AF653" s="212"/>
      <c r="AG653" s="212" t="s">
        <v>531</v>
      </c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>
      <c r="A654" s="229"/>
      <c r="B654" s="230"/>
      <c r="C654" s="254" t="s">
        <v>573</v>
      </c>
      <c r="D654" s="232"/>
      <c r="E654" s="233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12"/>
      <c r="Z654" s="212"/>
      <c r="AA654" s="212"/>
      <c r="AB654" s="212"/>
      <c r="AC654" s="212"/>
      <c r="AD654" s="212"/>
      <c r="AE654" s="212"/>
      <c r="AF654" s="212"/>
      <c r="AG654" s="212" t="s">
        <v>159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>
      <c r="A655" s="229"/>
      <c r="B655" s="230"/>
      <c r="C655" s="254" t="s">
        <v>569</v>
      </c>
      <c r="D655" s="232"/>
      <c r="E655" s="233"/>
      <c r="F655" s="231"/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  <c r="X655" s="231"/>
      <c r="Y655" s="212"/>
      <c r="Z655" s="212"/>
      <c r="AA655" s="212"/>
      <c r="AB655" s="212"/>
      <c r="AC655" s="212"/>
      <c r="AD655" s="212"/>
      <c r="AE655" s="212"/>
      <c r="AF655" s="212"/>
      <c r="AG655" s="212" t="s">
        <v>159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>
      <c r="A656" s="229"/>
      <c r="B656" s="230"/>
      <c r="C656" s="254" t="s">
        <v>574</v>
      </c>
      <c r="D656" s="232"/>
      <c r="E656" s="233">
        <v>129.10333</v>
      </c>
      <c r="F656" s="231"/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  <c r="X656" s="231"/>
      <c r="Y656" s="212"/>
      <c r="Z656" s="212"/>
      <c r="AA656" s="212"/>
      <c r="AB656" s="212"/>
      <c r="AC656" s="212"/>
      <c r="AD656" s="212"/>
      <c r="AE656" s="212"/>
      <c r="AF656" s="212"/>
      <c r="AG656" s="212" t="s">
        <v>159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>
      <c r="A657" s="229"/>
      <c r="B657" s="230"/>
      <c r="C657" s="254" t="s">
        <v>575</v>
      </c>
      <c r="D657" s="232"/>
      <c r="E657" s="233">
        <v>-0.1033</v>
      </c>
      <c r="F657" s="231"/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  <c r="X657" s="231"/>
      <c r="Y657" s="212"/>
      <c r="Z657" s="212"/>
      <c r="AA657" s="212"/>
      <c r="AB657" s="212"/>
      <c r="AC657" s="212"/>
      <c r="AD657" s="212"/>
      <c r="AE657" s="212"/>
      <c r="AF657" s="212"/>
      <c r="AG657" s="212" t="s">
        <v>159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>
      <c r="A658" s="235" t="s">
        <v>149</v>
      </c>
      <c r="B658" s="236" t="s">
        <v>103</v>
      </c>
      <c r="C658" s="252" t="s">
        <v>104</v>
      </c>
      <c r="D658" s="237"/>
      <c r="E658" s="238"/>
      <c r="F658" s="239"/>
      <c r="G658" s="239">
        <f>SUMIF(AG659:AG713,"&lt;&gt;NOR",G659:G713)</f>
        <v>0</v>
      </c>
      <c r="H658" s="239"/>
      <c r="I658" s="239">
        <f>SUM(I659:I713)</f>
        <v>0</v>
      </c>
      <c r="J658" s="239"/>
      <c r="K658" s="239">
        <f>SUM(K659:K713)</f>
        <v>0</v>
      </c>
      <c r="L658" s="239"/>
      <c r="M658" s="239">
        <f>SUM(M659:M713)</f>
        <v>0</v>
      </c>
      <c r="N658" s="239"/>
      <c r="O658" s="239">
        <f>SUM(O659:O713)</f>
        <v>1.25</v>
      </c>
      <c r="P658" s="239"/>
      <c r="Q658" s="239">
        <f>SUM(Q659:Q713)</f>
        <v>0</v>
      </c>
      <c r="R658" s="239"/>
      <c r="S658" s="239"/>
      <c r="T658" s="240"/>
      <c r="U658" s="234"/>
      <c r="V658" s="234">
        <f>SUM(V659:V713)</f>
        <v>101.44</v>
      </c>
      <c r="W658" s="234"/>
      <c r="X658" s="234"/>
      <c r="AG658" t="s">
        <v>150</v>
      </c>
    </row>
    <row r="659" spans="1:60" outlineLevel="1">
      <c r="A659" s="241">
        <v>95</v>
      </c>
      <c r="B659" s="242" t="s">
        <v>559</v>
      </c>
      <c r="C659" s="253" t="s">
        <v>560</v>
      </c>
      <c r="D659" s="243" t="s">
        <v>153</v>
      </c>
      <c r="E659" s="244">
        <v>73.364000000000004</v>
      </c>
      <c r="F659" s="245"/>
      <c r="G659" s="246">
        <f>ROUND(E659*F659,2)</f>
        <v>0</v>
      </c>
      <c r="H659" s="245"/>
      <c r="I659" s="246">
        <f>ROUND(E659*H659,2)</f>
        <v>0</v>
      </c>
      <c r="J659" s="245"/>
      <c r="K659" s="246">
        <f>ROUND(E659*J659,2)</f>
        <v>0</v>
      </c>
      <c r="L659" s="246">
        <v>21</v>
      </c>
      <c r="M659" s="246">
        <f>G659*(1+L659/100)</f>
        <v>0</v>
      </c>
      <c r="N659" s="246">
        <v>2.9999999999999997E-4</v>
      </c>
      <c r="O659" s="246">
        <f>ROUND(E659*N659,2)</f>
        <v>0.02</v>
      </c>
      <c r="P659" s="246">
        <v>0</v>
      </c>
      <c r="Q659" s="246">
        <f>ROUND(E659*P659,2)</f>
        <v>0</v>
      </c>
      <c r="R659" s="246"/>
      <c r="S659" s="246" t="s">
        <v>154</v>
      </c>
      <c r="T659" s="247" t="s">
        <v>155</v>
      </c>
      <c r="U659" s="231">
        <v>0</v>
      </c>
      <c r="V659" s="231">
        <f>ROUND(E659*U659,2)</f>
        <v>0</v>
      </c>
      <c r="W659" s="231"/>
      <c r="X659" s="231" t="s">
        <v>156</v>
      </c>
      <c r="Y659" s="212"/>
      <c r="Z659" s="212"/>
      <c r="AA659" s="212"/>
      <c r="AB659" s="212"/>
      <c r="AC659" s="212"/>
      <c r="AD659" s="212"/>
      <c r="AE659" s="212"/>
      <c r="AF659" s="212"/>
      <c r="AG659" s="212" t="s">
        <v>249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>
      <c r="A660" s="229"/>
      <c r="B660" s="230"/>
      <c r="C660" s="254" t="s">
        <v>576</v>
      </c>
      <c r="D660" s="232"/>
      <c r="E660" s="233"/>
      <c r="F660" s="231"/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  <c r="X660" s="231"/>
      <c r="Y660" s="212"/>
      <c r="Z660" s="212"/>
      <c r="AA660" s="212"/>
      <c r="AB660" s="212"/>
      <c r="AC660" s="212"/>
      <c r="AD660" s="212"/>
      <c r="AE660" s="212"/>
      <c r="AF660" s="212"/>
      <c r="AG660" s="212" t="s">
        <v>159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>
      <c r="A661" s="229"/>
      <c r="B661" s="230"/>
      <c r="C661" s="254" t="s">
        <v>577</v>
      </c>
      <c r="D661" s="232"/>
      <c r="E661" s="233">
        <v>73.364000000000004</v>
      </c>
      <c r="F661" s="231"/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  <c r="X661" s="231"/>
      <c r="Y661" s="212"/>
      <c r="Z661" s="212"/>
      <c r="AA661" s="212"/>
      <c r="AB661" s="212"/>
      <c r="AC661" s="212"/>
      <c r="AD661" s="212"/>
      <c r="AE661" s="212"/>
      <c r="AF661" s="212"/>
      <c r="AG661" s="212" t="s">
        <v>159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ht="22.5" outlineLevel="1">
      <c r="A662" s="241">
        <v>96</v>
      </c>
      <c r="B662" s="242" t="s">
        <v>578</v>
      </c>
      <c r="C662" s="253" t="s">
        <v>579</v>
      </c>
      <c r="D662" s="243" t="s">
        <v>153</v>
      </c>
      <c r="E662" s="244">
        <v>73.364000000000004</v>
      </c>
      <c r="F662" s="245"/>
      <c r="G662" s="246">
        <f>ROUND(E662*F662,2)</f>
        <v>0</v>
      </c>
      <c r="H662" s="245"/>
      <c r="I662" s="246">
        <f>ROUND(E662*H662,2)</f>
        <v>0</v>
      </c>
      <c r="J662" s="245"/>
      <c r="K662" s="246">
        <f>ROUND(E662*J662,2)</f>
        <v>0</v>
      </c>
      <c r="L662" s="246">
        <v>21</v>
      </c>
      <c r="M662" s="246">
        <f>G662*(1+L662/100)</f>
        <v>0</v>
      </c>
      <c r="N662" s="246">
        <v>4.7800000000000004E-3</v>
      </c>
      <c r="O662" s="246">
        <f>ROUND(E662*N662,2)</f>
        <v>0.35</v>
      </c>
      <c r="P662" s="246">
        <v>0</v>
      </c>
      <c r="Q662" s="246">
        <f>ROUND(E662*P662,2)</f>
        <v>0</v>
      </c>
      <c r="R662" s="246"/>
      <c r="S662" s="246" t="s">
        <v>154</v>
      </c>
      <c r="T662" s="247" t="s">
        <v>155</v>
      </c>
      <c r="U662" s="231">
        <v>1.17</v>
      </c>
      <c r="V662" s="231">
        <f>ROUND(E662*U662,2)</f>
        <v>85.84</v>
      </c>
      <c r="W662" s="231"/>
      <c r="X662" s="231" t="s">
        <v>156</v>
      </c>
      <c r="Y662" s="212"/>
      <c r="Z662" s="212"/>
      <c r="AA662" s="212"/>
      <c r="AB662" s="212"/>
      <c r="AC662" s="212"/>
      <c r="AD662" s="212"/>
      <c r="AE662" s="212"/>
      <c r="AF662" s="212"/>
      <c r="AG662" s="212" t="s">
        <v>249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>
      <c r="A663" s="229"/>
      <c r="B663" s="230"/>
      <c r="C663" s="254" t="s">
        <v>580</v>
      </c>
      <c r="D663" s="232"/>
      <c r="E663" s="233"/>
      <c r="F663" s="231"/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  <c r="X663" s="231"/>
      <c r="Y663" s="212"/>
      <c r="Z663" s="212"/>
      <c r="AA663" s="212"/>
      <c r="AB663" s="212"/>
      <c r="AC663" s="212"/>
      <c r="AD663" s="212"/>
      <c r="AE663" s="212"/>
      <c r="AF663" s="212"/>
      <c r="AG663" s="212" t="s">
        <v>159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>
      <c r="A664" s="229"/>
      <c r="B664" s="230"/>
      <c r="C664" s="254" t="s">
        <v>232</v>
      </c>
      <c r="D664" s="232"/>
      <c r="E664" s="233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12"/>
      <c r="Z664" s="212"/>
      <c r="AA664" s="212"/>
      <c r="AB664" s="212"/>
      <c r="AC664" s="212"/>
      <c r="AD664" s="212"/>
      <c r="AE664" s="212"/>
      <c r="AF664" s="212"/>
      <c r="AG664" s="212" t="s">
        <v>159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>
      <c r="A665" s="229"/>
      <c r="B665" s="230"/>
      <c r="C665" s="254" t="s">
        <v>206</v>
      </c>
      <c r="D665" s="232"/>
      <c r="E665" s="233">
        <v>2.1059999999999999</v>
      </c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12"/>
      <c r="Z665" s="212"/>
      <c r="AA665" s="212"/>
      <c r="AB665" s="212"/>
      <c r="AC665" s="212"/>
      <c r="AD665" s="212"/>
      <c r="AE665" s="212"/>
      <c r="AF665" s="212"/>
      <c r="AG665" s="212" t="s">
        <v>159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>
      <c r="A666" s="229"/>
      <c r="B666" s="230"/>
      <c r="C666" s="254" t="s">
        <v>581</v>
      </c>
      <c r="D666" s="232"/>
      <c r="E666" s="233">
        <v>1.53</v>
      </c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12"/>
      <c r="Z666" s="212"/>
      <c r="AA666" s="212"/>
      <c r="AB666" s="212"/>
      <c r="AC666" s="212"/>
      <c r="AD666" s="212"/>
      <c r="AE666" s="212"/>
      <c r="AF666" s="212"/>
      <c r="AG666" s="212" t="s">
        <v>159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>
      <c r="A667" s="229"/>
      <c r="B667" s="230"/>
      <c r="C667" s="254" t="s">
        <v>582</v>
      </c>
      <c r="D667" s="232"/>
      <c r="E667" s="233">
        <v>1.26</v>
      </c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12"/>
      <c r="Z667" s="212"/>
      <c r="AA667" s="212"/>
      <c r="AB667" s="212"/>
      <c r="AC667" s="212"/>
      <c r="AD667" s="212"/>
      <c r="AE667" s="212"/>
      <c r="AF667" s="212"/>
      <c r="AG667" s="212" t="s">
        <v>159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>
      <c r="A668" s="229"/>
      <c r="B668" s="230"/>
      <c r="C668" s="254" t="s">
        <v>168</v>
      </c>
      <c r="D668" s="232"/>
      <c r="E668" s="233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12"/>
      <c r="Z668" s="212"/>
      <c r="AA668" s="212"/>
      <c r="AB668" s="212"/>
      <c r="AC668" s="212"/>
      <c r="AD668" s="212"/>
      <c r="AE668" s="212"/>
      <c r="AF668" s="212"/>
      <c r="AG668" s="212" t="s">
        <v>159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>
      <c r="A669" s="229"/>
      <c r="B669" s="230"/>
      <c r="C669" s="254" t="s">
        <v>208</v>
      </c>
      <c r="D669" s="232"/>
      <c r="E669" s="233">
        <v>7.8840000000000003</v>
      </c>
      <c r="F669" s="231"/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  <c r="X669" s="231"/>
      <c r="Y669" s="212"/>
      <c r="Z669" s="212"/>
      <c r="AA669" s="212"/>
      <c r="AB669" s="212"/>
      <c r="AC669" s="212"/>
      <c r="AD669" s="212"/>
      <c r="AE669" s="212"/>
      <c r="AF669" s="212"/>
      <c r="AG669" s="212" t="s">
        <v>159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>
      <c r="A670" s="229"/>
      <c r="B670" s="230"/>
      <c r="C670" s="254" t="s">
        <v>209</v>
      </c>
      <c r="D670" s="232"/>
      <c r="E670" s="233">
        <v>8.2439999999999998</v>
      </c>
      <c r="F670" s="231"/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  <c r="X670" s="231"/>
      <c r="Y670" s="212"/>
      <c r="Z670" s="212"/>
      <c r="AA670" s="212"/>
      <c r="AB670" s="212"/>
      <c r="AC670" s="212"/>
      <c r="AD670" s="212"/>
      <c r="AE670" s="212"/>
      <c r="AF670" s="212"/>
      <c r="AG670" s="212" t="s">
        <v>159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>
      <c r="A671" s="229"/>
      <c r="B671" s="230"/>
      <c r="C671" s="254" t="s">
        <v>210</v>
      </c>
      <c r="D671" s="232"/>
      <c r="E671" s="233">
        <v>-2.16</v>
      </c>
      <c r="F671" s="231"/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  <c r="X671" s="231"/>
      <c r="Y671" s="212"/>
      <c r="Z671" s="212"/>
      <c r="AA671" s="212"/>
      <c r="AB671" s="212"/>
      <c r="AC671" s="212"/>
      <c r="AD671" s="212"/>
      <c r="AE671" s="212"/>
      <c r="AF671" s="212"/>
      <c r="AG671" s="212" t="s">
        <v>159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>
      <c r="A672" s="229"/>
      <c r="B672" s="230"/>
      <c r="C672" s="254" t="s">
        <v>171</v>
      </c>
      <c r="D672" s="232"/>
      <c r="E672" s="233"/>
      <c r="F672" s="231"/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  <c r="X672" s="231"/>
      <c r="Y672" s="212"/>
      <c r="Z672" s="212"/>
      <c r="AA672" s="212"/>
      <c r="AB672" s="212"/>
      <c r="AC672" s="212"/>
      <c r="AD672" s="212"/>
      <c r="AE672" s="212"/>
      <c r="AF672" s="212"/>
      <c r="AG672" s="212" t="s">
        <v>159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>
      <c r="A673" s="229"/>
      <c r="B673" s="230"/>
      <c r="C673" s="254" t="s">
        <v>211</v>
      </c>
      <c r="D673" s="232"/>
      <c r="E673" s="233">
        <v>4.6079999999999997</v>
      </c>
      <c r="F673" s="231"/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  <c r="X673" s="231"/>
      <c r="Y673" s="212"/>
      <c r="Z673" s="212"/>
      <c r="AA673" s="212"/>
      <c r="AB673" s="212"/>
      <c r="AC673" s="212"/>
      <c r="AD673" s="212"/>
      <c r="AE673" s="212"/>
      <c r="AF673" s="212"/>
      <c r="AG673" s="212" t="s">
        <v>159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>
      <c r="A674" s="229"/>
      <c r="B674" s="230"/>
      <c r="C674" s="254" t="s">
        <v>174</v>
      </c>
      <c r="D674" s="232"/>
      <c r="E674" s="233"/>
      <c r="F674" s="231"/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  <c r="X674" s="231"/>
      <c r="Y674" s="212"/>
      <c r="Z674" s="212"/>
      <c r="AA674" s="212"/>
      <c r="AB674" s="212"/>
      <c r="AC674" s="212"/>
      <c r="AD674" s="212"/>
      <c r="AE674" s="212"/>
      <c r="AF674" s="212"/>
      <c r="AG674" s="212" t="s">
        <v>159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>
      <c r="A675" s="229"/>
      <c r="B675" s="230"/>
      <c r="C675" s="254" t="s">
        <v>212</v>
      </c>
      <c r="D675" s="232"/>
      <c r="E675" s="233">
        <v>7.2720000000000002</v>
      </c>
      <c r="F675" s="231"/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  <c r="X675" s="231"/>
      <c r="Y675" s="212"/>
      <c r="Z675" s="212"/>
      <c r="AA675" s="212"/>
      <c r="AB675" s="212"/>
      <c r="AC675" s="212"/>
      <c r="AD675" s="212"/>
      <c r="AE675" s="212"/>
      <c r="AF675" s="212"/>
      <c r="AG675" s="212" t="s">
        <v>159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>
      <c r="A676" s="229"/>
      <c r="B676" s="230"/>
      <c r="C676" s="254" t="s">
        <v>177</v>
      </c>
      <c r="D676" s="232"/>
      <c r="E676" s="233"/>
      <c r="F676" s="231"/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1"/>
      <c r="Y676" s="212"/>
      <c r="Z676" s="212"/>
      <c r="AA676" s="212"/>
      <c r="AB676" s="212"/>
      <c r="AC676" s="212"/>
      <c r="AD676" s="212"/>
      <c r="AE676" s="212"/>
      <c r="AF676" s="212"/>
      <c r="AG676" s="212" t="s">
        <v>159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>
      <c r="A677" s="229"/>
      <c r="B677" s="230"/>
      <c r="C677" s="254" t="s">
        <v>213</v>
      </c>
      <c r="D677" s="232"/>
      <c r="E677" s="233">
        <v>8.4960000000000004</v>
      </c>
      <c r="F677" s="231"/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  <c r="X677" s="231"/>
      <c r="Y677" s="212"/>
      <c r="Z677" s="212"/>
      <c r="AA677" s="212"/>
      <c r="AB677" s="212"/>
      <c r="AC677" s="212"/>
      <c r="AD677" s="212"/>
      <c r="AE677" s="212"/>
      <c r="AF677" s="212"/>
      <c r="AG677" s="212" t="s">
        <v>159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>
      <c r="A678" s="229"/>
      <c r="B678" s="230"/>
      <c r="C678" s="254" t="s">
        <v>214</v>
      </c>
      <c r="D678" s="232"/>
      <c r="E678" s="233">
        <v>8.0459999999999994</v>
      </c>
      <c r="F678" s="231"/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  <c r="X678" s="231"/>
      <c r="Y678" s="212"/>
      <c r="Z678" s="212"/>
      <c r="AA678" s="212"/>
      <c r="AB678" s="212"/>
      <c r="AC678" s="212"/>
      <c r="AD678" s="212"/>
      <c r="AE678" s="212"/>
      <c r="AF678" s="212"/>
      <c r="AG678" s="212" t="s">
        <v>159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>
      <c r="A679" s="229"/>
      <c r="B679" s="230"/>
      <c r="C679" s="254" t="s">
        <v>180</v>
      </c>
      <c r="D679" s="232"/>
      <c r="E679" s="233"/>
      <c r="F679" s="231"/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  <c r="X679" s="231"/>
      <c r="Y679" s="212"/>
      <c r="Z679" s="212"/>
      <c r="AA679" s="212"/>
      <c r="AB679" s="212"/>
      <c r="AC679" s="212"/>
      <c r="AD679" s="212"/>
      <c r="AE679" s="212"/>
      <c r="AF679" s="212"/>
      <c r="AG679" s="212" t="s">
        <v>159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>
      <c r="A680" s="229"/>
      <c r="B680" s="230"/>
      <c r="C680" s="254" t="s">
        <v>215</v>
      </c>
      <c r="D680" s="232"/>
      <c r="E680" s="233">
        <v>12.688000000000001</v>
      </c>
      <c r="F680" s="231"/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  <c r="X680" s="231"/>
      <c r="Y680" s="212"/>
      <c r="Z680" s="212"/>
      <c r="AA680" s="212"/>
      <c r="AB680" s="212"/>
      <c r="AC680" s="212"/>
      <c r="AD680" s="212"/>
      <c r="AE680" s="212"/>
      <c r="AF680" s="212"/>
      <c r="AG680" s="212" t="s">
        <v>159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>
      <c r="A681" s="229"/>
      <c r="B681" s="230"/>
      <c r="C681" s="254" t="s">
        <v>216</v>
      </c>
      <c r="D681" s="232"/>
      <c r="E681" s="233">
        <v>0.48799999999999999</v>
      </c>
      <c r="F681" s="231"/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  <c r="X681" s="231"/>
      <c r="Y681" s="212"/>
      <c r="Z681" s="212"/>
      <c r="AA681" s="212"/>
      <c r="AB681" s="212"/>
      <c r="AC681" s="212"/>
      <c r="AD681" s="212"/>
      <c r="AE681" s="212"/>
      <c r="AF681" s="212"/>
      <c r="AG681" s="212" t="s">
        <v>159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>
      <c r="A682" s="229"/>
      <c r="B682" s="230"/>
      <c r="C682" s="254" t="s">
        <v>217</v>
      </c>
      <c r="D682" s="232"/>
      <c r="E682" s="233">
        <v>1.04</v>
      </c>
      <c r="F682" s="231"/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  <c r="X682" s="231"/>
      <c r="Y682" s="212"/>
      <c r="Z682" s="212"/>
      <c r="AA682" s="212"/>
      <c r="AB682" s="212"/>
      <c r="AC682" s="212"/>
      <c r="AD682" s="212"/>
      <c r="AE682" s="212"/>
      <c r="AF682" s="212"/>
      <c r="AG682" s="212" t="s">
        <v>159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>
      <c r="A683" s="229"/>
      <c r="B683" s="230"/>
      <c r="C683" s="254" t="s">
        <v>218</v>
      </c>
      <c r="D683" s="232"/>
      <c r="E683" s="233">
        <v>11.862</v>
      </c>
      <c r="F683" s="231"/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  <c r="X683" s="231"/>
      <c r="Y683" s="212"/>
      <c r="Z683" s="212"/>
      <c r="AA683" s="212"/>
      <c r="AB683" s="212"/>
      <c r="AC683" s="212"/>
      <c r="AD683" s="212"/>
      <c r="AE683" s="212"/>
      <c r="AF683" s="212"/>
      <c r="AG683" s="212" t="s">
        <v>159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ht="22.5" outlineLevel="1">
      <c r="A684" s="241">
        <v>97</v>
      </c>
      <c r="B684" s="242" t="s">
        <v>583</v>
      </c>
      <c r="C684" s="253" t="s">
        <v>584</v>
      </c>
      <c r="D684" s="243" t="s">
        <v>242</v>
      </c>
      <c r="E684" s="244">
        <v>113.34</v>
      </c>
      <c r="F684" s="245"/>
      <c r="G684" s="246">
        <f>ROUND(E684*F684,2)</f>
        <v>0</v>
      </c>
      <c r="H684" s="245"/>
      <c r="I684" s="246">
        <f>ROUND(E684*H684,2)</f>
        <v>0</v>
      </c>
      <c r="J684" s="245"/>
      <c r="K684" s="246">
        <f>ROUND(E684*J684,2)</f>
        <v>0</v>
      </c>
      <c r="L684" s="246">
        <v>21</v>
      </c>
      <c r="M684" s="246">
        <f>G684*(1+L684/100)</f>
        <v>0</v>
      </c>
      <c r="N684" s="246">
        <v>0</v>
      </c>
      <c r="O684" s="246">
        <f>ROUND(E684*N684,2)</f>
        <v>0</v>
      </c>
      <c r="P684" s="246">
        <v>0</v>
      </c>
      <c r="Q684" s="246">
        <f>ROUND(E684*P684,2)</f>
        <v>0</v>
      </c>
      <c r="R684" s="246"/>
      <c r="S684" s="246" t="s">
        <v>154</v>
      </c>
      <c r="T684" s="247" t="s">
        <v>155</v>
      </c>
      <c r="U684" s="231">
        <v>0.12</v>
      </c>
      <c r="V684" s="231">
        <f>ROUND(E684*U684,2)</f>
        <v>13.6</v>
      </c>
      <c r="W684" s="231"/>
      <c r="X684" s="231" t="s">
        <v>156</v>
      </c>
      <c r="Y684" s="212"/>
      <c r="Z684" s="212"/>
      <c r="AA684" s="212"/>
      <c r="AB684" s="212"/>
      <c r="AC684" s="212"/>
      <c r="AD684" s="212"/>
      <c r="AE684" s="212"/>
      <c r="AF684" s="212"/>
      <c r="AG684" s="212" t="s">
        <v>157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>
      <c r="A685" s="229"/>
      <c r="B685" s="230"/>
      <c r="C685" s="254" t="s">
        <v>585</v>
      </c>
      <c r="D685" s="232"/>
      <c r="E685" s="233"/>
      <c r="F685" s="231"/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  <c r="X685" s="231"/>
      <c r="Y685" s="212"/>
      <c r="Z685" s="212"/>
      <c r="AA685" s="212"/>
      <c r="AB685" s="212"/>
      <c r="AC685" s="212"/>
      <c r="AD685" s="212"/>
      <c r="AE685" s="212"/>
      <c r="AF685" s="212"/>
      <c r="AG685" s="212" t="s">
        <v>159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>
      <c r="A686" s="229"/>
      <c r="B686" s="230"/>
      <c r="C686" s="254" t="s">
        <v>580</v>
      </c>
      <c r="D686" s="232"/>
      <c r="E686" s="233"/>
      <c r="F686" s="231"/>
      <c r="G686" s="231"/>
      <c r="H686" s="231"/>
      <c r="I686" s="231"/>
      <c r="J686" s="231"/>
      <c r="K686" s="231"/>
      <c r="L686" s="231"/>
      <c r="M686" s="231"/>
      <c r="N686" s="231"/>
      <c r="O686" s="231"/>
      <c r="P686" s="231"/>
      <c r="Q686" s="231"/>
      <c r="R686" s="231"/>
      <c r="S686" s="231"/>
      <c r="T686" s="231"/>
      <c r="U686" s="231"/>
      <c r="V686" s="231"/>
      <c r="W686" s="231"/>
      <c r="X686" s="231"/>
      <c r="Y686" s="212"/>
      <c r="Z686" s="212"/>
      <c r="AA686" s="212"/>
      <c r="AB686" s="212"/>
      <c r="AC686" s="212"/>
      <c r="AD686" s="212"/>
      <c r="AE686" s="212"/>
      <c r="AF686" s="212"/>
      <c r="AG686" s="212" t="s">
        <v>159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>
      <c r="A687" s="229"/>
      <c r="B687" s="230"/>
      <c r="C687" s="254" t="s">
        <v>232</v>
      </c>
      <c r="D687" s="232"/>
      <c r="E687" s="233"/>
      <c r="F687" s="231"/>
      <c r="G687" s="231"/>
      <c r="H687" s="231"/>
      <c r="I687" s="231"/>
      <c r="J687" s="231"/>
      <c r="K687" s="231"/>
      <c r="L687" s="231"/>
      <c r="M687" s="231"/>
      <c r="N687" s="231"/>
      <c r="O687" s="231"/>
      <c r="P687" s="231"/>
      <c r="Q687" s="231"/>
      <c r="R687" s="231"/>
      <c r="S687" s="231"/>
      <c r="T687" s="231"/>
      <c r="U687" s="231"/>
      <c r="V687" s="231"/>
      <c r="W687" s="231"/>
      <c r="X687" s="231"/>
      <c r="Y687" s="212"/>
      <c r="Z687" s="212"/>
      <c r="AA687" s="212"/>
      <c r="AB687" s="212"/>
      <c r="AC687" s="212"/>
      <c r="AD687" s="212"/>
      <c r="AE687" s="212"/>
      <c r="AF687" s="212"/>
      <c r="AG687" s="212" t="s">
        <v>159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>
      <c r="A688" s="229"/>
      <c r="B688" s="230"/>
      <c r="C688" s="254" t="s">
        <v>586</v>
      </c>
      <c r="D688" s="232"/>
      <c r="E688" s="233">
        <v>4.7699999999999996</v>
      </c>
      <c r="F688" s="231"/>
      <c r="G688" s="231"/>
      <c r="H688" s="231"/>
      <c r="I688" s="231"/>
      <c r="J688" s="231"/>
      <c r="K688" s="231"/>
      <c r="L688" s="231"/>
      <c r="M688" s="231"/>
      <c r="N688" s="231"/>
      <c r="O688" s="231"/>
      <c r="P688" s="231"/>
      <c r="Q688" s="231"/>
      <c r="R688" s="231"/>
      <c r="S688" s="231"/>
      <c r="T688" s="231"/>
      <c r="U688" s="231"/>
      <c r="V688" s="231"/>
      <c r="W688" s="231"/>
      <c r="X688" s="231"/>
      <c r="Y688" s="212"/>
      <c r="Z688" s="212"/>
      <c r="AA688" s="212"/>
      <c r="AB688" s="212"/>
      <c r="AC688" s="212"/>
      <c r="AD688" s="212"/>
      <c r="AE688" s="212"/>
      <c r="AF688" s="212"/>
      <c r="AG688" s="212" t="s">
        <v>159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>
      <c r="A689" s="229"/>
      <c r="B689" s="230"/>
      <c r="C689" s="254" t="s">
        <v>587</v>
      </c>
      <c r="D689" s="232"/>
      <c r="E689" s="233">
        <v>2.65</v>
      </c>
      <c r="F689" s="231"/>
      <c r="G689" s="231"/>
      <c r="H689" s="231"/>
      <c r="I689" s="231"/>
      <c r="J689" s="231"/>
      <c r="K689" s="231"/>
      <c r="L689" s="231"/>
      <c r="M689" s="231"/>
      <c r="N689" s="231"/>
      <c r="O689" s="231"/>
      <c r="P689" s="231"/>
      <c r="Q689" s="231"/>
      <c r="R689" s="231"/>
      <c r="S689" s="231"/>
      <c r="T689" s="231"/>
      <c r="U689" s="231"/>
      <c r="V689" s="231"/>
      <c r="W689" s="231"/>
      <c r="X689" s="231"/>
      <c r="Y689" s="212"/>
      <c r="Z689" s="212"/>
      <c r="AA689" s="212"/>
      <c r="AB689" s="212"/>
      <c r="AC689" s="212"/>
      <c r="AD689" s="212"/>
      <c r="AE689" s="212"/>
      <c r="AF689" s="212"/>
      <c r="AG689" s="212" t="s">
        <v>159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>
      <c r="A690" s="229"/>
      <c r="B690" s="230"/>
      <c r="C690" s="254" t="s">
        <v>588</v>
      </c>
      <c r="D690" s="232"/>
      <c r="E690" s="233">
        <v>2.5</v>
      </c>
      <c r="F690" s="231"/>
      <c r="G690" s="231"/>
      <c r="H690" s="231"/>
      <c r="I690" s="231"/>
      <c r="J690" s="231"/>
      <c r="K690" s="231"/>
      <c r="L690" s="231"/>
      <c r="M690" s="231"/>
      <c r="N690" s="231"/>
      <c r="O690" s="231"/>
      <c r="P690" s="231"/>
      <c r="Q690" s="231"/>
      <c r="R690" s="231"/>
      <c r="S690" s="231"/>
      <c r="T690" s="231"/>
      <c r="U690" s="231"/>
      <c r="V690" s="231"/>
      <c r="W690" s="231"/>
      <c r="X690" s="231"/>
      <c r="Y690" s="212"/>
      <c r="Z690" s="212"/>
      <c r="AA690" s="212"/>
      <c r="AB690" s="212"/>
      <c r="AC690" s="212"/>
      <c r="AD690" s="212"/>
      <c r="AE690" s="212"/>
      <c r="AF690" s="212"/>
      <c r="AG690" s="212" t="s">
        <v>159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>
      <c r="A691" s="229"/>
      <c r="B691" s="230"/>
      <c r="C691" s="254" t="s">
        <v>168</v>
      </c>
      <c r="D691" s="232"/>
      <c r="E691" s="233"/>
      <c r="F691" s="231"/>
      <c r="G691" s="231"/>
      <c r="H691" s="231"/>
      <c r="I691" s="231"/>
      <c r="J691" s="231"/>
      <c r="K691" s="231"/>
      <c r="L691" s="231"/>
      <c r="M691" s="231"/>
      <c r="N691" s="231"/>
      <c r="O691" s="231"/>
      <c r="P691" s="231"/>
      <c r="Q691" s="231"/>
      <c r="R691" s="231"/>
      <c r="S691" s="231"/>
      <c r="T691" s="231"/>
      <c r="U691" s="231"/>
      <c r="V691" s="231"/>
      <c r="W691" s="231"/>
      <c r="X691" s="231"/>
      <c r="Y691" s="212"/>
      <c r="Z691" s="212"/>
      <c r="AA691" s="212"/>
      <c r="AB691" s="212"/>
      <c r="AC691" s="212"/>
      <c r="AD691" s="212"/>
      <c r="AE691" s="212"/>
      <c r="AF691" s="212"/>
      <c r="AG691" s="212" t="s">
        <v>159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>
      <c r="A692" s="229"/>
      <c r="B692" s="230"/>
      <c r="C692" s="254" t="s">
        <v>589</v>
      </c>
      <c r="D692" s="232"/>
      <c r="E692" s="233">
        <v>11.58</v>
      </c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12"/>
      <c r="Z692" s="212"/>
      <c r="AA692" s="212"/>
      <c r="AB692" s="212"/>
      <c r="AC692" s="212"/>
      <c r="AD692" s="212"/>
      <c r="AE692" s="212"/>
      <c r="AF692" s="212"/>
      <c r="AG692" s="212" t="s">
        <v>159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>
      <c r="A693" s="229"/>
      <c r="B693" s="230"/>
      <c r="C693" s="254" t="s">
        <v>590</v>
      </c>
      <c r="D693" s="232"/>
      <c r="E693" s="233">
        <v>15.38</v>
      </c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12"/>
      <c r="Z693" s="212"/>
      <c r="AA693" s="212"/>
      <c r="AB693" s="212"/>
      <c r="AC693" s="212"/>
      <c r="AD693" s="212"/>
      <c r="AE693" s="212"/>
      <c r="AF693" s="212"/>
      <c r="AG693" s="212" t="s">
        <v>159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>
      <c r="A694" s="229"/>
      <c r="B694" s="230"/>
      <c r="C694" s="254" t="s">
        <v>171</v>
      </c>
      <c r="D694" s="232"/>
      <c r="E694" s="233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12"/>
      <c r="Z694" s="212"/>
      <c r="AA694" s="212"/>
      <c r="AB694" s="212"/>
      <c r="AC694" s="212"/>
      <c r="AD694" s="212"/>
      <c r="AE694" s="212"/>
      <c r="AF694" s="212"/>
      <c r="AG694" s="212" t="s">
        <v>159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>
      <c r="A695" s="229"/>
      <c r="B695" s="230"/>
      <c r="C695" s="254" t="s">
        <v>591</v>
      </c>
      <c r="D695" s="232"/>
      <c r="E695" s="233">
        <v>9.76</v>
      </c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12"/>
      <c r="Z695" s="212"/>
      <c r="AA695" s="212"/>
      <c r="AB695" s="212"/>
      <c r="AC695" s="212"/>
      <c r="AD695" s="212"/>
      <c r="AE695" s="212"/>
      <c r="AF695" s="212"/>
      <c r="AG695" s="212" t="s">
        <v>159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>
      <c r="A696" s="229"/>
      <c r="B696" s="230"/>
      <c r="C696" s="254" t="s">
        <v>174</v>
      </c>
      <c r="D696" s="232"/>
      <c r="E696" s="233"/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12"/>
      <c r="Z696" s="212"/>
      <c r="AA696" s="212"/>
      <c r="AB696" s="212"/>
      <c r="AC696" s="212"/>
      <c r="AD696" s="212"/>
      <c r="AE696" s="212"/>
      <c r="AF696" s="212"/>
      <c r="AG696" s="212" t="s">
        <v>159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>
      <c r="A697" s="229"/>
      <c r="B697" s="230"/>
      <c r="C697" s="254" t="s">
        <v>592</v>
      </c>
      <c r="D697" s="232"/>
      <c r="E697" s="233">
        <v>7.64</v>
      </c>
      <c r="F697" s="231"/>
      <c r="G697" s="231"/>
      <c r="H697" s="231"/>
      <c r="I697" s="231"/>
      <c r="J697" s="231"/>
      <c r="K697" s="231"/>
      <c r="L697" s="231"/>
      <c r="M697" s="231"/>
      <c r="N697" s="231"/>
      <c r="O697" s="231"/>
      <c r="P697" s="231"/>
      <c r="Q697" s="231"/>
      <c r="R697" s="231"/>
      <c r="S697" s="231"/>
      <c r="T697" s="231"/>
      <c r="U697" s="231"/>
      <c r="V697" s="231"/>
      <c r="W697" s="231"/>
      <c r="X697" s="231"/>
      <c r="Y697" s="212"/>
      <c r="Z697" s="212"/>
      <c r="AA697" s="212"/>
      <c r="AB697" s="212"/>
      <c r="AC697" s="212"/>
      <c r="AD697" s="212"/>
      <c r="AE697" s="212"/>
      <c r="AF697" s="212"/>
      <c r="AG697" s="212" t="s">
        <v>159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>
      <c r="A698" s="229"/>
      <c r="B698" s="230"/>
      <c r="C698" s="254" t="s">
        <v>177</v>
      </c>
      <c r="D698" s="232"/>
      <c r="E698" s="233"/>
      <c r="F698" s="231"/>
      <c r="G698" s="231"/>
      <c r="H698" s="231"/>
      <c r="I698" s="231"/>
      <c r="J698" s="231"/>
      <c r="K698" s="231"/>
      <c r="L698" s="231"/>
      <c r="M698" s="231"/>
      <c r="N698" s="231"/>
      <c r="O698" s="231"/>
      <c r="P698" s="231"/>
      <c r="Q698" s="231"/>
      <c r="R698" s="231"/>
      <c r="S698" s="231"/>
      <c r="T698" s="231"/>
      <c r="U698" s="231"/>
      <c r="V698" s="231"/>
      <c r="W698" s="231"/>
      <c r="X698" s="231"/>
      <c r="Y698" s="212"/>
      <c r="Z698" s="212"/>
      <c r="AA698" s="212"/>
      <c r="AB698" s="212"/>
      <c r="AC698" s="212"/>
      <c r="AD698" s="212"/>
      <c r="AE698" s="212"/>
      <c r="AF698" s="212"/>
      <c r="AG698" s="212" t="s">
        <v>159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>
      <c r="A699" s="229"/>
      <c r="B699" s="230"/>
      <c r="C699" s="254" t="s">
        <v>593</v>
      </c>
      <c r="D699" s="232"/>
      <c r="E699" s="233">
        <v>12.52</v>
      </c>
      <c r="F699" s="231"/>
      <c r="G699" s="231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12"/>
      <c r="Z699" s="212"/>
      <c r="AA699" s="212"/>
      <c r="AB699" s="212"/>
      <c r="AC699" s="212"/>
      <c r="AD699" s="212"/>
      <c r="AE699" s="212"/>
      <c r="AF699" s="212"/>
      <c r="AG699" s="212" t="s">
        <v>159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>
      <c r="A700" s="229"/>
      <c r="B700" s="230"/>
      <c r="C700" s="254" t="s">
        <v>594</v>
      </c>
      <c r="D700" s="232"/>
      <c r="E700" s="233">
        <v>18.87</v>
      </c>
      <c r="F700" s="231"/>
      <c r="G700" s="231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12"/>
      <c r="Z700" s="212"/>
      <c r="AA700" s="212"/>
      <c r="AB700" s="212"/>
      <c r="AC700" s="212"/>
      <c r="AD700" s="212"/>
      <c r="AE700" s="212"/>
      <c r="AF700" s="212"/>
      <c r="AG700" s="212" t="s">
        <v>159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>
      <c r="A701" s="229"/>
      <c r="B701" s="230"/>
      <c r="C701" s="254" t="s">
        <v>180</v>
      </c>
      <c r="D701" s="232"/>
      <c r="E701" s="233"/>
      <c r="F701" s="231"/>
      <c r="G701" s="231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12"/>
      <c r="Z701" s="212"/>
      <c r="AA701" s="212"/>
      <c r="AB701" s="212"/>
      <c r="AC701" s="212"/>
      <c r="AD701" s="212"/>
      <c r="AE701" s="212"/>
      <c r="AF701" s="212"/>
      <c r="AG701" s="212" t="s">
        <v>159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>
      <c r="A702" s="229"/>
      <c r="B702" s="230"/>
      <c r="C702" s="254" t="s">
        <v>595</v>
      </c>
      <c r="D702" s="232"/>
      <c r="E702" s="233">
        <v>15.28</v>
      </c>
      <c r="F702" s="231"/>
      <c r="G702" s="231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12"/>
      <c r="Z702" s="212"/>
      <c r="AA702" s="212"/>
      <c r="AB702" s="212"/>
      <c r="AC702" s="212"/>
      <c r="AD702" s="212"/>
      <c r="AE702" s="212"/>
      <c r="AF702" s="212"/>
      <c r="AG702" s="212" t="s">
        <v>159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>
      <c r="A703" s="229"/>
      <c r="B703" s="230"/>
      <c r="C703" s="254" t="s">
        <v>596</v>
      </c>
      <c r="D703" s="232"/>
      <c r="E703" s="233">
        <v>0.4</v>
      </c>
      <c r="F703" s="231"/>
      <c r="G703" s="231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12"/>
      <c r="Z703" s="212"/>
      <c r="AA703" s="212"/>
      <c r="AB703" s="212"/>
      <c r="AC703" s="212"/>
      <c r="AD703" s="212"/>
      <c r="AE703" s="212"/>
      <c r="AF703" s="212"/>
      <c r="AG703" s="212" t="s">
        <v>159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>
      <c r="A704" s="229"/>
      <c r="B704" s="230"/>
      <c r="C704" s="254" t="s">
        <v>597</v>
      </c>
      <c r="D704" s="232"/>
      <c r="E704" s="233">
        <v>11.99</v>
      </c>
      <c r="F704" s="231"/>
      <c r="G704" s="231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12"/>
      <c r="Z704" s="212"/>
      <c r="AA704" s="212"/>
      <c r="AB704" s="212"/>
      <c r="AC704" s="212"/>
      <c r="AD704" s="212"/>
      <c r="AE704" s="212"/>
      <c r="AF704" s="212"/>
      <c r="AG704" s="212" t="s">
        <v>159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>
      <c r="A705" s="241">
        <v>98</v>
      </c>
      <c r="B705" s="242" t="s">
        <v>598</v>
      </c>
      <c r="C705" s="253" t="s">
        <v>599</v>
      </c>
      <c r="D705" s="243" t="s">
        <v>187</v>
      </c>
      <c r="E705" s="244">
        <v>1.2470000000000001</v>
      </c>
      <c r="F705" s="245"/>
      <c r="G705" s="246">
        <f>ROUND(E705*F705,2)</f>
        <v>0</v>
      </c>
      <c r="H705" s="245"/>
      <c r="I705" s="246">
        <f>ROUND(E705*H705,2)</f>
        <v>0</v>
      </c>
      <c r="J705" s="245"/>
      <c r="K705" s="246">
        <f>ROUND(E705*J705,2)</f>
        <v>0</v>
      </c>
      <c r="L705" s="246">
        <v>21</v>
      </c>
      <c r="M705" s="246">
        <f>G705*(1+L705/100)</f>
        <v>0</v>
      </c>
      <c r="N705" s="246">
        <v>0</v>
      </c>
      <c r="O705" s="246">
        <f>ROUND(E705*N705,2)</f>
        <v>0</v>
      </c>
      <c r="P705" s="246">
        <v>0</v>
      </c>
      <c r="Q705" s="246">
        <f>ROUND(E705*P705,2)</f>
        <v>0</v>
      </c>
      <c r="R705" s="246"/>
      <c r="S705" s="246" t="s">
        <v>154</v>
      </c>
      <c r="T705" s="247" t="s">
        <v>155</v>
      </c>
      <c r="U705" s="231">
        <v>1.6</v>
      </c>
      <c r="V705" s="231">
        <f>ROUND(E705*U705,2)</f>
        <v>2</v>
      </c>
      <c r="W705" s="231"/>
      <c r="X705" s="231" t="s">
        <v>156</v>
      </c>
      <c r="Y705" s="212"/>
      <c r="Z705" s="212"/>
      <c r="AA705" s="212"/>
      <c r="AB705" s="212"/>
      <c r="AC705" s="212"/>
      <c r="AD705" s="212"/>
      <c r="AE705" s="212"/>
      <c r="AF705" s="212"/>
      <c r="AG705" s="212" t="s">
        <v>249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>
      <c r="A706" s="229"/>
      <c r="B706" s="230"/>
      <c r="C706" s="254" t="s">
        <v>600</v>
      </c>
      <c r="D706" s="232"/>
      <c r="E706" s="233">
        <v>1.2470000000000001</v>
      </c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12"/>
      <c r="Z706" s="212"/>
      <c r="AA706" s="212"/>
      <c r="AB706" s="212"/>
      <c r="AC706" s="212"/>
      <c r="AD706" s="212"/>
      <c r="AE706" s="212"/>
      <c r="AF706" s="212"/>
      <c r="AG706" s="212" t="s">
        <v>159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>
      <c r="A707" s="241">
        <v>99</v>
      </c>
      <c r="B707" s="242" t="s">
        <v>601</v>
      </c>
      <c r="C707" s="253" t="s">
        <v>602</v>
      </c>
      <c r="D707" s="243" t="s">
        <v>242</v>
      </c>
      <c r="E707" s="244">
        <v>124.67400000000001</v>
      </c>
      <c r="F707" s="245"/>
      <c r="G707" s="246">
        <f>ROUND(E707*F707,2)</f>
        <v>0</v>
      </c>
      <c r="H707" s="245"/>
      <c r="I707" s="246">
        <f>ROUND(E707*H707,2)</f>
        <v>0</v>
      </c>
      <c r="J707" s="245"/>
      <c r="K707" s="246">
        <f>ROUND(E707*J707,2)</f>
        <v>0</v>
      </c>
      <c r="L707" s="246">
        <v>21</v>
      </c>
      <c r="M707" s="246">
        <f>G707*(1+L707/100)</f>
        <v>0</v>
      </c>
      <c r="N707" s="246">
        <v>2.2000000000000001E-4</v>
      </c>
      <c r="O707" s="246">
        <f>ROUND(E707*N707,2)</f>
        <v>0.03</v>
      </c>
      <c r="P707" s="246">
        <v>0</v>
      </c>
      <c r="Q707" s="246">
        <f>ROUND(E707*P707,2)</f>
        <v>0</v>
      </c>
      <c r="R707" s="246" t="s">
        <v>390</v>
      </c>
      <c r="S707" s="246" t="s">
        <v>154</v>
      </c>
      <c r="T707" s="247" t="s">
        <v>155</v>
      </c>
      <c r="U707" s="231">
        <v>0</v>
      </c>
      <c r="V707" s="231">
        <f>ROUND(E707*U707,2)</f>
        <v>0</v>
      </c>
      <c r="W707" s="231"/>
      <c r="X707" s="231" t="s">
        <v>391</v>
      </c>
      <c r="Y707" s="212"/>
      <c r="Z707" s="212"/>
      <c r="AA707" s="212"/>
      <c r="AB707" s="212"/>
      <c r="AC707" s="212"/>
      <c r="AD707" s="212"/>
      <c r="AE707" s="212"/>
      <c r="AF707" s="212"/>
      <c r="AG707" s="212" t="s">
        <v>392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>
      <c r="A708" s="229"/>
      <c r="B708" s="230"/>
      <c r="C708" s="254" t="s">
        <v>569</v>
      </c>
      <c r="D708" s="232"/>
      <c r="E708" s="233"/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12"/>
      <c r="Z708" s="212"/>
      <c r="AA708" s="212"/>
      <c r="AB708" s="212"/>
      <c r="AC708" s="212"/>
      <c r="AD708" s="212"/>
      <c r="AE708" s="212"/>
      <c r="AF708" s="212"/>
      <c r="AG708" s="212" t="s">
        <v>159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>
      <c r="A709" s="229"/>
      <c r="B709" s="230"/>
      <c r="C709" s="254" t="s">
        <v>603</v>
      </c>
      <c r="D709" s="232"/>
      <c r="E709" s="233">
        <v>124.67400000000001</v>
      </c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12"/>
      <c r="Z709" s="212"/>
      <c r="AA709" s="212"/>
      <c r="AB709" s="212"/>
      <c r="AC709" s="212"/>
      <c r="AD709" s="212"/>
      <c r="AE709" s="212"/>
      <c r="AF709" s="212"/>
      <c r="AG709" s="212" t="s">
        <v>159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>
      <c r="A710" s="241">
        <v>100</v>
      </c>
      <c r="B710" s="242" t="s">
        <v>604</v>
      </c>
      <c r="C710" s="253" t="s">
        <v>605</v>
      </c>
      <c r="D710" s="243" t="s">
        <v>153</v>
      </c>
      <c r="E710" s="244">
        <v>80.700400000000002</v>
      </c>
      <c r="F710" s="245"/>
      <c r="G710" s="246">
        <f>ROUND(E710*F710,2)</f>
        <v>0</v>
      </c>
      <c r="H710" s="245"/>
      <c r="I710" s="246">
        <f>ROUND(E710*H710,2)</f>
        <v>0</v>
      </c>
      <c r="J710" s="245"/>
      <c r="K710" s="246">
        <f>ROUND(E710*J710,2)</f>
        <v>0</v>
      </c>
      <c r="L710" s="246">
        <v>21</v>
      </c>
      <c r="M710" s="246">
        <f>G710*(1+L710/100)</f>
        <v>0</v>
      </c>
      <c r="N710" s="246">
        <v>1.0500000000000001E-2</v>
      </c>
      <c r="O710" s="246">
        <f>ROUND(E710*N710,2)</f>
        <v>0.85</v>
      </c>
      <c r="P710" s="246">
        <v>0</v>
      </c>
      <c r="Q710" s="246">
        <f>ROUND(E710*P710,2)</f>
        <v>0</v>
      </c>
      <c r="R710" s="246" t="s">
        <v>390</v>
      </c>
      <c r="S710" s="246" t="s">
        <v>154</v>
      </c>
      <c r="T710" s="247" t="s">
        <v>155</v>
      </c>
      <c r="U710" s="231">
        <v>0</v>
      </c>
      <c r="V710" s="231">
        <f>ROUND(E710*U710,2)</f>
        <v>0</v>
      </c>
      <c r="W710" s="231"/>
      <c r="X710" s="231" t="s">
        <v>391</v>
      </c>
      <c r="Y710" s="212"/>
      <c r="Z710" s="212"/>
      <c r="AA710" s="212"/>
      <c r="AB710" s="212"/>
      <c r="AC710" s="212"/>
      <c r="AD710" s="212"/>
      <c r="AE710" s="212"/>
      <c r="AF710" s="212"/>
      <c r="AG710" s="212" t="s">
        <v>606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>
      <c r="A711" s="229"/>
      <c r="B711" s="230"/>
      <c r="C711" s="254" t="s">
        <v>580</v>
      </c>
      <c r="D711" s="232"/>
      <c r="E711" s="233"/>
      <c r="F711" s="231"/>
      <c r="G711" s="231"/>
      <c r="H711" s="231"/>
      <c r="I711" s="231"/>
      <c r="J711" s="231"/>
      <c r="K711" s="231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12"/>
      <c r="Z711" s="212"/>
      <c r="AA711" s="212"/>
      <c r="AB711" s="212"/>
      <c r="AC711" s="212"/>
      <c r="AD711" s="212"/>
      <c r="AE711" s="212"/>
      <c r="AF711" s="212"/>
      <c r="AG711" s="212" t="s">
        <v>159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>
      <c r="A712" s="229"/>
      <c r="B712" s="230"/>
      <c r="C712" s="254" t="s">
        <v>569</v>
      </c>
      <c r="D712" s="232"/>
      <c r="E712" s="233"/>
      <c r="F712" s="231"/>
      <c r="G712" s="231"/>
      <c r="H712" s="231"/>
      <c r="I712" s="231"/>
      <c r="J712" s="231"/>
      <c r="K712" s="231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12"/>
      <c r="Z712" s="212"/>
      <c r="AA712" s="212"/>
      <c r="AB712" s="212"/>
      <c r="AC712" s="212"/>
      <c r="AD712" s="212"/>
      <c r="AE712" s="212"/>
      <c r="AF712" s="212"/>
      <c r="AG712" s="212" t="s">
        <v>159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>
      <c r="A713" s="229"/>
      <c r="B713" s="230"/>
      <c r="C713" s="254" t="s">
        <v>607</v>
      </c>
      <c r="D713" s="232"/>
      <c r="E713" s="233">
        <v>80.700400000000002</v>
      </c>
      <c r="F713" s="231"/>
      <c r="G713" s="231"/>
      <c r="H713" s="231"/>
      <c r="I713" s="231"/>
      <c r="J713" s="231"/>
      <c r="K713" s="231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12"/>
      <c r="Z713" s="212"/>
      <c r="AA713" s="212"/>
      <c r="AB713" s="212"/>
      <c r="AC713" s="212"/>
      <c r="AD713" s="212"/>
      <c r="AE713" s="212"/>
      <c r="AF713" s="212"/>
      <c r="AG713" s="212" t="s">
        <v>159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>
      <c r="A714" s="235" t="s">
        <v>149</v>
      </c>
      <c r="B714" s="236" t="s">
        <v>105</v>
      </c>
      <c r="C714" s="252" t="s">
        <v>106</v>
      </c>
      <c r="D714" s="237"/>
      <c r="E714" s="238"/>
      <c r="F714" s="239"/>
      <c r="G714" s="239">
        <f>SUMIF(AG715:AG806,"&lt;&gt;NOR",G715:G806)</f>
        <v>0</v>
      </c>
      <c r="H714" s="239"/>
      <c r="I714" s="239">
        <f>SUM(I715:I806)</f>
        <v>0</v>
      </c>
      <c r="J714" s="239"/>
      <c r="K714" s="239">
        <f>SUM(K715:K806)</f>
        <v>0</v>
      </c>
      <c r="L714" s="239"/>
      <c r="M714" s="239">
        <f>SUM(M715:M806)</f>
        <v>0</v>
      </c>
      <c r="N714" s="239"/>
      <c r="O714" s="239">
        <f>SUM(O715:O806)</f>
        <v>0.03</v>
      </c>
      <c r="P714" s="239"/>
      <c r="Q714" s="239">
        <f>SUM(Q715:Q806)</f>
        <v>0</v>
      </c>
      <c r="R714" s="239"/>
      <c r="S714" s="239"/>
      <c r="T714" s="240"/>
      <c r="U714" s="234"/>
      <c r="V714" s="234">
        <f>SUM(V715:V806)</f>
        <v>18.73</v>
      </c>
      <c r="W714" s="234"/>
      <c r="X714" s="234"/>
      <c r="AG714" t="s">
        <v>150</v>
      </c>
    </row>
    <row r="715" spans="1:60" outlineLevel="1">
      <c r="A715" s="241">
        <v>101</v>
      </c>
      <c r="B715" s="242" t="s">
        <v>608</v>
      </c>
      <c r="C715" s="253" t="s">
        <v>609</v>
      </c>
      <c r="D715" s="243" t="s">
        <v>153</v>
      </c>
      <c r="E715" s="244">
        <v>10.86</v>
      </c>
      <c r="F715" s="245"/>
      <c r="G715" s="246">
        <f>ROUND(E715*F715,2)</f>
        <v>0</v>
      </c>
      <c r="H715" s="245"/>
      <c r="I715" s="246">
        <f>ROUND(E715*H715,2)</f>
        <v>0</v>
      </c>
      <c r="J715" s="245"/>
      <c r="K715" s="246">
        <f>ROUND(E715*J715,2)</f>
        <v>0</v>
      </c>
      <c r="L715" s="246">
        <v>21</v>
      </c>
      <c r="M715" s="246">
        <f>G715*(1+L715/100)</f>
        <v>0</v>
      </c>
      <c r="N715" s="246">
        <v>2.2000000000000001E-4</v>
      </c>
      <c r="O715" s="246">
        <f>ROUND(E715*N715,2)</f>
        <v>0</v>
      </c>
      <c r="P715" s="246">
        <v>0</v>
      </c>
      <c r="Q715" s="246">
        <f>ROUND(E715*P715,2)</f>
        <v>0</v>
      </c>
      <c r="R715" s="246"/>
      <c r="S715" s="246" t="s">
        <v>154</v>
      </c>
      <c r="T715" s="247" t="s">
        <v>155</v>
      </c>
      <c r="U715" s="231">
        <v>0.09</v>
      </c>
      <c r="V715" s="231">
        <f>ROUND(E715*U715,2)</f>
        <v>0.98</v>
      </c>
      <c r="W715" s="231"/>
      <c r="X715" s="231" t="s">
        <v>156</v>
      </c>
      <c r="Y715" s="212"/>
      <c r="Z715" s="212"/>
      <c r="AA715" s="212"/>
      <c r="AB715" s="212"/>
      <c r="AC715" s="212"/>
      <c r="AD715" s="212"/>
      <c r="AE715" s="212"/>
      <c r="AF715" s="212"/>
      <c r="AG715" s="212" t="s">
        <v>157</v>
      </c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>
      <c r="A716" s="229"/>
      <c r="B716" s="230"/>
      <c r="C716" s="254" t="s">
        <v>610</v>
      </c>
      <c r="D716" s="232"/>
      <c r="E716" s="233"/>
      <c r="F716" s="231"/>
      <c r="G716" s="231"/>
      <c r="H716" s="231"/>
      <c r="I716" s="231"/>
      <c r="J716" s="231"/>
      <c r="K716" s="231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12"/>
      <c r="Z716" s="212"/>
      <c r="AA716" s="212"/>
      <c r="AB716" s="212"/>
      <c r="AC716" s="212"/>
      <c r="AD716" s="212"/>
      <c r="AE716" s="212"/>
      <c r="AF716" s="212"/>
      <c r="AG716" s="212" t="s">
        <v>159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>
      <c r="A717" s="229"/>
      <c r="B717" s="230"/>
      <c r="C717" s="254" t="s">
        <v>312</v>
      </c>
      <c r="D717" s="232"/>
      <c r="E717" s="233"/>
      <c r="F717" s="231"/>
      <c r="G717" s="231"/>
      <c r="H717" s="231"/>
      <c r="I717" s="231"/>
      <c r="J717" s="231"/>
      <c r="K717" s="231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12"/>
      <c r="Z717" s="212"/>
      <c r="AA717" s="212"/>
      <c r="AB717" s="212"/>
      <c r="AC717" s="212"/>
      <c r="AD717" s="212"/>
      <c r="AE717" s="212"/>
      <c r="AF717" s="212"/>
      <c r="AG717" s="212" t="s">
        <v>159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>
      <c r="A718" s="229"/>
      <c r="B718" s="230"/>
      <c r="C718" s="254" t="s">
        <v>611</v>
      </c>
      <c r="D718" s="232"/>
      <c r="E718" s="233">
        <v>0.70499999999999996</v>
      </c>
      <c r="F718" s="231"/>
      <c r="G718" s="231"/>
      <c r="H718" s="231"/>
      <c r="I718" s="231"/>
      <c r="J718" s="231"/>
      <c r="K718" s="231"/>
      <c r="L718" s="231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1"/>
      <c r="Y718" s="212"/>
      <c r="Z718" s="212"/>
      <c r="AA718" s="212"/>
      <c r="AB718" s="212"/>
      <c r="AC718" s="212"/>
      <c r="AD718" s="212"/>
      <c r="AE718" s="212"/>
      <c r="AF718" s="212"/>
      <c r="AG718" s="212" t="s">
        <v>159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>
      <c r="A719" s="229"/>
      <c r="B719" s="230"/>
      <c r="C719" s="254" t="s">
        <v>612</v>
      </c>
      <c r="D719" s="232"/>
      <c r="E719" s="233"/>
      <c r="F719" s="231"/>
      <c r="G719" s="231"/>
      <c r="H719" s="231"/>
      <c r="I719" s="231"/>
      <c r="J719" s="231"/>
      <c r="K719" s="231"/>
      <c r="L719" s="231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1"/>
      <c r="Y719" s="212"/>
      <c r="Z719" s="212"/>
      <c r="AA719" s="212"/>
      <c r="AB719" s="212"/>
      <c r="AC719" s="212"/>
      <c r="AD719" s="212"/>
      <c r="AE719" s="212"/>
      <c r="AF719" s="212"/>
      <c r="AG719" s="212" t="s">
        <v>159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>
      <c r="A720" s="229"/>
      <c r="B720" s="230"/>
      <c r="C720" s="254" t="s">
        <v>611</v>
      </c>
      <c r="D720" s="232"/>
      <c r="E720" s="233">
        <v>0.70499999999999996</v>
      </c>
      <c r="F720" s="231"/>
      <c r="G720" s="231"/>
      <c r="H720" s="231"/>
      <c r="I720" s="231"/>
      <c r="J720" s="231"/>
      <c r="K720" s="231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12"/>
      <c r="Z720" s="212"/>
      <c r="AA720" s="212"/>
      <c r="AB720" s="212"/>
      <c r="AC720" s="212"/>
      <c r="AD720" s="212"/>
      <c r="AE720" s="212"/>
      <c r="AF720" s="212"/>
      <c r="AG720" s="212" t="s">
        <v>159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>
      <c r="A721" s="229"/>
      <c r="B721" s="230"/>
      <c r="C721" s="254" t="s">
        <v>313</v>
      </c>
      <c r="D721" s="232"/>
      <c r="E721" s="233"/>
      <c r="F721" s="231"/>
      <c r="G721" s="231"/>
      <c r="H721" s="231"/>
      <c r="I721" s="231"/>
      <c r="J721" s="231"/>
      <c r="K721" s="231"/>
      <c r="L721" s="231"/>
      <c r="M721" s="231"/>
      <c r="N721" s="231"/>
      <c r="O721" s="231"/>
      <c r="P721" s="231"/>
      <c r="Q721" s="231"/>
      <c r="R721" s="231"/>
      <c r="S721" s="231"/>
      <c r="T721" s="231"/>
      <c r="U721" s="231"/>
      <c r="V721" s="231"/>
      <c r="W721" s="231"/>
      <c r="X721" s="231"/>
      <c r="Y721" s="212"/>
      <c r="Z721" s="212"/>
      <c r="AA721" s="212"/>
      <c r="AB721" s="212"/>
      <c r="AC721" s="212"/>
      <c r="AD721" s="212"/>
      <c r="AE721" s="212"/>
      <c r="AF721" s="212"/>
      <c r="AG721" s="212" t="s">
        <v>159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>
      <c r="A722" s="229"/>
      <c r="B722" s="230"/>
      <c r="C722" s="254" t="s">
        <v>611</v>
      </c>
      <c r="D722" s="232"/>
      <c r="E722" s="233">
        <v>0.70499999999999996</v>
      </c>
      <c r="F722" s="231"/>
      <c r="G722" s="231"/>
      <c r="H722" s="231"/>
      <c r="I722" s="231"/>
      <c r="J722" s="231"/>
      <c r="K722" s="231"/>
      <c r="L722" s="231"/>
      <c r="M722" s="231"/>
      <c r="N722" s="231"/>
      <c r="O722" s="231"/>
      <c r="P722" s="231"/>
      <c r="Q722" s="231"/>
      <c r="R722" s="231"/>
      <c r="S722" s="231"/>
      <c r="T722" s="231"/>
      <c r="U722" s="231"/>
      <c r="V722" s="231"/>
      <c r="W722" s="231"/>
      <c r="X722" s="231"/>
      <c r="Y722" s="212"/>
      <c r="Z722" s="212"/>
      <c r="AA722" s="212"/>
      <c r="AB722" s="212"/>
      <c r="AC722" s="212"/>
      <c r="AD722" s="212"/>
      <c r="AE722" s="212"/>
      <c r="AF722" s="212"/>
      <c r="AG722" s="212" t="s">
        <v>159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>
      <c r="A723" s="229"/>
      <c r="B723" s="230"/>
      <c r="C723" s="254" t="s">
        <v>314</v>
      </c>
      <c r="D723" s="232"/>
      <c r="E723" s="233"/>
      <c r="F723" s="231"/>
      <c r="G723" s="231"/>
      <c r="H723" s="231"/>
      <c r="I723" s="231"/>
      <c r="J723" s="231"/>
      <c r="K723" s="231"/>
      <c r="L723" s="231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1"/>
      <c r="Y723" s="212"/>
      <c r="Z723" s="212"/>
      <c r="AA723" s="212"/>
      <c r="AB723" s="212"/>
      <c r="AC723" s="212"/>
      <c r="AD723" s="212"/>
      <c r="AE723" s="212"/>
      <c r="AF723" s="212"/>
      <c r="AG723" s="212" t="s">
        <v>159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>
      <c r="A724" s="229"/>
      <c r="B724" s="230"/>
      <c r="C724" s="254" t="s">
        <v>611</v>
      </c>
      <c r="D724" s="232"/>
      <c r="E724" s="233">
        <v>0.70499999999999996</v>
      </c>
      <c r="F724" s="231"/>
      <c r="G724" s="231"/>
      <c r="H724" s="231"/>
      <c r="I724" s="231"/>
      <c r="J724" s="231"/>
      <c r="K724" s="231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1"/>
      <c r="Y724" s="212"/>
      <c r="Z724" s="212"/>
      <c r="AA724" s="212"/>
      <c r="AB724" s="212"/>
      <c r="AC724" s="212"/>
      <c r="AD724" s="212"/>
      <c r="AE724" s="212"/>
      <c r="AF724" s="212"/>
      <c r="AG724" s="212" t="s">
        <v>159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>
      <c r="A725" s="229"/>
      <c r="B725" s="230"/>
      <c r="C725" s="254" t="s">
        <v>520</v>
      </c>
      <c r="D725" s="232"/>
      <c r="E725" s="233"/>
      <c r="F725" s="231"/>
      <c r="G725" s="231"/>
      <c r="H725" s="231"/>
      <c r="I725" s="231"/>
      <c r="J725" s="231"/>
      <c r="K725" s="231"/>
      <c r="L725" s="231"/>
      <c r="M725" s="231"/>
      <c r="N725" s="231"/>
      <c r="O725" s="231"/>
      <c r="P725" s="231"/>
      <c r="Q725" s="231"/>
      <c r="R725" s="231"/>
      <c r="S725" s="231"/>
      <c r="T725" s="231"/>
      <c r="U725" s="231"/>
      <c r="V725" s="231"/>
      <c r="W725" s="231"/>
      <c r="X725" s="231"/>
      <c r="Y725" s="212"/>
      <c r="Z725" s="212"/>
      <c r="AA725" s="212"/>
      <c r="AB725" s="212"/>
      <c r="AC725" s="212"/>
      <c r="AD725" s="212"/>
      <c r="AE725" s="212"/>
      <c r="AF725" s="212"/>
      <c r="AG725" s="212" t="s">
        <v>159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>
      <c r="A726" s="229"/>
      <c r="B726" s="230"/>
      <c r="C726" s="254" t="s">
        <v>611</v>
      </c>
      <c r="D726" s="232"/>
      <c r="E726" s="233">
        <v>0.70499999999999996</v>
      </c>
      <c r="F726" s="231"/>
      <c r="G726" s="231"/>
      <c r="H726" s="231"/>
      <c r="I726" s="231"/>
      <c r="J726" s="231"/>
      <c r="K726" s="231"/>
      <c r="L726" s="231"/>
      <c r="M726" s="231"/>
      <c r="N726" s="231"/>
      <c r="O726" s="231"/>
      <c r="P726" s="231"/>
      <c r="Q726" s="231"/>
      <c r="R726" s="231"/>
      <c r="S726" s="231"/>
      <c r="T726" s="231"/>
      <c r="U726" s="231"/>
      <c r="V726" s="231"/>
      <c r="W726" s="231"/>
      <c r="X726" s="231"/>
      <c r="Y726" s="212"/>
      <c r="Z726" s="212"/>
      <c r="AA726" s="212"/>
      <c r="AB726" s="212"/>
      <c r="AC726" s="212"/>
      <c r="AD726" s="212"/>
      <c r="AE726" s="212"/>
      <c r="AF726" s="212"/>
      <c r="AG726" s="212" t="s">
        <v>159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>
      <c r="A727" s="229"/>
      <c r="B727" s="230"/>
      <c r="C727" s="254" t="s">
        <v>239</v>
      </c>
      <c r="D727" s="232"/>
      <c r="E727" s="233"/>
      <c r="F727" s="231"/>
      <c r="G727" s="231"/>
      <c r="H727" s="231"/>
      <c r="I727" s="231"/>
      <c r="J727" s="231"/>
      <c r="K727" s="231"/>
      <c r="L727" s="231"/>
      <c r="M727" s="231"/>
      <c r="N727" s="231"/>
      <c r="O727" s="231"/>
      <c r="P727" s="231"/>
      <c r="Q727" s="231"/>
      <c r="R727" s="231"/>
      <c r="S727" s="231"/>
      <c r="T727" s="231"/>
      <c r="U727" s="231"/>
      <c r="V727" s="231"/>
      <c r="W727" s="231"/>
      <c r="X727" s="231"/>
      <c r="Y727" s="212"/>
      <c r="Z727" s="212"/>
      <c r="AA727" s="212"/>
      <c r="AB727" s="212"/>
      <c r="AC727" s="212"/>
      <c r="AD727" s="212"/>
      <c r="AE727" s="212"/>
      <c r="AF727" s="212"/>
      <c r="AG727" s="212" t="s">
        <v>159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>
      <c r="A728" s="229"/>
      <c r="B728" s="230"/>
      <c r="C728" s="254" t="s">
        <v>613</v>
      </c>
      <c r="D728" s="232"/>
      <c r="E728" s="233">
        <v>0.72</v>
      </c>
      <c r="F728" s="231"/>
      <c r="G728" s="231"/>
      <c r="H728" s="231"/>
      <c r="I728" s="231"/>
      <c r="J728" s="231"/>
      <c r="K728" s="231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1"/>
      <c r="Y728" s="212"/>
      <c r="Z728" s="212"/>
      <c r="AA728" s="212"/>
      <c r="AB728" s="212"/>
      <c r="AC728" s="212"/>
      <c r="AD728" s="212"/>
      <c r="AE728" s="212"/>
      <c r="AF728" s="212"/>
      <c r="AG728" s="212" t="s">
        <v>159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>
      <c r="A729" s="229"/>
      <c r="B729" s="230"/>
      <c r="C729" s="254" t="s">
        <v>316</v>
      </c>
      <c r="D729" s="232"/>
      <c r="E729" s="233"/>
      <c r="F729" s="231"/>
      <c r="G729" s="231"/>
      <c r="H729" s="231"/>
      <c r="I729" s="231"/>
      <c r="J729" s="231"/>
      <c r="K729" s="231"/>
      <c r="L729" s="231"/>
      <c r="M729" s="231"/>
      <c r="N729" s="231"/>
      <c r="O729" s="231"/>
      <c r="P729" s="231"/>
      <c r="Q729" s="231"/>
      <c r="R729" s="231"/>
      <c r="S729" s="231"/>
      <c r="T729" s="231"/>
      <c r="U729" s="231"/>
      <c r="V729" s="231"/>
      <c r="W729" s="231"/>
      <c r="X729" s="231"/>
      <c r="Y729" s="212"/>
      <c r="Z729" s="212"/>
      <c r="AA729" s="212"/>
      <c r="AB729" s="212"/>
      <c r="AC729" s="212"/>
      <c r="AD729" s="212"/>
      <c r="AE729" s="212"/>
      <c r="AF729" s="212"/>
      <c r="AG729" s="212" t="s">
        <v>159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>
      <c r="A730" s="229"/>
      <c r="B730" s="230"/>
      <c r="C730" s="254" t="s">
        <v>611</v>
      </c>
      <c r="D730" s="232"/>
      <c r="E730" s="233">
        <v>0.70499999999999996</v>
      </c>
      <c r="F730" s="231"/>
      <c r="G730" s="231"/>
      <c r="H730" s="231"/>
      <c r="I730" s="231"/>
      <c r="J730" s="231"/>
      <c r="K730" s="231"/>
      <c r="L730" s="231"/>
      <c r="M730" s="231"/>
      <c r="N730" s="231"/>
      <c r="O730" s="231"/>
      <c r="P730" s="231"/>
      <c r="Q730" s="231"/>
      <c r="R730" s="231"/>
      <c r="S730" s="231"/>
      <c r="T730" s="231"/>
      <c r="U730" s="231"/>
      <c r="V730" s="231"/>
      <c r="W730" s="231"/>
      <c r="X730" s="231"/>
      <c r="Y730" s="212"/>
      <c r="Z730" s="212"/>
      <c r="AA730" s="212"/>
      <c r="AB730" s="212"/>
      <c r="AC730" s="212"/>
      <c r="AD730" s="212"/>
      <c r="AE730" s="212"/>
      <c r="AF730" s="212"/>
      <c r="AG730" s="212" t="s">
        <v>159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>
      <c r="A731" s="229"/>
      <c r="B731" s="230"/>
      <c r="C731" s="254" t="s">
        <v>317</v>
      </c>
      <c r="D731" s="232"/>
      <c r="E731" s="233"/>
      <c r="F731" s="231"/>
      <c r="G731" s="231"/>
      <c r="H731" s="231"/>
      <c r="I731" s="231"/>
      <c r="J731" s="231"/>
      <c r="K731" s="231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1"/>
      <c r="Y731" s="212"/>
      <c r="Z731" s="212"/>
      <c r="AA731" s="212"/>
      <c r="AB731" s="212"/>
      <c r="AC731" s="212"/>
      <c r="AD731" s="212"/>
      <c r="AE731" s="212"/>
      <c r="AF731" s="212"/>
      <c r="AG731" s="212" t="s">
        <v>159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>
      <c r="A732" s="229"/>
      <c r="B732" s="230"/>
      <c r="C732" s="254" t="s">
        <v>611</v>
      </c>
      <c r="D732" s="232"/>
      <c r="E732" s="233">
        <v>0.70499999999999996</v>
      </c>
      <c r="F732" s="231"/>
      <c r="G732" s="231"/>
      <c r="H732" s="231"/>
      <c r="I732" s="231"/>
      <c r="J732" s="231"/>
      <c r="K732" s="231"/>
      <c r="L732" s="231"/>
      <c r="M732" s="231"/>
      <c r="N732" s="231"/>
      <c r="O732" s="231"/>
      <c r="P732" s="231"/>
      <c r="Q732" s="231"/>
      <c r="R732" s="231"/>
      <c r="S732" s="231"/>
      <c r="T732" s="231"/>
      <c r="U732" s="231"/>
      <c r="V732" s="231"/>
      <c r="W732" s="231"/>
      <c r="X732" s="231"/>
      <c r="Y732" s="212"/>
      <c r="Z732" s="212"/>
      <c r="AA732" s="212"/>
      <c r="AB732" s="212"/>
      <c r="AC732" s="212"/>
      <c r="AD732" s="212"/>
      <c r="AE732" s="212"/>
      <c r="AF732" s="212"/>
      <c r="AG732" s="212" t="s">
        <v>159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>
      <c r="A733" s="229"/>
      <c r="B733" s="230"/>
      <c r="C733" s="254" t="s">
        <v>614</v>
      </c>
      <c r="D733" s="232"/>
      <c r="E733" s="233"/>
      <c r="F733" s="231"/>
      <c r="G733" s="231"/>
      <c r="H733" s="231"/>
      <c r="I733" s="231"/>
      <c r="J733" s="231"/>
      <c r="K733" s="231"/>
      <c r="L733" s="231"/>
      <c r="M733" s="231"/>
      <c r="N733" s="231"/>
      <c r="O733" s="231"/>
      <c r="P733" s="231"/>
      <c r="Q733" s="231"/>
      <c r="R733" s="231"/>
      <c r="S733" s="231"/>
      <c r="T733" s="231"/>
      <c r="U733" s="231"/>
      <c r="V733" s="231"/>
      <c r="W733" s="231"/>
      <c r="X733" s="231"/>
      <c r="Y733" s="212"/>
      <c r="Z733" s="212"/>
      <c r="AA733" s="212"/>
      <c r="AB733" s="212"/>
      <c r="AC733" s="212"/>
      <c r="AD733" s="212"/>
      <c r="AE733" s="212"/>
      <c r="AF733" s="212"/>
      <c r="AG733" s="212" t="s">
        <v>159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>
      <c r="A734" s="229"/>
      <c r="B734" s="230"/>
      <c r="C734" s="254" t="s">
        <v>65</v>
      </c>
      <c r="D734" s="232"/>
      <c r="E734" s="233">
        <v>3</v>
      </c>
      <c r="F734" s="231"/>
      <c r="G734" s="231"/>
      <c r="H734" s="231"/>
      <c r="I734" s="231"/>
      <c r="J734" s="231"/>
      <c r="K734" s="231"/>
      <c r="L734" s="231"/>
      <c r="M734" s="231"/>
      <c r="N734" s="231"/>
      <c r="O734" s="231"/>
      <c r="P734" s="231"/>
      <c r="Q734" s="231"/>
      <c r="R734" s="231"/>
      <c r="S734" s="231"/>
      <c r="T734" s="231"/>
      <c r="U734" s="231"/>
      <c r="V734" s="231"/>
      <c r="W734" s="231"/>
      <c r="X734" s="231"/>
      <c r="Y734" s="212"/>
      <c r="Z734" s="212"/>
      <c r="AA734" s="212"/>
      <c r="AB734" s="212"/>
      <c r="AC734" s="212"/>
      <c r="AD734" s="212"/>
      <c r="AE734" s="212"/>
      <c r="AF734" s="212"/>
      <c r="AG734" s="212" t="s">
        <v>159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>
      <c r="A735" s="229"/>
      <c r="B735" s="230"/>
      <c r="C735" s="254" t="s">
        <v>180</v>
      </c>
      <c r="D735" s="232"/>
      <c r="E735" s="233"/>
      <c r="F735" s="231"/>
      <c r="G735" s="231"/>
      <c r="H735" s="231"/>
      <c r="I735" s="231"/>
      <c r="J735" s="231"/>
      <c r="K735" s="231"/>
      <c r="L735" s="231"/>
      <c r="M735" s="231"/>
      <c r="N735" s="231"/>
      <c r="O735" s="231"/>
      <c r="P735" s="231"/>
      <c r="Q735" s="231"/>
      <c r="R735" s="231"/>
      <c r="S735" s="231"/>
      <c r="T735" s="231"/>
      <c r="U735" s="231"/>
      <c r="V735" s="231"/>
      <c r="W735" s="231"/>
      <c r="X735" s="231"/>
      <c r="Y735" s="212"/>
      <c r="Z735" s="212"/>
      <c r="AA735" s="212"/>
      <c r="AB735" s="212"/>
      <c r="AC735" s="212"/>
      <c r="AD735" s="212"/>
      <c r="AE735" s="212"/>
      <c r="AF735" s="212"/>
      <c r="AG735" s="212" t="s">
        <v>159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>
      <c r="A736" s="229"/>
      <c r="B736" s="230"/>
      <c r="C736" s="254" t="s">
        <v>615</v>
      </c>
      <c r="D736" s="232"/>
      <c r="E736" s="233">
        <v>2.2050000000000001</v>
      </c>
      <c r="F736" s="231"/>
      <c r="G736" s="231"/>
      <c r="H736" s="231"/>
      <c r="I736" s="231"/>
      <c r="J736" s="231"/>
      <c r="K736" s="231"/>
      <c r="L736" s="231"/>
      <c r="M736" s="231"/>
      <c r="N736" s="231"/>
      <c r="O736" s="231"/>
      <c r="P736" s="231"/>
      <c r="Q736" s="231"/>
      <c r="R736" s="231"/>
      <c r="S736" s="231"/>
      <c r="T736" s="231"/>
      <c r="U736" s="231"/>
      <c r="V736" s="231"/>
      <c r="W736" s="231"/>
      <c r="X736" s="231"/>
      <c r="Y736" s="212"/>
      <c r="Z736" s="212"/>
      <c r="AA736" s="212"/>
      <c r="AB736" s="212"/>
      <c r="AC736" s="212"/>
      <c r="AD736" s="212"/>
      <c r="AE736" s="212"/>
      <c r="AF736" s="212"/>
      <c r="AG736" s="212" t="s">
        <v>159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>
      <c r="A737" s="241">
        <v>102</v>
      </c>
      <c r="B737" s="242" t="s">
        <v>616</v>
      </c>
      <c r="C737" s="253" t="s">
        <v>617</v>
      </c>
      <c r="D737" s="243" t="s">
        <v>153</v>
      </c>
      <c r="E737" s="244">
        <v>67.680999999999997</v>
      </c>
      <c r="F737" s="245"/>
      <c r="G737" s="246">
        <f>ROUND(E737*F737,2)</f>
        <v>0</v>
      </c>
      <c r="H737" s="245"/>
      <c r="I737" s="246">
        <f>ROUND(E737*H737,2)</f>
        <v>0</v>
      </c>
      <c r="J737" s="245"/>
      <c r="K737" s="246">
        <f>ROUND(E737*J737,2)</f>
        <v>0</v>
      </c>
      <c r="L737" s="246">
        <v>21</v>
      </c>
      <c r="M737" s="246">
        <f>G737*(1+L737/100)</f>
        <v>0</v>
      </c>
      <c r="N737" s="246">
        <v>1.0000000000000001E-5</v>
      </c>
      <c r="O737" s="246">
        <f>ROUND(E737*N737,2)</f>
        <v>0</v>
      </c>
      <c r="P737" s="246">
        <v>0</v>
      </c>
      <c r="Q737" s="246">
        <f>ROUND(E737*P737,2)</f>
        <v>0</v>
      </c>
      <c r="R737" s="246"/>
      <c r="S737" s="246" t="s">
        <v>154</v>
      </c>
      <c r="T737" s="247" t="s">
        <v>155</v>
      </c>
      <c r="U737" s="231">
        <v>7.0000000000000007E-2</v>
      </c>
      <c r="V737" s="231">
        <f>ROUND(E737*U737,2)</f>
        <v>4.74</v>
      </c>
      <c r="W737" s="231"/>
      <c r="X737" s="231" t="s">
        <v>156</v>
      </c>
      <c r="Y737" s="212"/>
      <c r="Z737" s="212"/>
      <c r="AA737" s="212"/>
      <c r="AB737" s="212"/>
      <c r="AC737" s="212"/>
      <c r="AD737" s="212"/>
      <c r="AE737" s="212"/>
      <c r="AF737" s="212"/>
      <c r="AG737" s="212" t="s">
        <v>157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>
      <c r="A738" s="229"/>
      <c r="B738" s="230"/>
      <c r="C738" s="254" t="s">
        <v>618</v>
      </c>
      <c r="D738" s="232"/>
      <c r="E738" s="233"/>
      <c r="F738" s="231"/>
      <c r="G738" s="231"/>
      <c r="H738" s="231"/>
      <c r="I738" s="231"/>
      <c r="J738" s="231"/>
      <c r="K738" s="231"/>
      <c r="L738" s="231"/>
      <c r="M738" s="231"/>
      <c r="N738" s="231"/>
      <c r="O738" s="231"/>
      <c r="P738" s="231"/>
      <c r="Q738" s="231"/>
      <c r="R738" s="231"/>
      <c r="S738" s="231"/>
      <c r="T738" s="231"/>
      <c r="U738" s="231"/>
      <c r="V738" s="231"/>
      <c r="W738" s="231"/>
      <c r="X738" s="231"/>
      <c r="Y738" s="212"/>
      <c r="Z738" s="212"/>
      <c r="AA738" s="212"/>
      <c r="AB738" s="212"/>
      <c r="AC738" s="212"/>
      <c r="AD738" s="212"/>
      <c r="AE738" s="212"/>
      <c r="AF738" s="212"/>
      <c r="AG738" s="212" t="s">
        <v>159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>
      <c r="A739" s="229"/>
      <c r="B739" s="230"/>
      <c r="C739" s="254" t="s">
        <v>232</v>
      </c>
      <c r="D739" s="232"/>
      <c r="E739" s="233"/>
      <c r="F739" s="231"/>
      <c r="G739" s="231"/>
      <c r="H739" s="231"/>
      <c r="I739" s="231"/>
      <c r="J739" s="231"/>
      <c r="K739" s="231"/>
      <c r="L739" s="231"/>
      <c r="M739" s="231"/>
      <c r="N739" s="231"/>
      <c r="O739" s="231"/>
      <c r="P739" s="231"/>
      <c r="Q739" s="231"/>
      <c r="R739" s="231"/>
      <c r="S739" s="231"/>
      <c r="T739" s="231"/>
      <c r="U739" s="231"/>
      <c r="V739" s="231"/>
      <c r="W739" s="231"/>
      <c r="X739" s="231"/>
      <c r="Y739" s="212"/>
      <c r="Z739" s="212"/>
      <c r="AA739" s="212"/>
      <c r="AB739" s="212"/>
      <c r="AC739" s="212"/>
      <c r="AD739" s="212"/>
      <c r="AE739" s="212"/>
      <c r="AF739" s="212"/>
      <c r="AG739" s="212" t="s">
        <v>159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>
      <c r="A740" s="229"/>
      <c r="B740" s="230"/>
      <c r="C740" s="254" t="s">
        <v>619</v>
      </c>
      <c r="D740" s="232"/>
      <c r="E740" s="233">
        <v>3.2240000000000002</v>
      </c>
      <c r="F740" s="231"/>
      <c r="G740" s="231"/>
      <c r="H740" s="231"/>
      <c r="I740" s="231"/>
      <c r="J740" s="231"/>
      <c r="K740" s="231"/>
      <c r="L740" s="231"/>
      <c r="M740" s="231"/>
      <c r="N740" s="231"/>
      <c r="O740" s="231"/>
      <c r="P740" s="231"/>
      <c r="Q740" s="231"/>
      <c r="R740" s="231"/>
      <c r="S740" s="231"/>
      <c r="T740" s="231"/>
      <c r="U740" s="231"/>
      <c r="V740" s="231"/>
      <c r="W740" s="231"/>
      <c r="X740" s="231"/>
      <c r="Y740" s="212"/>
      <c r="Z740" s="212"/>
      <c r="AA740" s="212"/>
      <c r="AB740" s="212"/>
      <c r="AC740" s="212"/>
      <c r="AD740" s="212"/>
      <c r="AE740" s="212"/>
      <c r="AF740" s="212"/>
      <c r="AG740" s="212" t="s">
        <v>159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>
      <c r="A741" s="229"/>
      <c r="B741" s="230"/>
      <c r="C741" s="254" t="s">
        <v>620</v>
      </c>
      <c r="D741" s="232"/>
      <c r="E741" s="233">
        <v>-0.78</v>
      </c>
      <c r="F741" s="231"/>
      <c r="G741" s="231"/>
      <c r="H741" s="231"/>
      <c r="I741" s="231"/>
      <c r="J741" s="231"/>
      <c r="K741" s="231"/>
      <c r="L741" s="231"/>
      <c r="M741" s="231"/>
      <c r="N741" s="231"/>
      <c r="O741" s="231"/>
      <c r="P741" s="231"/>
      <c r="Q741" s="231"/>
      <c r="R741" s="231"/>
      <c r="S741" s="231"/>
      <c r="T741" s="231"/>
      <c r="U741" s="231"/>
      <c r="V741" s="231"/>
      <c r="W741" s="231"/>
      <c r="X741" s="231"/>
      <c r="Y741" s="212"/>
      <c r="Z741" s="212"/>
      <c r="AA741" s="212"/>
      <c r="AB741" s="212"/>
      <c r="AC741" s="212"/>
      <c r="AD741" s="212"/>
      <c r="AE741" s="212"/>
      <c r="AF741" s="212"/>
      <c r="AG741" s="212" t="s">
        <v>159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>
      <c r="A742" s="229"/>
      <c r="B742" s="230"/>
      <c r="C742" s="254" t="s">
        <v>165</v>
      </c>
      <c r="D742" s="232"/>
      <c r="E742" s="233"/>
      <c r="F742" s="231"/>
      <c r="G742" s="231"/>
      <c r="H742" s="231"/>
      <c r="I742" s="231"/>
      <c r="J742" s="231"/>
      <c r="K742" s="231"/>
      <c r="L742" s="231"/>
      <c r="M742" s="231"/>
      <c r="N742" s="231"/>
      <c r="O742" s="231"/>
      <c r="P742" s="231"/>
      <c r="Q742" s="231"/>
      <c r="R742" s="231"/>
      <c r="S742" s="231"/>
      <c r="T742" s="231"/>
      <c r="U742" s="231"/>
      <c r="V742" s="231"/>
      <c r="W742" s="231"/>
      <c r="X742" s="231"/>
      <c r="Y742" s="212"/>
      <c r="Z742" s="212"/>
      <c r="AA742" s="212"/>
      <c r="AB742" s="212"/>
      <c r="AC742" s="212"/>
      <c r="AD742" s="212"/>
      <c r="AE742" s="212"/>
      <c r="AF742" s="212"/>
      <c r="AG742" s="212" t="s">
        <v>159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>
      <c r="A743" s="229"/>
      <c r="B743" s="230"/>
      <c r="C743" s="254" t="s">
        <v>621</v>
      </c>
      <c r="D743" s="232"/>
      <c r="E743" s="233">
        <v>8.3460000000000001</v>
      </c>
      <c r="F743" s="231"/>
      <c r="G743" s="231"/>
      <c r="H743" s="231"/>
      <c r="I743" s="231"/>
      <c r="J743" s="231"/>
      <c r="K743" s="231"/>
      <c r="L743" s="231"/>
      <c r="M743" s="231"/>
      <c r="N743" s="231"/>
      <c r="O743" s="231"/>
      <c r="P743" s="231"/>
      <c r="Q743" s="231"/>
      <c r="R743" s="231"/>
      <c r="S743" s="231"/>
      <c r="T743" s="231"/>
      <c r="U743" s="231"/>
      <c r="V743" s="231"/>
      <c r="W743" s="231"/>
      <c r="X743" s="231"/>
      <c r="Y743" s="212"/>
      <c r="Z743" s="212"/>
      <c r="AA743" s="212"/>
      <c r="AB743" s="212"/>
      <c r="AC743" s="212"/>
      <c r="AD743" s="212"/>
      <c r="AE743" s="212"/>
      <c r="AF743" s="212"/>
      <c r="AG743" s="212" t="s">
        <v>159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>
      <c r="A744" s="229"/>
      <c r="B744" s="230"/>
      <c r="C744" s="254" t="s">
        <v>622</v>
      </c>
      <c r="D744" s="232"/>
      <c r="E744" s="233">
        <v>-2.34</v>
      </c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12"/>
      <c r="Z744" s="212"/>
      <c r="AA744" s="212"/>
      <c r="AB744" s="212"/>
      <c r="AC744" s="212"/>
      <c r="AD744" s="212"/>
      <c r="AE744" s="212"/>
      <c r="AF744" s="212"/>
      <c r="AG744" s="212" t="s">
        <v>159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>
      <c r="A745" s="229"/>
      <c r="B745" s="230"/>
      <c r="C745" s="254" t="s">
        <v>171</v>
      </c>
      <c r="D745" s="232"/>
      <c r="E745" s="233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12"/>
      <c r="Z745" s="212"/>
      <c r="AA745" s="212"/>
      <c r="AB745" s="212"/>
      <c r="AC745" s="212"/>
      <c r="AD745" s="212"/>
      <c r="AE745" s="212"/>
      <c r="AF745" s="212"/>
      <c r="AG745" s="212" t="s">
        <v>159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>
      <c r="A746" s="229"/>
      <c r="B746" s="230"/>
      <c r="C746" s="254" t="s">
        <v>623</v>
      </c>
      <c r="D746" s="232"/>
      <c r="E746" s="233">
        <v>1.56</v>
      </c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12"/>
      <c r="Z746" s="212"/>
      <c r="AA746" s="212"/>
      <c r="AB746" s="212"/>
      <c r="AC746" s="212"/>
      <c r="AD746" s="212"/>
      <c r="AE746" s="212"/>
      <c r="AF746" s="212"/>
      <c r="AG746" s="212" t="s">
        <v>159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>
      <c r="A747" s="229"/>
      <c r="B747" s="230"/>
      <c r="C747" s="254" t="s">
        <v>624</v>
      </c>
      <c r="D747" s="232"/>
      <c r="E747" s="233">
        <v>0.63700000000000001</v>
      </c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12"/>
      <c r="Z747" s="212"/>
      <c r="AA747" s="212"/>
      <c r="AB747" s="212"/>
      <c r="AC747" s="212"/>
      <c r="AD747" s="212"/>
      <c r="AE747" s="212"/>
      <c r="AF747" s="212"/>
      <c r="AG747" s="212" t="s">
        <v>159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>
      <c r="A748" s="229"/>
      <c r="B748" s="230"/>
      <c r="C748" s="254" t="s">
        <v>625</v>
      </c>
      <c r="D748" s="232"/>
      <c r="E748" s="233">
        <v>2.6</v>
      </c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12"/>
      <c r="Z748" s="212"/>
      <c r="AA748" s="212"/>
      <c r="AB748" s="212"/>
      <c r="AC748" s="212"/>
      <c r="AD748" s="212"/>
      <c r="AE748" s="212"/>
      <c r="AF748" s="212"/>
      <c r="AG748" s="212" t="s">
        <v>159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>
      <c r="A749" s="229"/>
      <c r="B749" s="230"/>
      <c r="C749" s="254" t="s">
        <v>626</v>
      </c>
      <c r="D749" s="232"/>
      <c r="E749" s="233">
        <v>3.2759999999999998</v>
      </c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12"/>
      <c r="Z749" s="212"/>
      <c r="AA749" s="212"/>
      <c r="AB749" s="212"/>
      <c r="AC749" s="212"/>
      <c r="AD749" s="212"/>
      <c r="AE749" s="212"/>
      <c r="AF749" s="212"/>
      <c r="AG749" s="212" t="s">
        <v>159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>
      <c r="A750" s="229"/>
      <c r="B750" s="230"/>
      <c r="C750" s="254" t="s">
        <v>174</v>
      </c>
      <c r="D750" s="232"/>
      <c r="E750" s="233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12"/>
      <c r="Z750" s="212"/>
      <c r="AA750" s="212"/>
      <c r="AB750" s="212"/>
      <c r="AC750" s="212"/>
      <c r="AD750" s="212"/>
      <c r="AE750" s="212"/>
      <c r="AF750" s="212"/>
      <c r="AG750" s="212" t="s">
        <v>159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>
      <c r="A751" s="229"/>
      <c r="B751" s="230"/>
      <c r="C751" s="254" t="s">
        <v>627</v>
      </c>
      <c r="D751" s="232"/>
      <c r="E751" s="233">
        <v>2.8340000000000001</v>
      </c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12"/>
      <c r="Z751" s="212"/>
      <c r="AA751" s="212"/>
      <c r="AB751" s="212"/>
      <c r="AC751" s="212"/>
      <c r="AD751" s="212"/>
      <c r="AE751" s="212"/>
      <c r="AF751" s="212"/>
      <c r="AG751" s="212" t="s">
        <v>159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>
      <c r="A752" s="229"/>
      <c r="B752" s="230"/>
      <c r="C752" s="254" t="s">
        <v>628</v>
      </c>
      <c r="D752" s="232"/>
      <c r="E752" s="233">
        <v>3.6920000000000002</v>
      </c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12"/>
      <c r="Z752" s="212"/>
      <c r="AA752" s="212"/>
      <c r="AB752" s="212"/>
      <c r="AC752" s="212"/>
      <c r="AD752" s="212"/>
      <c r="AE752" s="212"/>
      <c r="AF752" s="212"/>
      <c r="AG752" s="212" t="s">
        <v>159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>
      <c r="A753" s="229"/>
      <c r="B753" s="230"/>
      <c r="C753" s="254" t="s">
        <v>629</v>
      </c>
      <c r="D753" s="232"/>
      <c r="E753" s="233">
        <v>0.442</v>
      </c>
      <c r="F753" s="231"/>
      <c r="G753" s="231"/>
      <c r="H753" s="231"/>
      <c r="I753" s="231"/>
      <c r="J753" s="231"/>
      <c r="K753" s="231"/>
      <c r="L753" s="231"/>
      <c r="M753" s="231"/>
      <c r="N753" s="231"/>
      <c r="O753" s="231"/>
      <c r="P753" s="231"/>
      <c r="Q753" s="231"/>
      <c r="R753" s="231"/>
      <c r="S753" s="231"/>
      <c r="T753" s="231"/>
      <c r="U753" s="231"/>
      <c r="V753" s="231"/>
      <c r="W753" s="231"/>
      <c r="X753" s="231"/>
      <c r="Y753" s="212"/>
      <c r="Z753" s="212"/>
      <c r="AA753" s="212"/>
      <c r="AB753" s="212"/>
      <c r="AC753" s="212"/>
      <c r="AD753" s="212"/>
      <c r="AE753" s="212"/>
      <c r="AF753" s="212"/>
      <c r="AG753" s="212" t="s">
        <v>159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>
      <c r="A754" s="229"/>
      <c r="B754" s="230"/>
      <c r="C754" s="254" t="s">
        <v>180</v>
      </c>
      <c r="D754" s="232"/>
      <c r="E754" s="233"/>
      <c r="F754" s="231"/>
      <c r="G754" s="231"/>
      <c r="H754" s="231"/>
      <c r="I754" s="231"/>
      <c r="J754" s="231"/>
      <c r="K754" s="231"/>
      <c r="L754" s="231"/>
      <c r="M754" s="231"/>
      <c r="N754" s="231"/>
      <c r="O754" s="231"/>
      <c r="P754" s="231"/>
      <c r="Q754" s="231"/>
      <c r="R754" s="231"/>
      <c r="S754" s="231"/>
      <c r="T754" s="231"/>
      <c r="U754" s="231"/>
      <c r="V754" s="231"/>
      <c r="W754" s="231"/>
      <c r="X754" s="231"/>
      <c r="Y754" s="212"/>
      <c r="Z754" s="212"/>
      <c r="AA754" s="212"/>
      <c r="AB754" s="212"/>
      <c r="AC754" s="212"/>
      <c r="AD754" s="212"/>
      <c r="AE754" s="212"/>
      <c r="AF754" s="212"/>
      <c r="AG754" s="212" t="s">
        <v>159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>
      <c r="A755" s="229"/>
      <c r="B755" s="230"/>
      <c r="C755" s="254" t="s">
        <v>630</v>
      </c>
      <c r="D755" s="232"/>
      <c r="E755" s="233">
        <v>11.58</v>
      </c>
      <c r="F755" s="231"/>
      <c r="G755" s="231"/>
      <c r="H755" s="231"/>
      <c r="I755" s="231"/>
      <c r="J755" s="231"/>
      <c r="K755" s="231"/>
      <c r="L755" s="231"/>
      <c r="M755" s="231"/>
      <c r="N755" s="231"/>
      <c r="O755" s="231"/>
      <c r="P755" s="231"/>
      <c r="Q755" s="231"/>
      <c r="R755" s="231"/>
      <c r="S755" s="231"/>
      <c r="T755" s="231"/>
      <c r="U755" s="231"/>
      <c r="V755" s="231"/>
      <c r="W755" s="231"/>
      <c r="X755" s="231"/>
      <c r="Y755" s="212"/>
      <c r="Z755" s="212"/>
      <c r="AA755" s="212"/>
      <c r="AB755" s="212"/>
      <c r="AC755" s="212"/>
      <c r="AD755" s="212"/>
      <c r="AE755" s="212"/>
      <c r="AF755" s="212"/>
      <c r="AG755" s="212" t="s">
        <v>159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1">
      <c r="A756" s="229"/>
      <c r="B756" s="230"/>
      <c r="C756" s="254" t="s">
        <v>631</v>
      </c>
      <c r="D756" s="232"/>
      <c r="E756" s="233">
        <v>2.58</v>
      </c>
      <c r="F756" s="231"/>
      <c r="G756" s="231"/>
      <c r="H756" s="231"/>
      <c r="I756" s="231"/>
      <c r="J756" s="231"/>
      <c r="K756" s="231"/>
      <c r="L756" s="231"/>
      <c r="M756" s="231"/>
      <c r="N756" s="231"/>
      <c r="O756" s="231"/>
      <c r="P756" s="231"/>
      <c r="Q756" s="231"/>
      <c r="R756" s="231"/>
      <c r="S756" s="231"/>
      <c r="T756" s="231"/>
      <c r="U756" s="231"/>
      <c r="V756" s="231"/>
      <c r="W756" s="231"/>
      <c r="X756" s="231"/>
      <c r="Y756" s="212"/>
      <c r="Z756" s="212"/>
      <c r="AA756" s="212"/>
      <c r="AB756" s="212"/>
      <c r="AC756" s="212"/>
      <c r="AD756" s="212"/>
      <c r="AE756" s="212"/>
      <c r="AF756" s="212"/>
      <c r="AG756" s="212" t="s">
        <v>159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>
      <c r="A757" s="229"/>
      <c r="B757" s="230"/>
      <c r="C757" s="254" t="s">
        <v>632</v>
      </c>
      <c r="D757" s="232"/>
      <c r="E757" s="233">
        <v>7.5</v>
      </c>
      <c r="F757" s="231"/>
      <c r="G757" s="231"/>
      <c r="H757" s="231"/>
      <c r="I757" s="231"/>
      <c r="J757" s="231"/>
      <c r="K757" s="231"/>
      <c r="L757" s="231"/>
      <c r="M757" s="231"/>
      <c r="N757" s="231"/>
      <c r="O757" s="231"/>
      <c r="P757" s="231"/>
      <c r="Q757" s="231"/>
      <c r="R757" s="231"/>
      <c r="S757" s="231"/>
      <c r="T757" s="231"/>
      <c r="U757" s="231"/>
      <c r="V757" s="231"/>
      <c r="W757" s="231"/>
      <c r="X757" s="231"/>
      <c r="Y757" s="212"/>
      <c r="Z757" s="212"/>
      <c r="AA757" s="212"/>
      <c r="AB757" s="212"/>
      <c r="AC757" s="212"/>
      <c r="AD757" s="212"/>
      <c r="AE757" s="212"/>
      <c r="AF757" s="212"/>
      <c r="AG757" s="212" t="s">
        <v>159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>
      <c r="A758" s="229"/>
      <c r="B758" s="230"/>
      <c r="C758" s="254" t="s">
        <v>633</v>
      </c>
      <c r="D758" s="232"/>
      <c r="E758" s="233">
        <v>5.82</v>
      </c>
      <c r="F758" s="231"/>
      <c r="G758" s="231"/>
      <c r="H758" s="231"/>
      <c r="I758" s="231"/>
      <c r="J758" s="231"/>
      <c r="K758" s="231"/>
      <c r="L758" s="231"/>
      <c r="M758" s="231"/>
      <c r="N758" s="231"/>
      <c r="O758" s="231"/>
      <c r="P758" s="231"/>
      <c r="Q758" s="231"/>
      <c r="R758" s="231"/>
      <c r="S758" s="231"/>
      <c r="T758" s="231"/>
      <c r="U758" s="231"/>
      <c r="V758" s="231"/>
      <c r="W758" s="231"/>
      <c r="X758" s="231"/>
      <c r="Y758" s="212"/>
      <c r="Z758" s="212"/>
      <c r="AA758" s="212"/>
      <c r="AB758" s="212"/>
      <c r="AC758" s="212"/>
      <c r="AD758" s="212"/>
      <c r="AE758" s="212"/>
      <c r="AF758" s="212"/>
      <c r="AG758" s="212" t="s">
        <v>159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>
      <c r="A759" s="229"/>
      <c r="B759" s="230"/>
      <c r="C759" s="254" t="s">
        <v>634</v>
      </c>
      <c r="D759" s="232"/>
      <c r="E759" s="233">
        <v>1.08</v>
      </c>
      <c r="F759" s="231"/>
      <c r="G759" s="231"/>
      <c r="H759" s="231"/>
      <c r="I759" s="231"/>
      <c r="J759" s="231"/>
      <c r="K759" s="231"/>
      <c r="L759" s="231"/>
      <c r="M759" s="231"/>
      <c r="N759" s="231"/>
      <c r="O759" s="231"/>
      <c r="P759" s="231"/>
      <c r="Q759" s="231"/>
      <c r="R759" s="231"/>
      <c r="S759" s="231"/>
      <c r="T759" s="231"/>
      <c r="U759" s="231"/>
      <c r="V759" s="231"/>
      <c r="W759" s="231"/>
      <c r="X759" s="231"/>
      <c r="Y759" s="212"/>
      <c r="Z759" s="212"/>
      <c r="AA759" s="212"/>
      <c r="AB759" s="212"/>
      <c r="AC759" s="212"/>
      <c r="AD759" s="212"/>
      <c r="AE759" s="212"/>
      <c r="AF759" s="212"/>
      <c r="AG759" s="212" t="s">
        <v>159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>
      <c r="A760" s="229"/>
      <c r="B760" s="230"/>
      <c r="C760" s="254" t="s">
        <v>635</v>
      </c>
      <c r="D760" s="232"/>
      <c r="E760" s="233"/>
      <c r="F760" s="231"/>
      <c r="G760" s="231"/>
      <c r="H760" s="231"/>
      <c r="I760" s="231"/>
      <c r="J760" s="231"/>
      <c r="K760" s="231"/>
      <c r="L760" s="231"/>
      <c r="M760" s="231"/>
      <c r="N760" s="231"/>
      <c r="O760" s="231"/>
      <c r="P760" s="231"/>
      <c r="Q760" s="231"/>
      <c r="R760" s="231"/>
      <c r="S760" s="231"/>
      <c r="T760" s="231"/>
      <c r="U760" s="231"/>
      <c r="V760" s="231"/>
      <c r="W760" s="231"/>
      <c r="X760" s="231"/>
      <c r="Y760" s="212"/>
      <c r="Z760" s="212"/>
      <c r="AA760" s="212"/>
      <c r="AB760" s="212"/>
      <c r="AC760" s="212"/>
      <c r="AD760" s="212"/>
      <c r="AE760" s="212"/>
      <c r="AF760" s="212"/>
      <c r="AG760" s="212" t="s">
        <v>159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>
      <c r="A761" s="229"/>
      <c r="B761" s="230"/>
      <c r="C761" s="254" t="s">
        <v>636</v>
      </c>
      <c r="D761" s="232"/>
      <c r="E761" s="233">
        <v>29.355</v>
      </c>
      <c r="F761" s="231"/>
      <c r="G761" s="231"/>
      <c r="H761" s="231"/>
      <c r="I761" s="231"/>
      <c r="J761" s="231"/>
      <c r="K761" s="231"/>
      <c r="L761" s="231"/>
      <c r="M761" s="231"/>
      <c r="N761" s="231"/>
      <c r="O761" s="231"/>
      <c r="P761" s="231"/>
      <c r="Q761" s="231"/>
      <c r="R761" s="231"/>
      <c r="S761" s="231"/>
      <c r="T761" s="231"/>
      <c r="U761" s="231"/>
      <c r="V761" s="231"/>
      <c r="W761" s="231"/>
      <c r="X761" s="231"/>
      <c r="Y761" s="212"/>
      <c r="Z761" s="212"/>
      <c r="AA761" s="212"/>
      <c r="AB761" s="212"/>
      <c r="AC761" s="212"/>
      <c r="AD761" s="212"/>
      <c r="AE761" s="212"/>
      <c r="AF761" s="212"/>
      <c r="AG761" s="212" t="s">
        <v>159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>
      <c r="A762" s="229"/>
      <c r="B762" s="230"/>
      <c r="C762" s="254" t="s">
        <v>637</v>
      </c>
      <c r="D762" s="232"/>
      <c r="E762" s="233">
        <v>-13.725</v>
      </c>
      <c r="F762" s="231"/>
      <c r="G762" s="231"/>
      <c r="H762" s="231"/>
      <c r="I762" s="231"/>
      <c r="J762" s="231"/>
      <c r="K762" s="231"/>
      <c r="L762" s="231"/>
      <c r="M762" s="231"/>
      <c r="N762" s="231"/>
      <c r="O762" s="231"/>
      <c r="P762" s="231"/>
      <c r="Q762" s="231"/>
      <c r="R762" s="231"/>
      <c r="S762" s="231"/>
      <c r="T762" s="231"/>
      <c r="U762" s="231"/>
      <c r="V762" s="231"/>
      <c r="W762" s="231"/>
      <c r="X762" s="231"/>
      <c r="Y762" s="212"/>
      <c r="Z762" s="212"/>
      <c r="AA762" s="212"/>
      <c r="AB762" s="212"/>
      <c r="AC762" s="212"/>
      <c r="AD762" s="212"/>
      <c r="AE762" s="212"/>
      <c r="AF762" s="212"/>
      <c r="AG762" s="212" t="s">
        <v>159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>
      <c r="A763" s="241">
        <v>103</v>
      </c>
      <c r="B763" s="242" t="s">
        <v>638</v>
      </c>
      <c r="C763" s="253" t="s">
        <v>639</v>
      </c>
      <c r="D763" s="243" t="s">
        <v>153</v>
      </c>
      <c r="E763" s="244">
        <v>67.587000000000003</v>
      </c>
      <c r="F763" s="245"/>
      <c r="G763" s="246">
        <f>ROUND(E763*F763,2)</f>
        <v>0</v>
      </c>
      <c r="H763" s="245"/>
      <c r="I763" s="246">
        <f>ROUND(E763*H763,2)</f>
        <v>0</v>
      </c>
      <c r="J763" s="245"/>
      <c r="K763" s="246">
        <f>ROUND(E763*J763,2)</f>
        <v>0</v>
      </c>
      <c r="L763" s="246">
        <v>21</v>
      </c>
      <c r="M763" s="246">
        <f>G763*(1+L763/100)</f>
        <v>0</v>
      </c>
      <c r="N763" s="246">
        <v>4.6999999999999999E-4</v>
      </c>
      <c r="O763" s="246">
        <f>ROUND(E763*N763,2)</f>
        <v>0.03</v>
      </c>
      <c r="P763" s="246">
        <v>0</v>
      </c>
      <c r="Q763" s="246">
        <f>ROUND(E763*P763,2)</f>
        <v>0</v>
      </c>
      <c r="R763" s="246"/>
      <c r="S763" s="246" t="s">
        <v>154</v>
      </c>
      <c r="T763" s="247" t="s">
        <v>155</v>
      </c>
      <c r="U763" s="231">
        <v>0.17</v>
      </c>
      <c r="V763" s="231">
        <f>ROUND(E763*U763,2)</f>
        <v>11.49</v>
      </c>
      <c r="W763" s="231"/>
      <c r="X763" s="231" t="s">
        <v>156</v>
      </c>
      <c r="Y763" s="212"/>
      <c r="Z763" s="212"/>
      <c r="AA763" s="212"/>
      <c r="AB763" s="212"/>
      <c r="AC763" s="212"/>
      <c r="AD763" s="212"/>
      <c r="AE763" s="212"/>
      <c r="AF763" s="212"/>
      <c r="AG763" s="212" t="s">
        <v>157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>
      <c r="A764" s="229"/>
      <c r="B764" s="230"/>
      <c r="C764" s="254" t="s">
        <v>640</v>
      </c>
      <c r="D764" s="232"/>
      <c r="E764" s="233"/>
      <c r="F764" s="231"/>
      <c r="G764" s="231"/>
      <c r="H764" s="231"/>
      <c r="I764" s="231"/>
      <c r="J764" s="231"/>
      <c r="K764" s="231"/>
      <c r="L764" s="231"/>
      <c r="M764" s="231"/>
      <c r="N764" s="231"/>
      <c r="O764" s="231"/>
      <c r="P764" s="231"/>
      <c r="Q764" s="231"/>
      <c r="R764" s="231"/>
      <c r="S764" s="231"/>
      <c r="T764" s="231"/>
      <c r="U764" s="231"/>
      <c r="V764" s="231"/>
      <c r="W764" s="231"/>
      <c r="X764" s="231"/>
      <c r="Y764" s="212"/>
      <c r="Z764" s="212"/>
      <c r="AA764" s="212"/>
      <c r="AB764" s="212"/>
      <c r="AC764" s="212"/>
      <c r="AD764" s="212"/>
      <c r="AE764" s="212"/>
      <c r="AF764" s="212"/>
      <c r="AG764" s="212" t="s">
        <v>159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>
      <c r="A765" s="229"/>
      <c r="B765" s="230"/>
      <c r="C765" s="254" t="s">
        <v>541</v>
      </c>
      <c r="D765" s="232"/>
      <c r="E765" s="233"/>
      <c r="F765" s="231"/>
      <c r="G765" s="231"/>
      <c r="H765" s="231"/>
      <c r="I765" s="231"/>
      <c r="J765" s="231"/>
      <c r="K765" s="231"/>
      <c r="L765" s="231"/>
      <c r="M765" s="231"/>
      <c r="N765" s="231"/>
      <c r="O765" s="231"/>
      <c r="P765" s="231"/>
      <c r="Q765" s="231"/>
      <c r="R765" s="231"/>
      <c r="S765" s="231"/>
      <c r="T765" s="231"/>
      <c r="U765" s="231"/>
      <c r="V765" s="231"/>
      <c r="W765" s="231"/>
      <c r="X765" s="231"/>
      <c r="Y765" s="212"/>
      <c r="Z765" s="212"/>
      <c r="AA765" s="212"/>
      <c r="AB765" s="212"/>
      <c r="AC765" s="212"/>
      <c r="AD765" s="212"/>
      <c r="AE765" s="212"/>
      <c r="AF765" s="212"/>
      <c r="AG765" s="212" t="s">
        <v>159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>
      <c r="A766" s="229"/>
      <c r="B766" s="230"/>
      <c r="C766" s="254" t="s">
        <v>641</v>
      </c>
      <c r="D766" s="232"/>
      <c r="E766" s="233">
        <v>2.9249999999999998</v>
      </c>
      <c r="F766" s="231"/>
      <c r="G766" s="231"/>
      <c r="H766" s="231"/>
      <c r="I766" s="231"/>
      <c r="J766" s="231"/>
      <c r="K766" s="231"/>
      <c r="L766" s="231"/>
      <c r="M766" s="231"/>
      <c r="N766" s="231"/>
      <c r="O766" s="231"/>
      <c r="P766" s="231"/>
      <c r="Q766" s="231"/>
      <c r="R766" s="231"/>
      <c r="S766" s="231"/>
      <c r="T766" s="231"/>
      <c r="U766" s="231"/>
      <c r="V766" s="231"/>
      <c r="W766" s="231"/>
      <c r="X766" s="231"/>
      <c r="Y766" s="212"/>
      <c r="Z766" s="212"/>
      <c r="AA766" s="212"/>
      <c r="AB766" s="212"/>
      <c r="AC766" s="212"/>
      <c r="AD766" s="212"/>
      <c r="AE766" s="212"/>
      <c r="AF766" s="212"/>
      <c r="AG766" s="212" t="s">
        <v>159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>
      <c r="A767" s="229"/>
      <c r="B767" s="230"/>
      <c r="C767" s="254" t="s">
        <v>165</v>
      </c>
      <c r="D767" s="232"/>
      <c r="E767" s="233"/>
      <c r="F767" s="231"/>
      <c r="G767" s="231"/>
      <c r="H767" s="231"/>
      <c r="I767" s="231"/>
      <c r="J767" s="231"/>
      <c r="K767" s="231"/>
      <c r="L767" s="231"/>
      <c r="M767" s="231"/>
      <c r="N767" s="231"/>
      <c r="O767" s="231"/>
      <c r="P767" s="231"/>
      <c r="Q767" s="231"/>
      <c r="R767" s="231"/>
      <c r="S767" s="231"/>
      <c r="T767" s="231"/>
      <c r="U767" s="231"/>
      <c r="V767" s="231"/>
      <c r="W767" s="231"/>
      <c r="X767" s="231"/>
      <c r="Y767" s="212"/>
      <c r="Z767" s="212"/>
      <c r="AA767" s="212"/>
      <c r="AB767" s="212"/>
      <c r="AC767" s="212"/>
      <c r="AD767" s="212"/>
      <c r="AE767" s="212"/>
      <c r="AF767" s="212"/>
      <c r="AG767" s="212" t="s">
        <v>159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>
      <c r="A768" s="229"/>
      <c r="B768" s="230"/>
      <c r="C768" s="254" t="s">
        <v>642</v>
      </c>
      <c r="D768" s="232"/>
      <c r="E768" s="233">
        <v>10.272</v>
      </c>
      <c r="F768" s="231"/>
      <c r="G768" s="231"/>
      <c r="H768" s="231"/>
      <c r="I768" s="231"/>
      <c r="J768" s="231"/>
      <c r="K768" s="231"/>
      <c r="L768" s="231"/>
      <c r="M768" s="231"/>
      <c r="N768" s="231"/>
      <c r="O768" s="231"/>
      <c r="P768" s="231"/>
      <c r="Q768" s="231"/>
      <c r="R768" s="231"/>
      <c r="S768" s="231"/>
      <c r="T768" s="231"/>
      <c r="U768" s="231"/>
      <c r="V768" s="231"/>
      <c r="W768" s="231"/>
      <c r="X768" s="231"/>
      <c r="Y768" s="212"/>
      <c r="Z768" s="212"/>
      <c r="AA768" s="212"/>
      <c r="AB768" s="212"/>
      <c r="AC768" s="212"/>
      <c r="AD768" s="212"/>
      <c r="AE768" s="212"/>
      <c r="AF768" s="212"/>
      <c r="AG768" s="212" t="s">
        <v>159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>
      <c r="A769" s="229"/>
      <c r="B769" s="230"/>
      <c r="C769" s="254" t="s">
        <v>643</v>
      </c>
      <c r="D769" s="232"/>
      <c r="E769" s="233">
        <v>-2.7</v>
      </c>
      <c r="F769" s="231"/>
      <c r="G769" s="231"/>
      <c r="H769" s="231"/>
      <c r="I769" s="231"/>
      <c r="J769" s="231"/>
      <c r="K769" s="231"/>
      <c r="L769" s="231"/>
      <c r="M769" s="231"/>
      <c r="N769" s="231"/>
      <c r="O769" s="231"/>
      <c r="P769" s="231"/>
      <c r="Q769" s="231"/>
      <c r="R769" s="231"/>
      <c r="S769" s="231"/>
      <c r="T769" s="231"/>
      <c r="U769" s="231"/>
      <c r="V769" s="231"/>
      <c r="W769" s="231"/>
      <c r="X769" s="231"/>
      <c r="Y769" s="212"/>
      <c r="Z769" s="212"/>
      <c r="AA769" s="212"/>
      <c r="AB769" s="212"/>
      <c r="AC769" s="212"/>
      <c r="AD769" s="212"/>
      <c r="AE769" s="212"/>
      <c r="AF769" s="212"/>
      <c r="AG769" s="212" t="s">
        <v>159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>
      <c r="A770" s="229"/>
      <c r="B770" s="230"/>
      <c r="C770" s="254" t="s">
        <v>546</v>
      </c>
      <c r="D770" s="232"/>
      <c r="E770" s="233"/>
      <c r="F770" s="231"/>
      <c r="G770" s="231"/>
      <c r="H770" s="231"/>
      <c r="I770" s="231"/>
      <c r="J770" s="231"/>
      <c r="K770" s="231"/>
      <c r="L770" s="231"/>
      <c r="M770" s="231"/>
      <c r="N770" s="231"/>
      <c r="O770" s="231"/>
      <c r="P770" s="231"/>
      <c r="Q770" s="231"/>
      <c r="R770" s="231"/>
      <c r="S770" s="231"/>
      <c r="T770" s="231"/>
      <c r="U770" s="231"/>
      <c r="V770" s="231"/>
      <c r="W770" s="231"/>
      <c r="X770" s="231"/>
      <c r="Y770" s="212"/>
      <c r="Z770" s="212"/>
      <c r="AA770" s="212"/>
      <c r="AB770" s="212"/>
      <c r="AC770" s="212"/>
      <c r="AD770" s="212"/>
      <c r="AE770" s="212"/>
      <c r="AF770" s="212"/>
      <c r="AG770" s="212" t="s">
        <v>159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>
      <c r="A771" s="229"/>
      <c r="B771" s="230"/>
      <c r="C771" s="254" t="s">
        <v>644</v>
      </c>
      <c r="D771" s="232"/>
      <c r="E771" s="233">
        <v>4.8600000000000003</v>
      </c>
      <c r="F771" s="231"/>
      <c r="G771" s="231"/>
      <c r="H771" s="231"/>
      <c r="I771" s="231"/>
      <c r="J771" s="231"/>
      <c r="K771" s="231"/>
      <c r="L771" s="231"/>
      <c r="M771" s="231"/>
      <c r="N771" s="231"/>
      <c r="O771" s="231"/>
      <c r="P771" s="231"/>
      <c r="Q771" s="231"/>
      <c r="R771" s="231"/>
      <c r="S771" s="231"/>
      <c r="T771" s="231"/>
      <c r="U771" s="231"/>
      <c r="V771" s="231"/>
      <c r="W771" s="231"/>
      <c r="X771" s="231"/>
      <c r="Y771" s="212"/>
      <c r="Z771" s="212"/>
      <c r="AA771" s="212"/>
      <c r="AB771" s="212"/>
      <c r="AC771" s="212"/>
      <c r="AD771" s="212"/>
      <c r="AE771" s="212"/>
      <c r="AF771" s="212"/>
      <c r="AG771" s="212" t="s">
        <v>159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>
      <c r="A772" s="229"/>
      <c r="B772" s="230"/>
      <c r="C772" s="254" t="s">
        <v>174</v>
      </c>
      <c r="D772" s="232"/>
      <c r="E772" s="233"/>
      <c r="F772" s="231"/>
      <c r="G772" s="231"/>
      <c r="H772" s="231"/>
      <c r="I772" s="231"/>
      <c r="J772" s="231"/>
      <c r="K772" s="231"/>
      <c r="L772" s="231"/>
      <c r="M772" s="231"/>
      <c r="N772" s="231"/>
      <c r="O772" s="231"/>
      <c r="P772" s="231"/>
      <c r="Q772" s="231"/>
      <c r="R772" s="231"/>
      <c r="S772" s="231"/>
      <c r="T772" s="231"/>
      <c r="U772" s="231"/>
      <c r="V772" s="231"/>
      <c r="W772" s="231"/>
      <c r="X772" s="231"/>
      <c r="Y772" s="212"/>
      <c r="Z772" s="212"/>
      <c r="AA772" s="212"/>
      <c r="AB772" s="212"/>
      <c r="AC772" s="212"/>
      <c r="AD772" s="212"/>
      <c r="AE772" s="212"/>
      <c r="AF772" s="212"/>
      <c r="AG772" s="212" t="s">
        <v>159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>
      <c r="A773" s="229"/>
      <c r="B773" s="230"/>
      <c r="C773" s="254" t="s">
        <v>645</v>
      </c>
      <c r="D773" s="232"/>
      <c r="E773" s="233">
        <v>3.27</v>
      </c>
      <c r="F773" s="231"/>
      <c r="G773" s="231"/>
      <c r="H773" s="231"/>
      <c r="I773" s="231"/>
      <c r="J773" s="231"/>
      <c r="K773" s="231"/>
      <c r="L773" s="231"/>
      <c r="M773" s="231"/>
      <c r="N773" s="231"/>
      <c r="O773" s="231"/>
      <c r="P773" s="231"/>
      <c r="Q773" s="231"/>
      <c r="R773" s="231"/>
      <c r="S773" s="231"/>
      <c r="T773" s="231"/>
      <c r="U773" s="231"/>
      <c r="V773" s="231"/>
      <c r="W773" s="231"/>
      <c r="X773" s="231"/>
      <c r="Y773" s="212"/>
      <c r="Z773" s="212"/>
      <c r="AA773" s="212"/>
      <c r="AB773" s="212"/>
      <c r="AC773" s="212"/>
      <c r="AD773" s="212"/>
      <c r="AE773" s="212"/>
      <c r="AF773" s="212"/>
      <c r="AG773" s="212" t="s">
        <v>159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>
      <c r="A774" s="229"/>
      <c r="B774" s="230"/>
      <c r="C774" s="254" t="s">
        <v>646</v>
      </c>
      <c r="D774" s="232"/>
      <c r="E774" s="233">
        <v>4.26</v>
      </c>
      <c r="F774" s="231"/>
      <c r="G774" s="231"/>
      <c r="H774" s="231"/>
      <c r="I774" s="231"/>
      <c r="J774" s="231"/>
      <c r="K774" s="231"/>
      <c r="L774" s="231"/>
      <c r="M774" s="231"/>
      <c r="N774" s="231"/>
      <c r="O774" s="231"/>
      <c r="P774" s="231"/>
      <c r="Q774" s="231"/>
      <c r="R774" s="231"/>
      <c r="S774" s="231"/>
      <c r="T774" s="231"/>
      <c r="U774" s="231"/>
      <c r="V774" s="231"/>
      <c r="W774" s="231"/>
      <c r="X774" s="231"/>
      <c r="Y774" s="212"/>
      <c r="Z774" s="212"/>
      <c r="AA774" s="212"/>
      <c r="AB774" s="212"/>
      <c r="AC774" s="212"/>
      <c r="AD774" s="212"/>
      <c r="AE774" s="212"/>
      <c r="AF774" s="212"/>
      <c r="AG774" s="212" t="s">
        <v>159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>
      <c r="A775" s="229"/>
      <c r="B775" s="230"/>
      <c r="C775" s="254" t="s">
        <v>647</v>
      </c>
      <c r="D775" s="232"/>
      <c r="E775" s="233">
        <v>0.51</v>
      </c>
      <c r="F775" s="231"/>
      <c r="G775" s="231"/>
      <c r="H775" s="231"/>
      <c r="I775" s="231"/>
      <c r="J775" s="231"/>
      <c r="K775" s="231"/>
      <c r="L775" s="231"/>
      <c r="M775" s="231"/>
      <c r="N775" s="231"/>
      <c r="O775" s="231"/>
      <c r="P775" s="231"/>
      <c r="Q775" s="231"/>
      <c r="R775" s="231"/>
      <c r="S775" s="231"/>
      <c r="T775" s="231"/>
      <c r="U775" s="231"/>
      <c r="V775" s="231"/>
      <c r="W775" s="231"/>
      <c r="X775" s="231"/>
      <c r="Y775" s="212"/>
      <c r="Z775" s="212"/>
      <c r="AA775" s="212"/>
      <c r="AB775" s="212"/>
      <c r="AC775" s="212"/>
      <c r="AD775" s="212"/>
      <c r="AE775" s="212"/>
      <c r="AF775" s="212"/>
      <c r="AG775" s="212" t="s">
        <v>159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>
      <c r="A776" s="229"/>
      <c r="B776" s="230"/>
      <c r="C776" s="254" t="s">
        <v>180</v>
      </c>
      <c r="D776" s="232"/>
      <c r="E776" s="233"/>
      <c r="F776" s="231"/>
      <c r="G776" s="231"/>
      <c r="H776" s="231"/>
      <c r="I776" s="231"/>
      <c r="J776" s="231"/>
      <c r="K776" s="231"/>
      <c r="L776" s="231"/>
      <c r="M776" s="231"/>
      <c r="N776" s="231"/>
      <c r="O776" s="231"/>
      <c r="P776" s="231"/>
      <c r="Q776" s="231"/>
      <c r="R776" s="231"/>
      <c r="S776" s="231"/>
      <c r="T776" s="231"/>
      <c r="U776" s="231"/>
      <c r="V776" s="231"/>
      <c r="W776" s="231"/>
      <c r="X776" s="231"/>
      <c r="Y776" s="212"/>
      <c r="Z776" s="212"/>
      <c r="AA776" s="212"/>
      <c r="AB776" s="212"/>
      <c r="AC776" s="212"/>
      <c r="AD776" s="212"/>
      <c r="AE776" s="212"/>
      <c r="AF776" s="212"/>
      <c r="AG776" s="212" t="s">
        <v>159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1">
      <c r="A777" s="229"/>
      <c r="B777" s="230"/>
      <c r="C777" s="254" t="s">
        <v>630</v>
      </c>
      <c r="D777" s="232"/>
      <c r="E777" s="233">
        <v>11.58</v>
      </c>
      <c r="F777" s="231"/>
      <c r="G777" s="231"/>
      <c r="H777" s="231"/>
      <c r="I777" s="231"/>
      <c r="J777" s="231"/>
      <c r="K777" s="231"/>
      <c r="L777" s="231"/>
      <c r="M777" s="231"/>
      <c r="N777" s="231"/>
      <c r="O777" s="231"/>
      <c r="P777" s="231"/>
      <c r="Q777" s="231"/>
      <c r="R777" s="231"/>
      <c r="S777" s="231"/>
      <c r="T777" s="231"/>
      <c r="U777" s="231"/>
      <c r="V777" s="231"/>
      <c r="W777" s="231"/>
      <c r="X777" s="231"/>
      <c r="Y777" s="212"/>
      <c r="Z777" s="212"/>
      <c r="AA777" s="212"/>
      <c r="AB777" s="212"/>
      <c r="AC777" s="212"/>
      <c r="AD777" s="212"/>
      <c r="AE777" s="212"/>
      <c r="AF777" s="212"/>
      <c r="AG777" s="212" t="s">
        <v>159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>
      <c r="A778" s="229"/>
      <c r="B778" s="230"/>
      <c r="C778" s="254" t="s">
        <v>631</v>
      </c>
      <c r="D778" s="232"/>
      <c r="E778" s="233">
        <v>2.58</v>
      </c>
      <c r="F778" s="231"/>
      <c r="G778" s="231"/>
      <c r="H778" s="231"/>
      <c r="I778" s="231"/>
      <c r="J778" s="231"/>
      <c r="K778" s="231"/>
      <c r="L778" s="231"/>
      <c r="M778" s="231"/>
      <c r="N778" s="231"/>
      <c r="O778" s="231"/>
      <c r="P778" s="231"/>
      <c r="Q778" s="231"/>
      <c r="R778" s="231"/>
      <c r="S778" s="231"/>
      <c r="T778" s="231"/>
      <c r="U778" s="231"/>
      <c r="V778" s="231"/>
      <c r="W778" s="231"/>
      <c r="X778" s="231"/>
      <c r="Y778" s="212"/>
      <c r="Z778" s="212"/>
      <c r="AA778" s="212"/>
      <c r="AB778" s="212"/>
      <c r="AC778" s="212"/>
      <c r="AD778" s="212"/>
      <c r="AE778" s="212"/>
      <c r="AF778" s="212"/>
      <c r="AG778" s="212" t="s">
        <v>159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>
      <c r="A779" s="229"/>
      <c r="B779" s="230"/>
      <c r="C779" s="254" t="s">
        <v>632</v>
      </c>
      <c r="D779" s="232"/>
      <c r="E779" s="233">
        <v>7.5</v>
      </c>
      <c r="F779" s="231"/>
      <c r="G779" s="231"/>
      <c r="H779" s="231"/>
      <c r="I779" s="231"/>
      <c r="J779" s="231"/>
      <c r="K779" s="231"/>
      <c r="L779" s="231"/>
      <c r="M779" s="231"/>
      <c r="N779" s="231"/>
      <c r="O779" s="231"/>
      <c r="P779" s="231"/>
      <c r="Q779" s="231"/>
      <c r="R779" s="231"/>
      <c r="S779" s="231"/>
      <c r="T779" s="231"/>
      <c r="U779" s="231"/>
      <c r="V779" s="231"/>
      <c r="W779" s="231"/>
      <c r="X779" s="231"/>
      <c r="Y779" s="212"/>
      <c r="Z779" s="212"/>
      <c r="AA779" s="212"/>
      <c r="AB779" s="212"/>
      <c r="AC779" s="212"/>
      <c r="AD779" s="212"/>
      <c r="AE779" s="212"/>
      <c r="AF779" s="212"/>
      <c r="AG779" s="212" t="s">
        <v>159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>
      <c r="A780" s="229"/>
      <c r="B780" s="230"/>
      <c r="C780" s="254" t="s">
        <v>633</v>
      </c>
      <c r="D780" s="232"/>
      <c r="E780" s="233">
        <v>5.82</v>
      </c>
      <c r="F780" s="231"/>
      <c r="G780" s="231"/>
      <c r="H780" s="231"/>
      <c r="I780" s="231"/>
      <c r="J780" s="231"/>
      <c r="K780" s="231"/>
      <c r="L780" s="231"/>
      <c r="M780" s="231"/>
      <c r="N780" s="231"/>
      <c r="O780" s="231"/>
      <c r="P780" s="231"/>
      <c r="Q780" s="231"/>
      <c r="R780" s="231"/>
      <c r="S780" s="231"/>
      <c r="T780" s="231"/>
      <c r="U780" s="231"/>
      <c r="V780" s="231"/>
      <c r="W780" s="231"/>
      <c r="X780" s="231"/>
      <c r="Y780" s="212"/>
      <c r="Z780" s="212"/>
      <c r="AA780" s="212"/>
      <c r="AB780" s="212"/>
      <c r="AC780" s="212"/>
      <c r="AD780" s="212"/>
      <c r="AE780" s="212"/>
      <c r="AF780" s="212"/>
      <c r="AG780" s="212" t="s">
        <v>159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>
      <c r="A781" s="229"/>
      <c r="B781" s="230"/>
      <c r="C781" s="254" t="s">
        <v>634</v>
      </c>
      <c r="D781" s="232"/>
      <c r="E781" s="233">
        <v>1.08</v>
      </c>
      <c r="F781" s="231"/>
      <c r="G781" s="231"/>
      <c r="H781" s="231"/>
      <c r="I781" s="231"/>
      <c r="J781" s="231"/>
      <c r="K781" s="231"/>
      <c r="L781" s="231"/>
      <c r="M781" s="231"/>
      <c r="N781" s="231"/>
      <c r="O781" s="231"/>
      <c r="P781" s="231"/>
      <c r="Q781" s="231"/>
      <c r="R781" s="231"/>
      <c r="S781" s="231"/>
      <c r="T781" s="231"/>
      <c r="U781" s="231"/>
      <c r="V781" s="231"/>
      <c r="W781" s="231"/>
      <c r="X781" s="231"/>
      <c r="Y781" s="212"/>
      <c r="Z781" s="212"/>
      <c r="AA781" s="212"/>
      <c r="AB781" s="212"/>
      <c r="AC781" s="212"/>
      <c r="AD781" s="212"/>
      <c r="AE781" s="212"/>
      <c r="AF781" s="212"/>
      <c r="AG781" s="212" t="s">
        <v>159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>
      <c r="A782" s="229"/>
      <c r="B782" s="230"/>
      <c r="C782" s="254" t="s">
        <v>635</v>
      </c>
      <c r="D782" s="232"/>
      <c r="E782" s="233"/>
      <c r="F782" s="231"/>
      <c r="G782" s="231"/>
      <c r="H782" s="231"/>
      <c r="I782" s="231"/>
      <c r="J782" s="231"/>
      <c r="K782" s="231"/>
      <c r="L782" s="231"/>
      <c r="M782" s="231"/>
      <c r="N782" s="231"/>
      <c r="O782" s="231"/>
      <c r="P782" s="231"/>
      <c r="Q782" s="231"/>
      <c r="R782" s="231"/>
      <c r="S782" s="231"/>
      <c r="T782" s="231"/>
      <c r="U782" s="231"/>
      <c r="V782" s="231"/>
      <c r="W782" s="231"/>
      <c r="X782" s="231"/>
      <c r="Y782" s="212"/>
      <c r="Z782" s="212"/>
      <c r="AA782" s="212"/>
      <c r="AB782" s="212"/>
      <c r="AC782" s="212"/>
      <c r="AD782" s="212"/>
      <c r="AE782" s="212"/>
      <c r="AF782" s="212"/>
      <c r="AG782" s="212" t="s">
        <v>159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>
      <c r="A783" s="229"/>
      <c r="B783" s="230"/>
      <c r="C783" s="254" t="s">
        <v>636</v>
      </c>
      <c r="D783" s="232"/>
      <c r="E783" s="233">
        <v>29.355</v>
      </c>
      <c r="F783" s="231"/>
      <c r="G783" s="231"/>
      <c r="H783" s="231"/>
      <c r="I783" s="231"/>
      <c r="J783" s="231"/>
      <c r="K783" s="231"/>
      <c r="L783" s="231"/>
      <c r="M783" s="231"/>
      <c r="N783" s="231"/>
      <c r="O783" s="231"/>
      <c r="P783" s="231"/>
      <c r="Q783" s="231"/>
      <c r="R783" s="231"/>
      <c r="S783" s="231"/>
      <c r="T783" s="231"/>
      <c r="U783" s="231"/>
      <c r="V783" s="231"/>
      <c r="W783" s="231"/>
      <c r="X783" s="231"/>
      <c r="Y783" s="212"/>
      <c r="Z783" s="212"/>
      <c r="AA783" s="212"/>
      <c r="AB783" s="212"/>
      <c r="AC783" s="212"/>
      <c r="AD783" s="212"/>
      <c r="AE783" s="212"/>
      <c r="AF783" s="212"/>
      <c r="AG783" s="212" t="s">
        <v>159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>
      <c r="A784" s="229"/>
      <c r="B784" s="230"/>
      <c r="C784" s="254" t="s">
        <v>637</v>
      </c>
      <c r="D784" s="232"/>
      <c r="E784" s="233">
        <v>-13.725</v>
      </c>
      <c r="F784" s="231"/>
      <c r="G784" s="231"/>
      <c r="H784" s="231"/>
      <c r="I784" s="231"/>
      <c r="J784" s="231"/>
      <c r="K784" s="231"/>
      <c r="L784" s="231"/>
      <c r="M784" s="231"/>
      <c r="N784" s="231"/>
      <c r="O784" s="231"/>
      <c r="P784" s="231"/>
      <c r="Q784" s="231"/>
      <c r="R784" s="231"/>
      <c r="S784" s="231"/>
      <c r="T784" s="231"/>
      <c r="U784" s="231"/>
      <c r="V784" s="231"/>
      <c r="W784" s="231"/>
      <c r="X784" s="231"/>
      <c r="Y784" s="212"/>
      <c r="Z784" s="212"/>
      <c r="AA784" s="212"/>
      <c r="AB784" s="212"/>
      <c r="AC784" s="212"/>
      <c r="AD784" s="212"/>
      <c r="AE784" s="212"/>
      <c r="AF784" s="212"/>
      <c r="AG784" s="212" t="s">
        <v>159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1">
      <c r="A785" s="241">
        <v>104</v>
      </c>
      <c r="B785" s="242" t="s">
        <v>648</v>
      </c>
      <c r="C785" s="253" t="s">
        <v>649</v>
      </c>
      <c r="D785" s="243" t="s">
        <v>153</v>
      </c>
      <c r="E785" s="244">
        <v>10.86</v>
      </c>
      <c r="F785" s="245"/>
      <c r="G785" s="246">
        <f>ROUND(E785*F785,2)</f>
        <v>0</v>
      </c>
      <c r="H785" s="245"/>
      <c r="I785" s="246">
        <f>ROUND(E785*H785,2)</f>
        <v>0</v>
      </c>
      <c r="J785" s="245"/>
      <c r="K785" s="246">
        <f>ROUND(E785*J785,2)</f>
        <v>0</v>
      </c>
      <c r="L785" s="246">
        <v>21</v>
      </c>
      <c r="M785" s="246">
        <f>G785*(1+L785/100)</f>
        <v>0</v>
      </c>
      <c r="N785" s="246">
        <v>6.9999999999999994E-5</v>
      </c>
      <c r="O785" s="246">
        <f>ROUND(E785*N785,2)</f>
        <v>0</v>
      </c>
      <c r="P785" s="246">
        <v>0</v>
      </c>
      <c r="Q785" s="246">
        <f>ROUND(E785*P785,2)</f>
        <v>0</v>
      </c>
      <c r="R785" s="246"/>
      <c r="S785" s="246" t="s">
        <v>154</v>
      </c>
      <c r="T785" s="247" t="s">
        <v>155</v>
      </c>
      <c r="U785" s="231">
        <v>0.14000000000000001</v>
      </c>
      <c r="V785" s="231">
        <f>ROUND(E785*U785,2)</f>
        <v>1.52</v>
      </c>
      <c r="W785" s="231"/>
      <c r="X785" s="231" t="s">
        <v>156</v>
      </c>
      <c r="Y785" s="212"/>
      <c r="Z785" s="212"/>
      <c r="AA785" s="212"/>
      <c r="AB785" s="212"/>
      <c r="AC785" s="212"/>
      <c r="AD785" s="212"/>
      <c r="AE785" s="212"/>
      <c r="AF785" s="212"/>
      <c r="AG785" s="212" t="s">
        <v>157</v>
      </c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1">
      <c r="A786" s="229"/>
      <c r="B786" s="230"/>
      <c r="C786" s="254" t="s">
        <v>650</v>
      </c>
      <c r="D786" s="232"/>
      <c r="E786" s="233"/>
      <c r="F786" s="231"/>
      <c r="G786" s="231"/>
      <c r="H786" s="231"/>
      <c r="I786" s="231"/>
      <c r="J786" s="231"/>
      <c r="K786" s="231"/>
      <c r="L786" s="231"/>
      <c r="M786" s="231"/>
      <c r="N786" s="231"/>
      <c r="O786" s="231"/>
      <c r="P786" s="231"/>
      <c r="Q786" s="231"/>
      <c r="R786" s="231"/>
      <c r="S786" s="231"/>
      <c r="T786" s="231"/>
      <c r="U786" s="231"/>
      <c r="V786" s="231"/>
      <c r="W786" s="231"/>
      <c r="X786" s="231"/>
      <c r="Y786" s="212"/>
      <c r="Z786" s="212"/>
      <c r="AA786" s="212"/>
      <c r="AB786" s="212"/>
      <c r="AC786" s="212"/>
      <c r="AD786" s="212"/>
      <c r="AE786" s="212"/>
      <c r="AF786" s="212"/>
      <c r="AG786" s="212" t="s">
        <v>159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>
      <c r="A787" s="229"/>
      <c r="B787" s="230"/>
      <c r="C787" s="254" t="s">
        <v>312</v>
      </c>
      <c r="D787" s="232"/>
      <c r="E787" s="233"/>
      <c r="F787" s="231"/>
      <c r="G787" s="231"/>
      <c r="H787" s="231"/>
      <c r="I787" s="231"/>
      <c r="J787" s="231"/>
      <c r="K787" s="231"/>
      <c r="L787" s="231"/>
      <c r="M787" s="231"/>
      <c r="N787" s="231"/>
      <c r="O787" s="231"/>
      <c r="P787" s="231"/>
      <c r="Q787" s="231"/>
      <c r="R787" s="231"/>
      <c r="S787" s="231"/>
      <c r="T787" s="231"/>
      <c r="U787" s="231"/>
      <c r="V787" s="231"/>
      <c r="W787" s="231"/>
      <c r="X787" s="231"/>
      <c r="Y787" s="212"/>
      <c r="Z787" s="212"/>
      <c r="AA787" s="212"/>
      <c r="AB787" s="212"/>
      <c r="AC787" s="212"/>
      <c r="AD787" s="212"/>
      <c r="AE787" s="212"/>
      <c r="AF787" s="212"/>
      <c r="AG787" s="212" t="s">
        <v>159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>
      <c r="A788" s="229"/>
      <c r="B788" s="230"/>
      <c r="C788" s="254" t="s">
        <v>611</v>
      </c>
      <c r="D788" s="232"/>
      <c r="E788" s="233">
        <v>0.70499999999999996</v>
      </c>
      <c r="F788" s="231"/>
      <c r="G788" s="231"/>
      <c r="H788" s="231"/>
      <c r="I788" s="231"/>
      <c r="J788" s="231"/>
      <c r="K788" s="231"/>
      <c r="L788" s="231"/>
      <c r="M788" s="231"/>
      <c r="N788" s="231"/>
      <c r="O788" s="231"/>
      <c r="P788" s="231"/>
      <c r="Q788" s="231"/>
      <c r="R788" s="231"/>
      <c r="S788" s="231"/>
      <c r="T788" s="231"/>
      <c r="U788" s="231"/>
      <c r="V788" s="231"/>
      <c r="W788" s="231"/>
      <c r="X788" s="231"/>
      <c r="Y788" s="212"/>
      <c r="Z788" s="212"/>
      <c r="AA788" s="212"/>
      <c r="AB788" s="212"/>
      <c r="AC788" s="212"/>
      <c r="AD788" s="212"/>
      <c r="AE788" s="212"/>
      <c r="AF788" s="212"/>
      <c r="AG788" s="212" t="s">
        <v>159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1">
      <c r="A789" s="229"/>
      <c r="B789" s="230"/>
      <c r="C789" s="254" t="s">
        <v>612</v>
      </c>
      <c r="D789" s="232"/>
      <c r="E789" s="233"/>
      <c r="F789" s="231"/>
      <c r="G789" s="231"/>
      <c r="H789" s="231"/>
      <c r="I789" s="231"/>
      <c r="J789" s="231"/>
      <c r="K789" s="231"/>
      <c r="L789" s="231"/>
      <c r="M789" s="231"/>
      <c r="N789" s="231"/>
      <c r="O789" s="231"/>
      <c r="P789" s="231"/>
      <c r="Q789" s="231"/>
      <c r="R789" s="231"/>
      <c r="S789" s="231"/>
      <c r="T789" s="231"/>
      <c r="U789" s="231"/>
      <c r="V789" s="231"/>
      <c r="W789" s="231"/>
      <c r="X789" s="231"/>
      <c r="Y789" s="212"/>
      <c r="Z789" s="212"/>
      <c r="AA789" s="212"/>
      <c r="AB789" s="212"/>
      <c r="AC789" s="212"/>
      <c r="AD789" s="212"/>
      <c r="AE789" s="212"/>
      <c r="AF789" s="212"/>
      <c r="AG789" s="212" t="s">
        <v>159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>
      <c r="A790" s="229"/>
      <c r="B790" s="230"/>
      <c r="C790" s="254" t="s">
        <v>611</v>
      </c>
      <c r="D790" s="232"/>
      <c r="E790" s="233">
        <v>0.70499999999999996</v>
      </c>
      <c r="F790" s="231"/>
      <c r="G790" s="231"/>
      <c r="H790" s="231"/>
      <c r="I790" s="231"/>
      <c r="J790" s="231"/>
      <c r="K790" s="231"/>
      <c r="L790" s="231"/>
      <c r="M790" s="231"/>
      <c r="N790" s="231"/>
      <c r="O790" s="231"/>
      <c r="P790" s="231"/>
      <c r="Q790" s="231"/>
      <c r="R790" s="231"/>
      <c r="S790" s="231"/>
      <c r="T790" s="231"/>
      <c r="U790" s="231"/>
      <c r="V790" s="231"/>
      <c r="W790" s="231"/>
      <c r="X790" s="231"/>
      <c r="Y790" s="212"/>
      <c r="Z790" s="212"/>
      <c r="AA790" s="212"/>
      <c r="AB790" s="212"/>
      <c r="AC790" s="212"/>
      <c r="AD790" s="212"/>
      <c r="AE790" s="212"/>
      <c r="AF790" s="212"/>
      <c r="AG790" s="212" t="s">
        <v>159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>
      <c r="A791" s="229"/>
      <c r="B791" s="230"/>
      <c r="C791" s="254" t="s">
        <v>313</v>
      </c>
      <c r="D791" s="232"/>
      <c r="E791" s="233"/>
      <c r="F791" s="231"/>
      <c r="G791" s="231"/>
      <c r="H791" s="231"/>
      <c r="I791" s="231"/>
      <c r="J791" s="231"/>
      <c r="K791" s="231"/>
      <c r="L791" s="231"/>
      <c r="M791" s="231"/>
      <c r="N791" s="231"/>
      <c r="O791" s="231"/>
      <c r="P791" s="231"/>
      <c r="Q791" s="231"/>
      <c r="R791" s="231"/>
      <c r="S791" s="231"/>
      <c r="T791" s="231"/>
      <c r="U791" s="231"/>
      <c r="V791" s="231"/>
      <c r="W791" s="231"/>
      <c r="X791" s="231"/>
      <c r="Y791" s="212"/>
      <c r="Z791" s="212"/>
      <c r="AA791" s="212"/>
      <c r="AB791" s="212"/>
      <c r="AC791" s="212"/>
      <c r="AD791" s="212"/>
      <c r="AE791" s="212"/>
      <c r="AF791" s="212"/>
      <c r="AG791" s="212" t="s">
        <v>159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>
      <c r="A792" s="229"/>
      <c r="B792" s="230"/>
      <c r="C792" s="254" t="s">
        <v>611</v>
      </c>
      <c r="D792" s="232"/>
      <c r="E792" s="233">
        <v>0.70499999999999996</v>
      </c>
      <c r="F792" s="231"/>
      <c r="G792" s="231"/>
      <c r="H792" s="231"/>
      <c r="I792" s="231"/>
      <c r="J792" s="231"/>
      <c r="K792" s="231"/>
      <c r="L792" s="231"/>
      <c r="M792" s="231"/>
      <c r="N792" s="231"/>
      <c r="O792" s="231"/>
      <c r="P792" s="231"/>
      <c r="Q792" s="231"/>
      <c r="R792" s="231"/>
      <c r="S792" s="231"/>
      <c r="T792" s="231"/>
      <c r="U792" s="231"/>
      <c r="V792" s="231"/>
      <c r="W792" s="231"/>
      <c r="X792" s="231"/>
      <c r="Y792" s="212"/>
      <c r="Z792" s="212"/>
      <c r="AA792" s="212"/>
      <c r="AB792" s="212"/>
      <c r="AC792" s="212"/>
      <c r="AD792" s="212"/>
      <c r="AE792" s="212"/>
      <c r="AF792" s="212"/>
      <c r="AG792" s="212" t="s">
        <v>159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>
      <c r="A793" s="229"/>
      <c r="B793" s="230"/>
      <c r="C793" s="254" t="s">
        <v>314</v>
      </c>
      <c r="D793" s="232"/>
      <c r="E793" s="233"/>
      <c r="F793" s="231"/>
      <c r="G793" s="231"/>
      <c r="H793" s="231"/>
      <c r="I793" s="231"/>
      <c r="J793" s="231"/>
      <c r="K793" s="231"/>
      <c r="L793" s="231"/>
      <c r="M793" s="231"/>
      <c r="N793" s="231"/>
      <c r="O793" s="231"/>
      <c r="P793" s="231"/>
      <c r="Q793" s="231"/>
      <c r="R793" s="231"/>
      <c r="S793" s="231"/>
      <c r="T793" s="231"/>
      <c r="U793" s="231"/>
      <c r="V793" s="231"/>
      <c r="W793" s="231"/>
      <c r="X793" s="231"/>
      <c r="Y793" s="212"/>
      <c r="Z793" s="212"/>
      <c r="AA793" s="212"/>
      <c r="AB793" s="212"/>
      <c r="AC793" s="212"/>
      <c r="AD793" s="212"/>
      <c r="AE793" s="212"/>
      <c r="AF793" s="212"/>
      <c r="AG793" s="212" t="s">
        <v>159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>
      <c r="A794" s="229"/>
      <c r="B794" s="230"/>
      <c r="C794" s="254" t="s">
        <v>611</v>
      </c>
      <c r="D794" s="232"/>
      <c r="E794" s="233">
        <v>0.70499999999999996</v>
      </c>
      <c r="F794" s="231"/>
      <c r="G794" s="231"/>
      <c r="H794" s="231"/>
      <c r="I794" s="231"/>
      <c r="J794" s="231"/>
      <c r="K794" s="231"/>
      <c r="L794" s="231"/>
      <c r="M794" s="231"/>
      <c r="N794" s="231"/>
      <c r="O794" s="231"/>
      <c r="P794" s="231"/>
      <c r="Q794" s="231"/>
      <c r="R794" s="231"/>
      <c r="S794" s="231"/>
      <c r="T794" s="231"/>
      <c r="U794" s="231"/>
      <c r="V794" s="231"/>
      <c r="W794" s="231"/>
      <c r="X794" s="231"/>
      <c r="Y794" s="212"/>
      <c r="Z794" s="212"/>
      <c r="AA794" s="212"/>
      <c r="AB794" s="212"/>
      <c r="AC794" s="212"/>
      <c r="AD794" s="212"/>
      <c r="AE794" s="212"/>
      <c r="AF794" s="212"/>
      <c r="AG794" s="212" t="s">
        <v>159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1">
      <c r="A795" s="229"/>
      <c r="B795" s="230"/>
      <c r="C795" s="254" t="s">
        <v>520</v>
      </c>
      <c r="D795" s="232"/>
      <c r="E795" s="233"/>
      <c r="F795" s="231"/>
      <c r="G795" s="231"/>
      <c r="H795" s="231"/>
      <c r="I795" s="231"/>
      <c r="J795" s="231"/>
      <c r="K795" s="231"/>
      <c r="L795" s="231"/>
      <c r="M795" s="231"/>
      <c r="N795" s="231"/>
      <c r="O795" s="231"/>
      <c r="P795" s="231"/>
      <c r="Q795" s="231"/>
      <c r="R795" s="231"/>
      <c r="S795" s="231"/>
      <c r="T795" s="231"/>
      <c r="U795" s="231"/>
      <c r="V795" s="231"/>
      <c r="W795" s="231"/>
      <c r="X795" s="231"/>
      <c r="Y795" s="212"/>
      <c r="Z795" s="212"/>
      <c r="AA795" s="212"/>
      <c r="AB795" s="212"/>
      <c r="AC795" s="212"/>
      <c r="AD795" s="212"/>
      <c r="AE795" s="212"/>
      <c r="AF795" s="212"/>
      <c r="AG795" s="212" t="s">
        <v>159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>
      <c r="A796" s="229"/>
      <c r="B796" s="230"/>
      <c r="C796" s="254" t="s">
        <v>611</v>
      </c>
      <c r="D796" s="232"/>
      <c r="E796" s="233">
        <v>0.70499999999999996</v>
      </c>
      <c r="F796" s="231"/>
      <c r="G796" s="231"/>
      <c r="H796" s="231"/>
      <c r="I796" s="231"/>
      <c r="J796" s="231"/>
      <c r="K796" s="231"/>
      <c r="L796" s="231"/>
      <c r="M796" s="231"/>
      <c r="N796" s="231"/>
      <c r="O796" s="231"/>
      <c r="P796" s="231"/>
      <c r="Q796" s="231"/>
      <c r="R796" s="231"/>
      <c r="S796" s="231"/>
      <c r="T796" s="231"/>
      <c r="U796" s="231"/>
      <c r="V796" s="231"/>
      <c r="W796" s="231"/>
      <c r="X796" s="231"/>
      <c r="Y796" s="212"/>
      <c r="Z796" s="212"/>
      <c r="AA796" s="212"/>
      <c r="AB796" s="212"/>
      <c r="AC796" s="212"/>
      <c r="AD796" s="212"/>
      <c r="AE796" s="212"/>
      <c r="AF796" s="212"/>
      <c r="AG796" s="212" t="s">
        <v>159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>
      <c r="A797" s="229"/>
      <c r="B797" s="230"/>
      <c r="C797" s="254" t="s">
        <v>239</v>
      </c>
      <c r="D797" s="232"/>
      <c r="E797" s="233"/>
      <c r="F797" s="231"/>
      <c r="G797" s="231"/>
      <c r="H797" s="231"/>
      <c r="I797" s="231"/>
      <c r="J797" s="231"/>
      <c r="K797" s="231"/>
      <c r="L797" s="231"/>
      <c r="M797" s="231"/>
      <c r="N797" s="231"/>
      <c r="O797" s="231"/>
      <c r="P797" s="231"/>
      <c r="Q797" s="231"/>
      <c r="R797" s="231"/>
      <c r="S797" s="231"/>
      <c r="T797" s="231"/>
      <c r="U797" s="231"/>
      <c r="V797" s="231"/>
      <c r="W797" s="231"/>
      <c r="X797" s="231"/>
      <c r="Y797" s="212"/>
      <c r="Z797" s="212"/>
      <c r="AA797" s="212"/>
      <c r="AB797" s="212"/>
      <c r="AC797" s="212"/>
      <c r="AD797" s="212"/>
      <c r="AE797" s="212"/>
      <c r="AF797" s="212"/>
      <c r="AG797" s="212" t="s">
        <v>159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>
      <c r="A798" s="229"/>
      <c r="B798" s="230"/>
      <c r="C798" s="254" t="s">
        <v>613</v>
      </c>
      <c r="D798" s="232"/>
      <c r="E798" s="233">
        <v>0.72</v>
      </c>
      <c r="F798" s="231"/>
      <c r="G798" s="231"/>
      <c r="H798" s="231"/>
      <c r="I798" s="231"/>
      <c r="J798" s="231"/>
      <c r="K798" s="231"/>
      <c r="L798" s="231"/>
      <c r="M798" s="231"/>
      <c r="N798" s="231"/>
      <c r="O798" s="231"/>
      <c r="P798" s="231"/>
      <c r="Q798" s="231"/>
      <c r="R798" s="231"/>
      <c r="S798" s="231"/>
      <c r="T798" s="231"/>
      <c r="U798" s="231"/>
      <c r="V798" s="231"/>
      <c r="W798" s="231"/>
      <c r="X798" s="231"/>
      <c r="Y798" s="212"/>
      <c r="Z798" s="212"/>
      <c r="AA798" s="212"/>
      <c r="AB798" s="212"/>
      <c r="AC798" s="212"/>
      <c r="AD798" s="212"/>
      <c r="AE798" s="212"/>
      <c r="AF798" s="212"/>
      <c r="AG798" s="212" t="s">
        <v>159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>
      <c r="A799" s="229"/>
      <c r="B799" s="230"/>
      <c r="C799" s="254" t="s">
        <v>316</v>
      </c>
      <c r="D799" s="232"/>
      <c r="E799" s="233"/>
      <c r="F799" s="231"/>
      <c r="G799" s="231"/>
      <c r="H799" s="231"/>
      <c r="I799" s="231"/>
      <c r="J799" s="231"/>
      <c r="K799" s="231"/>
      <c r="L799" s="231"/>
      <c r="M799" s="231"/>
      <c r="N799" s="231"/>
      <c r="O799" s="231"/>
      <c r="P799" s="231"/>
      <c r="Q799" s="231"/>
      <c r="R799" s="231"/>
      <c r="S799" s="231"/>
      <c r="T799" s="231"/>
      <c r="U799" s="231"/>
      <c r="V799" s="231"/>
      <c r="W799" s="231"/>
      <c r="X799" s="231"/>
      <c r="Y799" s="212"/>
      <c r="Z799" s="212"/>
      <c r="AA799" s="212"/>
      <c r="AB799" s="212"/>
      <c r="AC799" s="212"/>
      <c r="AD799" s="212"/>
      <c r="AE799" s="212"/>
      <c r="AF799" s="212"/>
      <c r="AG799" s="212" t="s">
        <v>159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>
      <c r="A800" s="229"/>
      <c r="B800" s="230"/>
      <c r="C800" s="254" t="s">
        <v>611</v>
      </c>
      <c r="D800" s="232"/>
      <c r="E800" s="233">
        <v>0.70499999999999996</v>
      </c>
      <c r="F800" s="231"/>
      <c r="G800" s="231"/>
      <c r="H800" s="231"/>
      <c r="I800" s="231"/>
      <c r="J800" s="231"/>
      <c r="K800" s="231"/>
      <c r="L800" s="231"/>
      <c r="M800" s="231"/>
      <c r="N800" s="231"/>
      <c r="O800" s="231"/>
      <c r="P800" s="231"/>
      <c r="Q800" s="231"/>
      <c r="R800" s="231"/>
      <c r="S800" s="231"/>
      <c r="T800" s="231"/>
      <c r="U800" s="231"/>
      <c r="V800" s="231"/>
      <c r="W800" s="231"/>
      <c r="X800" s="231"/>
      <c r="Y800" s="212"/>
      <c r="Z800" s="212"/>
      <c r="AA800" s="212"/>
      <c r="AB800" s="212"/>
      <c r="AC800" s="212"/>
      <c r="AD800" s="212"/>
      <c r="AE800" s="212"/>
      <c r="AF800" s="212"/>
      <c r="AG800" s="212" t="s">
        <v>159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1">
      <c r="A801" s="229"/>
      <c r="B801" s="230"/>
      <c r="C801" s="254" t="s">
        <v>317</v>
      </c>
      <c r="D801" s="232"/>
      <c r="E801" s="233"/>
      <c r="F801" s="231"/>
      <c r="G801" s="231"/>
      <c r="H801" s="231"/>
      <c r="I801" s="231"/>
      <c r="J801" s="231"/>
      <c r="K801" s="231"/>
      <c r="L801" s="231"/>
      <c r="M801" s="231"/>
      <c r="N801" s="231"/>
      <c r="O801" s="231"/>
      <c r="P801" s="231"/>
      <c r="Q801" s="231"/>
      <c r="R801" s="231"/>
      <c r="S801" s="231"/>
      <c r="T801" s="231"/>
      <c r="U801" s="231"/>
      <c r="V801" s="231"/>
      <c r="W801" s="231"/>
      <c r="X801" s="231"/>
      <c r="Y801" s="212"/>
      <c r="Z801" s="212"/>
      <c r="AA801" s="212"/>
      <c r="AB801" s="212"/>
      <c r="AC801" s="212"/>
      <c r="AD801" s="212"/>
      <c r="AE801" s="212"/>
      <c r="AF801" s="212"/>
      <c r="AG801" s="212" t="s">
        <v>159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>
      <c r="A802" s="229"/>
      <c r="B802" s="230"/>
      <c r="C802" s="254" t="s">
        <v>611</v>
      </c>
      <c r="D802" s="232"/>
      <c r="E802" s="233">
        <v>0.70499999999999996</v>
      </c>
      <c r="F802" s="231"/>
      <c r="G802" s="231"/>
      <c r="H802" s="231"/>
      <c r="I802" s="231"/>
      <c r="J802" s="231"/>
      <c r="K802" s="231"/>
      <c r="L802" s="231"/>
      <c r="M802" s="231"/>
      <c r="N802" s="231"/>
      <c r="O802" s="231"/>
      <c r="P802" s="231"/>
      <c r="Q802" s="231"/>
      <c r="R802" s="231"/>
      <c r="S802" s="231"/>
      <c r="T802" s="231"/>
      <c r="U802" s="231"/>
      <c r="V802" s="231"/>
      <c r="W802" s="231"/>
      <c r="X802" s="231"/>
      <c r="Y802" s="212"/>
      <c r="Z802" s="212"/>
      <c r="AA802" s="212"/>
      <c r="AB802" s="212"/>
      <c r="AC802" s="212"/>
      <c r="AD802" s="212"/>
      <c r="AE802" s="212"/>
      <c r="AF802" s="212"/>
      <c r="AG802" s="212" t="s">
        <v>159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>
      <c r="A803" s="229"/>
      <c r="B803" s="230"/>
      <c r="C803" s="254" t="s">
        <v>651</v>
      </c>
      <c r="D803" s="232"/>
      <c r="E803" s="233"/>
      <c r="F803" s="231"/>
      <c r="G803" s="231"/>
      <c r="H803" s="231"/>
      <c r="I803" s="231"/>
      <c r="J803" s="231"/>
      <c r="K803" s="231"/>
      <c r="L803" s="231"/>
      <c r="M803" s="231"/>
      <c r="N803" s="231"/>
      <c r="O803" s="231"/>
      <c r="P803" s="231"/>
      <c r="Q803" s="231"/>
      <c r="R803" s="231"/>
      <c r="S803" s="231"/>
      <c r="T803" s="231"/>
      <c r="U803" s="231"/>
      <c r="V803" s="231"/>
      <c r="W803" s="231"/>
      <c r="X803" s="231"/>
      <c r="Y803" s="212"/>
      <c r="Z803" s="212"/>
      <c r="AA803" s="212"/>
      <c r="AB803" s="212"/>
      <c r="AC803" s="212"/>
      <c r="AD803" s="212"/>
      <c r="AE803" s="212"/>
      <c r="AF803" s="212"/>
      <c r="AG803" s="212" t="s">
        <v>159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>
      <c r="A804" s="229"/>
      <c r="B804" s="230"/>
      <c r="C804" s="254" t="s">
        <v>65</v>
      </c>
      <c r="D804" s="232"/>
      <c r="E804" s="233">
        <v>3</v>
      </c>
      <c r="F804" s="231"/>
      <c r="G804" s="231"/>
      <c r="H804" s="231"/>
      <c r="I804" s="231"/>
      <c r="J804" s="231"/>
      <c r="K804" s="231"/>
      <c r="L804" s="231"/>
      <c r="M804" s="231"/>
      <c r="N804" s="231"/>
      <c r="O804" s="231"/>
      <c r="P804" s="231"/>
      <c r="Q804" s="231"/>
      <c r="R804" s="231"/>
      <c r="S804" s="231"/>
      <c r="T804" s="231"/>
      <c r="U804" s="231"/>
      <c r="V804" s="231"/>
      <c r="W804" s="231"/>
      <c r="X804" s="231"/>
      <c r="Y804" s="212"/>
      <c r="Z804" s="212"/>
      <c r="AA804" s="212"/>
      <c r="AB804" s="212"/>
      <c r="AC804" s="212"/>
      <c r="AD804" s="212"/>
      <c r="AE804" s="212"/>
      <c r="AF804" s="212"/>
      <c r="AG804" s="212" t="s">
        <v>159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>
      <c r="A805" s="229"/>
      <c r="B805" s="230"/>
      <c r="C805" s="254" t="s">
        <v>180</v>
      </c>
      <c r="D805" s="232"/>
      <c r="E805" s="233"/>
      <c r="F805" s="231"/>
      <c r="G805" s="231"/>
      <c r="H805" s="231"/>
      <c r="I805" s="231"/>
      <c r="J805" s="231"/>
      <c r="K805" s="231"/>
      <c r="L805" s="231"/>
      <c r="M805" s="231"/>
      <c r="N805" s="231"/>
      <c r="O805" s="231"/>
      <c r="P805" s="231"/>
      <c r="Q805" s="231"/>
      <c r="R805" s="231"/>
      <c r="S805" s="231"/>
      <c r="T805" s="231"/>
      <c r="U805" s="231"/>
      <c r="V805" s="231"/>
      <c r="W805" s="231"/>
      <c r="X805" s="231"/>
      <c r="Y805" s="212"/>
      <c r="Z805" s="212"/>
      <c r="AA805" s="212"/>
      <c r="AB805" s="212"/>
      <c r="AC805" s="212"/>
      <c r="AD805" s="212"/>
      <c r="AE805" s="212"/>
      <c r="AF805" s="212"/>
      <c r="AG805" s="212" t="s">
        <v>159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>
      <c r="A806" s="229"/>
      <c r="B806" s="230"/>
      <c r="C806" s="254" t="s">
        <v>615</v>
      </c>
      <c r="D806" s="232"/>
      <c r="E806" s="233">
        <v>2.2050000000000001</v>
      </c>
      <c r="F806" s="231"/>
      <c r="G806" s="231"/>
      <c r="H806" s="231"/>
      <c r="I806" s="231"/>
      <c r="J806" s="231"/>
      <c r="K806" s="231"/>
      <c r="L806" s="231"/>
      <c r="M806" s="231"/>
      <c r="N806" s="231"/>
      <c r="O806" s="231"/>
      <c r="P806" s="231"/>
      <c r="Q806" s="231"/>
      <c r="R806" s="231"/>
      <c r="S806" s="231"/>
      <c r="T806" s="231"/>
      <c r="U806" s="231"/>
      <c r="V806" s="231"/>
      <c r="W806" s="231"/>
      <c r="X806" s="231"/>
      <c r="Y806" s="212"/>
      <c r="Z806" s="212"/>
      <c r="AA806" s="212"/>
      <c r="AB806" s="212"/>
      <c r="AC806" s="212"/>
      <c r="AD806" s="212"/>
      <c r="AE806" s="212"/>
      <c r="AF806" s="212"/>
      <c r="AG806" s="212" t="s">
        <v>159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>
      <c r="A807" s="235" t="s">
        <v>149</v>
      </c>
      <c r="B807" s="236" t="s">
        <v>107</v>
      </c>
      <c r="C807" s="252" t="s">
        <v>108</v>
      </c>
      <c r="D807" s="237"/>
      <c r="E807" s="238"/>
      <c r="F807" s="239"/>
      <c r="G807" s="239">
        <f>SUMIF(AG808:AG876,"&lt;&gt;NOR",G808:G876)</f>
        <v>0</v>
      </c>
      <c r="H807" s="239"/>
      <c r="I807" s="239">
        <f>SUM(I808:I876)</f>
        <v>0</v>
      </c>
      <c r="J807" s="239"/>
      <c r="K807" s="239">
        <f>SUM(K808:K876)</f>
        <v>0</v>
      </c>
      <c r="L807" s="239"/>
      <c r="M807" s="239">
        <f>SUM(M808:M876)</f>
        <v>0</v>
      </c>
      <c r="N807" s="239"/>
      <c r="O807" s="239">
        <f>SUM(O808:O876)</f>
        <v>0.05</v>
      </c>
      <c r="P807" s="239"/>
      <c r="Q807" s="239">
        <f>SUM(Q808:Q876)</f>
        <v>0</v>
      </c>
      <c r="R807" s="239"/>
      <c r="S807" s="239"/>
      <c r="T807" s="240"/>
      <c r="U807" s="234"/>
      <c r="V807" s="234">
        <f>SUM(V808:V876)</f>
        <v>49.089999999999996</v>
      </c>
      <c r="W807" s="234"/>
      <c r="X807" s="234"/>
      <c r="AG807" t="s">
        <v>150</v>
      </c>
    </row>
    <row r="808" spans="1:60" outlineLevel="1">
      <c r="A808" s="241">
        <v>105</v>
      </c>
      <c r="B808" s="242" t="s">
        <v>652</v>
      </c>
      <c r="C808" s="253" t="s">
        <v>653</v>
      </c>
      <c r="D808" s="243" t="s">
        <v>153</v>
      </c>
      <c r="E808" s="244">
        <v>230.50274999999999</v>
      </c>
      <c r="F808" s="245"/>
      <c r="G808" s="246">
        <f>ROUND(E808*F808,2)</f>
        <v>0</v>
      </c>
      <c r="H808" s="245"/>
      <c r="I808" s="246">
        <f>ROUND(E808*H808,2)</f>
        <v>0</v>
      </c>
      <c r="J808" s="245"/>
      <c r="K808" s="246">
        <f>ROUND(E808*J808,2)</f>
        <v>0</v>
      </c>
      <c r="L808" s="246">
        <v>21</v>
      </c>
      <c r="M808" s="246">
        <f>G808*(1+L808/100)</f>
        <v>0</v>
      </c>
      <c r="N808" s="246">
        <v>0</v>
      </c>
      <c r="O808" s="246">
        <f>ROUND(E808*N808,2)</f>
        <v>0</v>
      </c>
      <c r="P808" s="246">
        <v>0</v>
      </c>
      <c r="Q808" s="246">
        <f>ROUND(E808*P808,2)</f>
        <v>0</v>
      </c>
      <c r="R808" s="246"/>
      <c r="S808" s="246" t="s">
        <v>154</v>
      </c>
      <c r="T808" s="247" t="s">
        <v>155</v>
      </c>
      <c r="U808" s="231">
        <v>7.0000000000000007E-2</v>
      </c>
      <c r="V808" s="231">
        <f>ROUND(E808*U808,2)</f>
        <v>16.14</v>
      </c>
      <c r="W808" s="231"/>
      <c r="X808" s="231" t="s">
        <v>156</v>
      </c>
      <c r="Y808" s="212"/>
      <c r="Z808" s="212"/>
      <c r="AA808" s="212"/>
      <c r="AB808" s="212"/>
      <c r="AC808" s="212"/>
      <c r="AD808" s="212"/>
      <c r="AE808" s="212"/>
      <c r="AF808" s="212"/>
      <c r="AG808" s="212" t="s">
        <v>157</v>
      </c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>
      <c r="A809" s="229"/>
      <c r="B809" s="230"/>
      <c r="C809" s="254" t="s">
        <v>654</v>
      </c>
      <c r="D809" s="232"/>
      <c r="E809" s="233"/>
      <c r="F809" s="231"/>
      <c r="G809" s="231"/>
      <c r="H809" s="231"/>
      <c r="I809" s="231"/>
      <c r="J809" s="231"/>
      <c r="K809" s="231"/>
      <c r="L809" s="231"/>
      <c r="M809" s="231"/>
      <c r="N809" s="231"/>
      <c r="O809" s="231"/>
      <c r="P809" s="231"/>
      <c r="Q809" s="231"/>
      <c r="R809" s="231"/>
      <c r="S809" s="231"/>
      <c r="T809" s="231"/>
      <c r="U809" s="231"/>
      <c r="V809" s="231"/>
      <c r="W809" s="231"/>
      <c r="X809" s="231"/>
      <c r="Y809" s="212"/>
      <c r="Z809" s="212"/>
      <c r="AA809" s="212"/>
      <c r="AB809" s="212"/>
      <c r="AC809" s="212"/>
      <c r="AD809" s="212"/>
      <c r="AE809" s="212"/>
      <c r="AF809" s="212"/>
      <c r="AG809" s="212" t="s">
        <v>159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>
      <c r="A810" s="229"/>
      <c r="B810" s="230"/>
      <c r="C810" s="254" t="s">
        <v>232</v>
      </c>
      <c r="D810" s="232"/>
      <c r="E810" s="233"/>
      <c r="F810" s="231"/>
      <c r="G810" s="231"/>
      <c r="H810" s="231"/>
      <c r="I810" s="231"/>
      <c r="J810" s="231"/>
      <c r="K810" s="231"/>
      <c r="L810" s="231"/>
      <c r="M810" s="231"/>
      <c r="N810" s="231"/>
      <c r="O810" s="231"/>
      <c r="P810" s="231"/>
      <c r="Q810" s="231"/>
      <c r="R810" s="231"/>
      <c r="S810" s="231"/>
      <c r="T810" s="231"/>
      <c r="U810" s="231"/>
      <c r="V810" s="231"/>
      <c r="W810" s="231"/>
      <c r="X810" s="231"/>
      <c r="Y810" s="212"/>
      <c r="Z810" s="212"/>
      <c r="AA810" s="212"/>
      <c r="AB810" s="212"/>
      <c r="AC810" s="212"/>
      <c r="AD810" s="212"/>
      <c r="AE810" s="212"/>
      <c r="AF810" s="212"/>
      <c r="AG810" s="212" t="s">
        <v>159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>
      <c r="A811" s="229"/>
      <c r="B811" s="230"/>
      <c r="C811" s="254" t="s">
        <v>655</v>
      </c>
      <c r="D811" s="232"/>
      <c r="E811" s="233">
        <v>4.8360000000000003</v>
      </c>
      <c r="F811" s="231"/>
      <c r="G811" s="231"/>
      <c r="H811" s="231"/>
      <c r="I811" s="231"/>
      <c r="J811" s="231"/>
      <c r="K811" s="231"/>
      <c r="L811" s="231"/>
      <c r="M811" s="231"/>
      <c r="N811" s="231"/>
      <c r="O811" s="231"/>
      <c r="P811" s="231"/>
      <c r="Q811" s="231"/>
      <c r="R811" s="231"/>
      <c r="S811" s="231"/>
      <c r="T811" s="231"/>
      <c r="U811" s="231"/>
      <c r="V811" s="231"/>
      <c r="W811" s="231"/>
      <c r="X811" s="231"/>
      <c r="Y811" s="212"/>
      <c r="Z811" s="212"/>
      <c r="AA811" s="212"/>
      <c r="AB811" s="212"/>
      <c r="AC811" s="212"/>
      <c r="AD811" s="212"/>
      <c r="AE811" s="212"/>
      <c r="AF811" s="212"/>
      <c r="AG811" s="212" t="s">
        <v>159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>
      <c r="A812" s="229"/>
      <c r="B812" s="230"/>
      <c r="C812" s="254" t="s">
        <v>656</v>
      </c>
      <c r="D812" s="232"/>
      <c r="E812" s="233">
        <v>2.6680000000000001</v>
      </c>
      <c r="F812" s="231"/>
      <c r="G812" s="231"/>
      <c r="H812" s="231"/>
      <c r="I812" s="231"/>
      <c r="J812" s="231"/>
      <c r="K812" s="231"/>
      <c r="L812" s="231"/>
      <c r="M812" s="231"/>
      <c r="N812" s="231"/>
      <c r="O812" s="231"/>
      <c r="P812" s="231"/>
      <c r="Q812" s="231"/>
      <c r="R812" s="231"/>
      <c r="S812" s="231"/>
      <c r="T812" s="231"/>
      <c r="U812" s="231"/>
      <c r="V812" s="231"/>
      <c r="W812" s="231"/>
      <c r="X812" s="231"/>
      <c r="Y812" s="212"/>
      <c r="Z812" s="212"/>
      <c r="AA812" s="212"/>
      <c r="AB812" s="212"/>
      <c r="AC812" s="212"/>
      <c r="AD812" s="212"/>
      <c r="AE812" s="212"/>
      <c r="AF812" s="212"/>
      <c r="AG812" s="212" t="s">
        <v>159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>
      <c r="A813" s="229"/>
      <c r="B813" s="230"/>
      <c r="C813" s="254" t="s">
        <v>657</v>
      </c>
      <c r="D813" s="232"/>
      <c r="E813" s="233">
        <v>-0.84</v>
      </c>
      <c r="F813" s="231"/>
      <c r="G813" s="231"/>
      <c r="H813" s="231"/>
      <c r="I813" s="231"/>
      <c r="J813" s="231"/>
      <c r="K813" s="231"/>
      <c r="L813" s="231"/>
      <c r="M813" s="231"/>
      <c r="N813" s="231"/>
      <c r="O813" s="231"/>
      <c r="P813" s="231"/>
      <c r="Q813" s="231"/>
      <c r="R813" s="231"/>
      <c r="S813" s="231"/>
      <c r="T813" s="231"/>
      <c r="U813" s="231"/>
      <c r="V813" s="231"/>
      <c r="W813" s="231"/>
      <c r="X813" s="231"/>
      <c r="Y813" s="212"/>
      <c r="Z813" s="212"/>
      <c r="AA813" s="212"/>
      <c r="AB813" s="212"/>
      <c r="AC813" s="212"/>
      <c r="AD813" s="212"/>
      <c r="AE813" s="212"/>
      <c r="AF813" s="212"/>
      <c r="AG813" s="212" t="s">
        <v>159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>
      <c r="A814" s="229"/>
      <c r="B814" s="230"/>
      <c r="C814" s="254" t="s">
        <v>162</v>
      </c>
      <c r="D814" s="232"/>
      <c r="E814" s="233">
        <v>0.81830000000000003</v>
      </c>
      <c r="F814" s="231"/>
      <c r="G814" s="231"/>
      <c r="H814" s="231"/>
      <c r="I814" s="231"/>
      <c r="J814" s="231"/>
      <c r="K814" s="231"/>
      <c r="L814" s="231"/>
      <c r="M814" s="231"/>
      <c r="N814" s="231"/>
      <c r="O814" s="231"/>
      <c r="P814" s="231"/>
      <c r="Q814" s="231"/>
      <c r="R814" s="231"/>
      <c r="S814" s="231"/>
      <c r="T814" s="231"/>
      <c r="U814" s="231"/>
      <c r="V814" s="231"/>
      <c r="W814" s="231"/>
      <c r="X814" s="231"/>
      <c r="Y814" s="212"/>
      <c r="Z814" s="212"/>
      <c r="AA814" s="212"/>
      <c r="AB814" s="212"/>
      <c r="AC814" s="212"/>
      <c r="AD814" s="212"/>
      <c r="AE814" s="212"/>
      <c r="AF814" s="212"/>
      <c r="AG814" s="212" t="s">
        <v>159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>
      <c r="A815" s="229"/>
      <c r="B815" s="230"/>
      <c r="C815" s="254" t="s">
        <v>163</v>
      </c>
      <c r="D815" s="232"/>
      <c r="E815" s="233">
        <v>0.78879999999999995</v>
      </c>
      <c r="F815" s="231"/>
      <c r="G815" s="231"/>
      <c r="H815" s="231"/>
      <c r="I815" s="231"/>
      <c r="J815" s="231"/>
      <c r="K815" s="231"/>
      <c r="L815" s="231"/>
      <c r="M815" s="231"/>
      <c r="N815" s="231"/>
      <c r="O815" s="231"/>
      <c r="P815" s="231"/>
      <c r="Q815" s="231"/>
      <c r="R815" s="231"/>
      <c r="S815" s="231"/>
      <c r="T815" s="231"/>
      <c r="U815" s="231"/>
      <c r="V815" s="231"/>
      <c r="W815" s="231"/>
      <c r="X815" s="231"/>
      <c r="Y815" s="212"/>
      <c r="Z815" s="212"/>
      <c r="AA815" s="212"/>
      <c r="AB815" s="212"/>
      <c r="AC815" s="212"/>
      <c r="AD815" s="212"/>
      <c r="AE815" s="212"/>
      <c r="AF815" s="212"/>
      <c r="AG815" s="212" t="s">
        <v>159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>
      <c r="A816" s="229"/>
      <c r="B816" s="230"/>
      <c r="C816" s="254" t="s">
        <v>165</v>
      </c>
      <c r="D816" s="232"/>
      <c r="E816" s="233"/>
      <c r="F816" s="231"/>
      <c r="G816" s="231"/>
      <c r="H816" s="231"/>
      <c r="I816" s="231"/>
      <c r="J816" s="231"/>
      <c r="K816" s="231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1"/>
      <c r="Y816" s="212"/>
      <c r="Z816" s="212"/>
      <c r="AA816" s="212"/>
      <c r="AB816" s="212"/>
      <c r="AC816" s="212"/>
      <c r="AD816" s="212"/>
      <c r="AE816" s="212"/>
      <c r="AF816" s="212"/>
      <c r="AG816" s="212" t="s">
        <v>159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>
      <c r="A817" s="229"/>
      <c r="B817" s="230"/>
      <c r="C817" s="254" t="s">
        <v>658</v>
      </c>
      <c r="D817" s="232"/>
      <c r="E817" s="233">
        <v>1.2692000000000001</v>
      </c>
      <c r="F817" s="231"/>
      <c r="G817" s="231"/>
      <c r="H817" s="231"/>
      <c r="I817" s="231"/>
      <c r="J817" s="231"/>
      <c r="K817" s="231"/>
      <c r="L817" s="231"/>
      <c r="M817" s="231"/>
      <c r="N817" s="231"/>
      <c r="O817" s="231"/>
      <c r="P817" s="231"/>
      <c r="Q817" s="231"/>
      <c r="R817" s="231"/>
      <c r="S817" s="231"/>
      <c r="T817" s="231"/>
      <c r="U817" s="231"/>
      <c r="V817" s="231"/>
      <c r="W817" s="231"/>
      <c r="X817" s="231"/>
      <c r="Y817" s="212"/>
      <c r="Z817" s="212"/>
      <c r="AA817" s="212"/>
      <c r="AB817" s="212"/>
      <c r="AC817" s="212"/>
      <c r="AD817" s="212"/>
      <c r="AE817" s="212"/>
      <c r="AF817" s="212"/>
      <c r="AG817" s="212" t="s">
        <v>159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>
      <c r="A818" s="229"/>
      <c r="B818" s="230"/>
      <c r="C818" s="254" t="s">
        <v>659</v>
      </c>
      <c r="D818" s="232"/>
      <c r="E818" s="233">
        <v>6.0060000000000002</v>
      </c>
      <c r="F818" s="231"/>
      <c r="G818" s="231"/>
      <c r="H818" s="231"/>
      <c r="I818" s="231"/>
      <c r="J818" s="231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12"/>
      <c r="Z818" s="212"/>
      <c r="AA818" s="212"/>
      <c r="AB818" s="212"/>
      <c r="AC818" s="212"/>
      <c r="AD818" s="212"/>
      <c r="AE818" s="212"/>
      <c r="AF818" s="212"/>
      <c r="AG818" s="212" t="s">
        <v>159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>
      <c r="A819" s="229"/>
      <c r="B819" s="230"/>
      <c r="C819" s="254" t="s">
        <v>660</v>
      </c>
      <c r="D819" s="232"/>
      <c r="E819" s="233">
        <v>3.2565</v>
      </c>
      <c r="F819" s="231"/>
      <c r="G819" s="231"/>
      <c r="H819" s="231"/>
      <c r="I819" s="231"/>
      <c r="J819" s="231"/>
      <c r="K819" s="231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1"/>
      <c r="Y819" s="212"/>
      <c r="Z819" s="212"/>
      <c r="AA819" s="212"/>
      <c r="AB819" s="212"/>
      <c r="AC819" s="212"/>
      <c r="AD819" s="212"/>
      <c r="AE819" s="212"/>
      <c r="AF819" s="212"/>
      <c r="AG819" s="212" t="s">
        <v>159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>
      <c r="A820" s="229"/>
      <c r="B820" s="230"/>
      <c r="C820" s="254" t="s">
        <v>166</v>
      </c>
      <c r="D820" s="232"/>
      <c r="E820" s="233">
        <v>2.5718000000000001</v>
      </c>
      <c r="F820" s="231"/>
      <c r="G820" s="231"/>
      <c r="H820" s="231"/>
      <c r="I820" s="231"/>
      <c r="J820" s="231"/>
      <c r="K820" s="231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1"/>
      <c r="Y820" s="212"/>
      <c r="Z820" s="212"/>
      <c r="AA820" s="212"/>
      <c r="AB820" s="212"/>
      <c r="AC820" s="212"/>
      <c r="AD820" s="212"/>
      <c r="AE820" s="212"/>
      <c r="AF820" s="212"/>
      <c r="AG820" s="212" t="s">
        <v>159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1">
      <c r="A821" s="229"/>
      <c r="B821" s="230"/>
      <c r="C821" s="254" t="s">
        <v>661</v>
      </c>
      <c r="D821" s="232"/>
      <c r="E821" s="233">
        <v>-1.8879999999999999</v>
      </c>
      <c r="F821" s="231"/>
      <c r="G821" s="231"/>
      <c r="H821" s="231"/>
      <c r="I821" s="231"/>
      <c r="J821" s="231"/>
      <c r="K821" s="231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1"/>
      <c r="Y821" s="212"/>
      <c r="Z821" s="212"/>
      <c r="AA821" s="212"/>
      <c r="AB821" s="212"/>
      <c r="AC821" s="212"/>
      <c r="AD821" s="212"/>
      <c r="AE821" s="212"/>
      <c r="AF821" s="212"/>
      <c r="AG821" s="212" t="s">
        <v>159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>
      <c r="A822" s="229"/>
      <c r="B822" s="230"/>
      <c r="C822" s="254" t="s">
        <v>662</v>
      </c>
      <c r="D822" s="232"/>
      <c r="E822" s="233">
        <v>0.94799999999999995</v>
      </c>
      <c r="F822" s="231"/>
      <c r="G822" s="231"/>
      <c r="H822" s="231"/>
      <c r="I822" s="231"/>
      <c r="J822" s="231"/>
      <c r="K822" s="231"/>
      <c r="L822" s="231"/>
      <c r="M822" s="231"/>
      <c r="N822" s="231"/>
      <c r="O822" s="231"/>
      <c r="P822" s="231"/>
      <c r="Q822" s="231"/>
      <c r="R822" s="231"/>
      <c r="S822" s="231"/>
      <c r="T822" s="231"/>
      <c r="U822" s="231"/>
      <c r="V822" s="231"/>
      <c r="W822" s="231"/>
      <c r="X822" s="231"/>
      <c r="Y822" s="212"/>
      <c r="Z822" s="212"/>
      <c r="AA822" s="212"/>
      <c r="AB822" s="212"/>
      <c r="AC822" s="212"/>
      <c r="AD822" s="212"/>
      <c r="AE822" s="212"/>
      <c r="AF822" s="212"/>
      <c r="AG822" s="212" t="s">
        <v>159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>
      <c r="A823" s="229"/>
      <c r="B823" s="230"/>
      <c r="C823" s="254" t="s">
        <v>663</v>
      </c>
      <c r="D823" s="232"/>
      <c r="E823" s="233">
        <v>-1.26</v>
      </c>
      <c r="F823" s="231"/>
      <c r="G823" s="231"/>
      <c r="H823" s="231"/>
      <c r="I823" s="231"/>
      <c r="J823" s="231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1"/>
      <c r="Y823" s="212"/>
      <c r="Z823" s="212"/>
      <c r="AA823" s="212"/>
      <c r="AB823" s="212"/>
      <c r="AC823" s="212"/>
      <c r="AD823" s="212"/>
      <c r="AE823" s="212"/>
      <c r="AF823" s="212"/>
      <c r="AG823" s="212" t="s">
        <v>159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1">
      <c r="A824" s="229"/>
      <c r="B824" s="230"/>
      <c r="C824" s="254" t="s">
        <v>168</v>
      </c>
      <c r="D824" s="232"/>
      <c r="E824" s="233"/>
      <c r="F824" s="231"/>
      <c r="G824" s="231"/>
      <c r="H824" s="231"/>
      <c r="I824" s="231"/>
      <c r="J824" s="231"/>
      <c r="K824" s="231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1"/>
      <c r="Y824" s="212"/>
      <c r="Z824" s="212"/>
      <c r="AA824" s="212"/>
      <c r="AB824" s="212"/>
      <c r="AC824" s="212"/>
      <c r="AD824" s="212"/>
      <c r="AE824" s="212"/>
      <c r="AF824" s="212"/>
      <c r="AG824" s="212" t="s">
        <v>159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>
      <c r="A825" s="229"/>
      <c r="B825" s="230"/>
      <c r="C825" s="254" t="s">
        <v>664</v>
      </c>
      <c r="D825" s="232"/>
      <c r="E825" s="233">
        <v>5.3174999999999999</v>
      </c>
      <c r="F825" s="231"/>
      <c r="G825" s="231"/>
      <c r="H825" s="231"/>
      <c r="I825" s="231"/>
      <c r="J825" s="231"/>
      <c r="K825" s="231"/>
      <c r="L825" s="231"/>
      <c r="M825" s="231"/>
      <c r="N825" s="231"/>
      <c r="O825" s="231"/>
      <c r="P825" s="231"/>
      <c r="Q825" s="231"/>
      <c r="R825" s="231"/>
      <c r="S825" s="231"/>
      <c r="T825" s="231"/>
      <c r="U825" s="231"/>
      <c r="V825" s="231"/>
      <c r="W825" s="231"/>
      <c r="X825" s="231"/>
      <c r="Y825" s="212"/>
      <c r="Z825" s="212"/>
      <c r="AA825" s="212"/>
      <c r="AB825" s="212"/>
      <c r="AC825" s="212"/>
      <c r="AD825" s="212"/>
      <c r="AE825" s="212"/>
      <c r="AF825" s="212"/>
      <c r="AG825" s="212" t="s">
        <v>159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>
      <c r="A826" s="229"/>
      <c r="B826" s="230"/>
      <c r="C826" s="254" t="s">
        <v>665</v>
      </c>
      <c r="D826" s="232"/>
      <c r="E826" s="233">
        <v>5.3609999999999998</v>
      </c>
      <c r="F826" s="231"/>
      <c r="G826" s="231"/>
      <c r="H826" s="231"/>
      <c r="I826" s="231"/>
      <c r="J826" s="231"/>
      <c r="K826" s="231"/>
      <c r="L826" s="231"/>
      <c r="M826" s="231"/>
      <c r="N826" s="231"/>
      <c r="O826" s="231"/>
      <c r="P826" s="231"/>
      <c r="Q826" s="231"/>
      <c r="R826" s="231"/>
      <c r="S826" s="231"/>
      <c r="T826" s="231"/>
      <c r="U826" s="231"/>
      <c r="V826" s="231"/>
      <c r="W826" s="231"/>
      <c r="X826" s="231"/>
      <c r="Y826" s="212"/>
      <c r="Z826" s="212"/>
      <c r="AA826" s="212"/>
      <c r="AB826" s="212"/>
      <c r="AC826" s="212"/>
      <c r="AD826" s="212"/>
      <c r="AE826" s="212"/>
      <c r="AF826" s="212"/>
      <c r="AG826" s="212" t="s">
        <v>159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>
      <c r="A827" s="229"/>
      <c r="B827" s="230"/>
      <c r="C827" s="254" t="s">
        <v>666</v>
      </c>
      <c r="D827" s="232"/>
      <c r="E827" s="233">
        <v>0.16819999999999999</v>
      </c>
      <c r="F827" s="231"/>
      <c r="G827" s="231"/>
      <c r="H827" s="231"/>
      <c r="I827" s="231"/>
      <c r="J827" s="231"/>
      <c r="K827" s="231"/>
      <c r="L827" s="231"/>
      <c r="M827" s="231"/>
      <c r="N827" s="231"/>
      <c r="O827" s="231"/>
      <c r="P827" s="231"/>
      <c r="Q827" s="231"/>
      <c r="R827" s="231"/>
      <c r="S827" s="231"/>
      <c r="T827" s="231"/>
      <c r="U827" s="231"/>
      <c r="V827" s="231"/>
      <c r="W827" s="231"/>
      <c r="X827" s="231"/>
      <c r="Y827" s="212"/>
      <c r="Z827" s="212"/>
      <c r="AA827" s="212"/>
      <c r="AB827" s="212"/>
      <c r="AC827" s="212"/>
      <c r="AD827" s="212"/>
      <c r="AE827" s="212"/>
      <c r="AF827" s="212"/>
      <c r="AG827" s="212" t="s">
        <v>159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>
      <c r="A828" s="229"/>
      <c r="B828" s="230"/>
      <c r="C828" s="254" t="s">
        <v>667</v>
      </c>
      <c r="D828" s="232"/>
      <c r="E828" s="233">
        <v>2.4883000000000002</v>
      </c>
      <c r="F828" s="231"/>
      <c r="G828" s="231"/>
      <c r="H828" s="231"/>
      <c r="I828" s="231"/>
      <c r="J828" s="231"/>
      <c r="K828" s="231"/>
      <c r="L828" s="231"/>
      <c r="M828" s="231"/>
      <c r="N828" s="231"/>
      <c r="O828" s="231"/>
      <c r="P828" s="231"/>
      <c r="Q828" s="231"/>
      <c r="R828" s="231"/>
      <c r="S828" s="231"/>
      <c r="T828" s="231"/>
      <c r="U828" s="231"/>
      <c r="V828" s="231"/>
      <c r="W828" s="231"/>
      <c r="X828" s="231"/>
      <c r="Y828" s="212"/>
      <c r="Z828" s="212"/>
      <c r="AA828" s="212"/>
      <c r="AB828" s="212"/>
      <c r="AC828" s="212"/>
      <c r="AD828" s="212"/>
      <c r="AE828" s="212"/>
      <c r="AF828" s="212"/>
      <c r="AG828" s="212" t="s">
        <v>159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>
      <c r="A829" s="229"/>
      <c r="B829" s="230"/>
      <c r="C829" s="254" t="s">
        <v>668</v>
      </c>
      <c r="D829" s="232"/>
      <c r="E829" s="233"/>
      <c r="F829" s="231"/>
      <c r="G829" s="231"/>
      <c r="H829" s="231"/>
      <c r="I829" s="231"/>
      <c r="J829" s="231"/>
      <c r="K829" s="231"/>
      <c r="L829" s="231"/>
      <c r="M829" s="231"/>
      <c r="N829" s="231"/>
      <c r="O829" s="231"/>
      <c r="P829" s="231"/>
      <c r="Q829" s="231"/>
      <c r="R829" s="231"/>
      <c r="S829" s="231"/>
      <c r="T829" s="231"/>
      <c r="U829" s="231"/>
      <c r="V829" s="231"/>
      <c r="W829" s="231"/>
      <c r="X829" s="231"/>
      <c r="Y829" s="212"/>
      <c r="Z829" s="212"/>
      <c r="AA829" s="212"/>
      <c r="AB829" s="212"/>
      <c r="AC829" s="212"/>
      <c r="AD829" s="212"/>
      <c r="AE829" s="212"/>
      <c r="AF829" s="212"/>
      <c r="AG829" s="212" t="s">
        <v>159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>
      <c r="A830" s="229"/>
      <c r="B830" s="230"/>
      <c r="C830" s="254" t="s">
        <v>171</v>
      </c>
      <c r="D830" s="232"/>
      <c r="E830" s="233"/>
      <c r="F830" s="231"/>
      <c r="G830" s="231"/>
      <c r="H830" s="231"/>
      <c r="I830" s="231"/>
      <c r="J830" s="231"/>
      <c r="K830" s="231"/>
      <c r="L830" s="231"/>
      <c r="M830" s="231"/>
      <c r="N830" s="231"/>
      <c r="O830" s="231"/>
      <c r="P830" s="231"/>
      <c r="Q830" s="231"/>
      <c r="R830" s="231"/>
      <c r="S830" s="231"/>
      <c r="T830" s="231"/>
      <c r="U830" s="231"/>
      <c r="V830" s="231"/>
      <c r="W830" s="231"/>
      <c r="X830" s="231"/>
      <c r="Y830" s="212"/>
      <c r="Z830" s="212"/>
      <c r="AA830" s="212"/>
      <c r="AB830" s="212"/>
      <c r="AC830" s="212"/>
      <c r="AD830" s="212"/>
      <c r="AE830" s="212"/>
      <c r="AF830" s="212"/>
      <c r="AG830" s="212" t="s">
        <v>159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>
      <c r="A831" s="229"/>
      <c r="B831" s="230"/>
      <c r="C831" s="254" t="s">
        <v>669</v>
      </c>
      <c r="D831" s="232"/>
      <c r="E831" s="233">
        <v>2.6680000000000001</v>
      </c>
      <c r="F831" s="231"/>
      <c r="G831" s="231"/>
      <c r="H831" s="231"/>
      <c r="I831" s="231"/>
      <c r="J831" s="231"/>
      <c r="K831" s="231"/>
      <c r="L831" s="231"/>
      <c r="M831" s="231"/>
      <c r="N831" s="231"/>
      <c r="O831" s="231"/>
      <c r="P831" s="231"/>
      <c r="Q831" s="231"/>
      <c r="R831" s="231"/>
      <c r="S831" s="231"/>
      <c r="T831" s="231"/>
      <c r="U831" s="231"/>
      <c r="V831" s="231"/>
      <c r="W831" s="231"/>
      <c r="X831" s="231"/>
      <c r="Y831" s="212"/>
      <c r="Z831" s="212"/>
      <c r="AA831" s="212"/>
      <c r="AB831" s="212"/>
      <c r="AC831" s="212"/>
      <c r="AD831" s="212"/>
      <c r="AE831" s="212"/>
      <c r="AF831" s="212"/>
      <c r="AG831" s="212" t="s">
        <v>159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>
      <c r="A832" s="229"/>
      <c r="B832" s="230"/>
      <c r="C832" s="254" t="s">
        <v>670</v>
      </c>
      <c r="D832" s="232"/>
      <c r="E832" s="233">
        <v>3.09</v>
      </c>
      <c r="F832" s="231"/>
      <c r="G832" s="231"/>
      <c r="H832" s="231"/>
      <c r="I832" s="231"/>
      <c r="J832" s="231"/>
      <c r="K832" s="231"/>
      <c r="L832" s="231"/>
      <c r="M832" s="231"/>
      <c r="N832" s="231"/>
      <c r="O832" s="231"/>
      <c r="P832" s="231"/>
      <c r="Q832" s="231"/>
      <c r="R832" s="231"/>
      <c r="S832" s="231"/>
      <c r="T832" s="231"/>
      <c r="U832" s="231"/>
      <c r="V832" s="231"/>
      <c r="W832" s="231"/>
      <c r="X832" s="231"/>
      <c r="Y832" s="212"/>
      <c r="Z832" s="212"/>
      <c r="AA832" s="212"/>
      <c r="AB832" s="212"/>
      <c r="AC832" s="212"/>
      <c r="AD832" s="212"/>
      <c r="AE832" s="212"/>
      <c r="AF832" s="212"/>
      <c r="AG832" s="212" t="s">
        <v>159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>
      <c r="A833" s="229"/>
      <c r="B833" s="230"/>
      <c r="C833" s="254" t="s">
        <v>671</v>
      </c>
      <c r="D833" s="232"/>
      <c r="E833" s="233">
        <v>1.7055</v>
      </c>
      <c r="F833" s="231"/>
      <c r="G833" s="231"/>
      <c r="H833" s="231"/>
      <c r="I833" s="231"/>
      <c r="J833" s="231"/>
      <c r="K833" s="231"/>
      <c r="L833" s="231"/>
      <c r="M833" s="231"/>
      <c r="N833" s="231"/>
      <c r="O833" s="231"/>
      <c r="P833" s="231"/>
      <c r="Q833" s="231"/>
      <c r="R833" s="231"/>
      <c r="S833" s="231"/>
      <c r="T833" s="231"/>
      <c r="U833" s="231"/>
      <c r="V833" s="231"/>
      <c r="W833" s="231"/>
      <c r="X833" s="231"/>
      <c r="Y833" s="212"/>
      <c r="Z833" s="212"/>
      <c r="AA833" s="212"/>
      <c r="AB833" s="212"/>
      <c r="AC833" s="212"/>
      <c r="AD833" s="212"/>
      <c r="AE833" s="212"/>
      <c r="AF833" s="212"/>
      <c r="AG833" s="212" t="s">
        <v>159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>
      <c r="A834" s="229"/>
      <c r="B834" s="230"/>
      <c r="C834" s="254" t="s">
        <v>672</v>
      </c>
      <c r="D834" s="232"/>
      <c r="E834" s="233">
        <v>3.9</v>
      </c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12"/>
      <c r="Z834" s="212"/>
      <c r="AA834" s="212"/>
      <c r="AB834" s="212"/>
      <c r="AC834" s="212"/>
      <c r="AD834" s="212"/>
      <c r="AE834" s="212"/>
      <c r="AF834" s="212"/>
      <c r="AG834" s="212" t="s">
        <v>159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>
      <c r="A835" s="229"/>
      <c r="B835" s="230"/>
      <c r="C835" s="254" t="s">
        <v>673</v>
      </c>
      <c r="D835" s="232"/>
      <c r="E835" s="233">
        <v>4.9139999999999997</v>
      </c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12"/>
      <c r="Z835" s="212"/>
      <c r="AA835" s="212"/>
      <c r="AB835" s="212"/>
      <c r="AC835" s="212"/>
      <c r="AD835" s="212"/>
      <c r="AE835" s="212"/>
      <c r="AF835" s="212"/>
      <c r="AG835" s="212" t="s">
        <v>159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>
      <c r="A836" s="229"/>
      <c r="B836" s="230"/>
      <c r="C836" s="254" t="s">
        <v>674</v>
      </c>
      <c r="D836" s="232"/>
      <c r="E836" s="233">
        <v>0.26519999999999999</v>
      </c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12"/>
      <c r="Z836" s="212"/>
      <c r="AA836" s="212"/>
      <c r="AB836" s="212"/>
      <c r="AC836" s="212"/>
      <c r="AD836" s="212"/>
      <c r="AE836" s="212"/>
      <c r="AF836" s="212"/>
      <c r="AG836" s="212" t="s">
        <v>159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>
      <c r="A837" s="229"/>
      <c r="B837" s="230"/>
      <c r="C837" s="254" t="s">
        <v>172</v>
      </c>
      <c r="D837" s="232"/>
      <c r="E837" s="233">
        <v>2.7467999999999999</v>
      </c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12"/>
      <c r="Z837" s="212"/>
      <c r="AA837" s="212"/>
      <c r="AB837" s="212"/>
      <c r="AC837" s="212"/>
      <c r="AD837" s="212"/>
      <c r="AE837" s="212"/>
      <c r="AF837" s="212"/>
      <c r="AG837" s="212" t="s">
        <v>159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>
      <c r="A838" s="229"/>
      <c r="B838" s="230"/>
      <c r="C838" s="254" t="s">
        <v>174</v>
      </c>
      <c r="D838" s="232"/>
      <c r="E838" s="233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12"/>
      <c r="Z838" s="212"/>
      <c r="AA838" s="212"/>
      <c r="AB838" s="212"/>
      <c r="AC838" s="212"/>
      <c r="AD838" s="212"/>
      <c r="AE838" s="212"/>
      <c r="AF838" s="212"/>
      <c r="AG838" s="212" t="s">
        <v>159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>
      <c r="A839" s="229"/>
      <c r="B839" s="230"/>
      <c r="C839" s="254" t="s">
        <v>675</v>
      </c>
      <c r="D839" s="232"/>
      <c r="E839" s="233">
        <v>2.0175000000000001</v>
      </c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12"/>
      <c r="Z839" s="212"/>
      <c r="AA839" s="212"/>
      <c r="AB839" s="212"/>
      <c r="AC839" s="212"/>
      <c r="AD839" s="212"/>
      <c r="AE839" s="212"/>
      <c r="AF839" s="212"/>
      <c r="AG839" s="212" t="s">
        <v>159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>
      <c r="A840" s="229"/>
      <c r="B840" s="230"/>
      <c r="C840" s="254" t="s">
        <v>676</v>
      </c>
      <c r="D840" s="232"/>
      <c r="E840" s="233">
        <v>7.0380000000000003</v>
      </c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12"/>
      <c r="Z840" s="212"/>
      <c r="AA840" s="212"/>
      <c r="AB840" s="212"/>
      <c r="AC840" s="212"/>
      <c r="AD840" s="212"/>
      <c r="AE840" s="212"/>
      <c r="AF840" s="212"/>
      <c r="AG840" s="212" t="s">
        <v>159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>
      <c r="A841" s="229"/>
      <c r="B841" s="230"/>
      <c r="C841" s="254" t="s">
        <v>677</v>
      </c>
      <c r="D841" s="232"/>
      <c r="E841" s="233">
        <v>0.66300000000000003</v>
      </c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12"/>
      <c r="Z841" s="212"/>
      <c r="AA841" s="212"/>
      <c r="AB841" s="212"/>
      <c r="AC841" s="212"/>
      <c r="AD841" s="212"/>
      <c r="AE841" s="212"/>
      <c r="AF841" s="212"/>
      <c r="AG841" s="212" t="s">
        <v>159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>
      <c r="A842" s="229"/>
      <c r="B842" s="230"/>
      <c r="C842" s="254" t="s">
        <v>678</v>
      </c>
      <c r="D842" s="232"/>
      <c r="E842" s="233">
        <v>5.8579999999999997</v>
      </c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12"/>
      <c r="Z842" s="212"/>
      <c r="AA842" s="212"/>
      <c r="AB842" s="212"/>
      <c r="AC842" s="212"/>
      <c r="AD842" s="212"/>
      <c r="AE842" s="212"/>
      <c r="AF842" s="212"/>
      <c r="AG842" s="212" t="s">
        <v>159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>
      <c r="A843" s="229"/>
      <c r="B843" s="230"/>
      <c r="C843" s="254" t="s">
        <v>679</v>
      </c>
      <c r="D843" s="232"/>
      <c r="E843" s="233">
        <v>0.218</v>
      </c>
      <c r="F843" s="231"/>
      <c r="G843" s="231"/>
      <c r="H843" s="231"/>
      <c r="I843" s="231"/>
      <c r="J843" s="231"/>
      <c r="K843" s="231"/>
      <c r="L843" s="231"/>
      <c r="M843" s="231"/>
      <c r="N843" s="231"/>
      <c r="O843" s="231"/>
      <c r="P843" s="231"/>
      <c r="Q843" s="231"/>
      <c r="R843" s="231"/>
      <c r="S843" s="231"/>
      <c r="T843" s="231"/>
      <c r="U843" s="231"/>
      <c r="V843" s="231"/>
      <c r="W843" s="231"/>
      <c r="X843" s="231"/>
      <c r="Y843" s="212"/>
      <c r="Z843" s="212"/>
      <c r="AA843" s="212"/>
      <c r="AB843" s="212"/>
      <c r="AC843" s="212"/>
      <c r="AD843" s="212"/>
      <c r="AE843" s="212"/>
      <c r="AF843" s="212"/>
      <c r="AG843" s="212" t="s">
        <v>159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>
      <c r="A844" s="229"/>
      <c r="B844" s="230"/>
      <c r="C844" s="254" t="s">
        <v>680</v>
      </c>
      <c r="D844" s="232"/>
      <c r="E844" s="233">
        <v>4.4036</v>
      </c>
      <c r="F844" s="231"/>
      <c r="G844" s="231"/>
      <c r="H844" s="231"/>
      <c r="I844" s="231"/>
      <c r="J844" s="231"/>
      <c r="K844" s="231"/>
      <c r="L844" s="231"/>
      <c r="M844" s="231"/>
      <c r="N844" s="231"/>
      <c r="O844" s="231"/>
      <c r="P844" s="231"/>
      <c r="Q844" s="231"/>
      <c r="R844" s="231"/>
      <c r="S844" s="231"/>
      <c r="T844" s="231"/>
      <c r="U844" s="231"/>
      <c r="V844" s="231"/>
      <c r="W844" s="231"/>
      <c r="X844" s="231"/>
      <c r="Y844" s="212"/>
      <c r="Z844" s="212"/>
      <c r="AA844" s="212"/>
      <c r="AB844" s="212"/>
      <c r="AC844" s="212"/>
      <c r="AD844" s="212"/>
      <c r="AE844" s="212"/>
      <c r="AF844" s="212"/>
      <c r="AG844" s="212" t="s">
        <v>159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>
      <c r="A845" s="229"/>
      <c r="B845" s="230"/>
      <c r="C845" s="254" t="s">
        <v>177</v>
      </c>
      <c r="D845" s="232"/>
      <c r="E845" s="233"/>
      <c r="F845" s="231"/>
      <c r="G845" s="231"/>
      <c r="H845" s="231"/>
      <c r="I845" s="231"/>
      <c r="J845" s="231"/>
      <c r="K845" s="231"/>
      <c r="L845" s="231"/>
      <c r="M845" s="231"/>
      <c r="N845" s="231"/>
      <c r="O845" s="231"/>
      <c r="P845" s="231"/>
      <c r="Q845" s="231"/>
      <c r="R845" s="231"/>
      <c r="S845" s="231"/>
      <c r="T845" s="231"/>
      <c r="U845" s="231"/>
      <c r="V845" s="231"/>
      <c r="W845" s="231"/>
      <c r="X845" s="231"/>
      <c r="Y845" s="212"/>
      <c r="Z845" s="212"/>
      <c r="AA845" s="212"/>
      <c r="AB845" s="212"/>
      <c r="AC845" s="212"/>
      <c r="AD845" s="212"/>
      <c r="AE845" s="212"/>
      <c r="AF845" s="212"/>
      <c r="AG845" s="212" t="s">
        <v>159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>
      <c r="A846" s="229"/>
      <c r="B846" s="230"/>
      <c r="C846" s="254" t="s">
        <v>681</v>
      </c>
      <c r="D846" s="232"/>
      <c r="E846" s="233">
        <v>1.1000000000000001</v>
      </c>
      <c r="F846" s="231"/>
      <c r="G846" s="231"/>
      <c r="H846" s="231"/>
      <c r="I846" s="231"/>
      <c r="J846" s="231"/>
      <c r="K846" s="231"/>
      <c r="L846" s="231"/>
      <c r="M846" s="231"/>
      <c r="N846" s="231"/>
      <c r="O846" s="231"/>
      <c r="P846" s="231"/>
      <c r="Q846" s="231"/>
      <c r="R846" s="231"/>
      <c r="S846" s="231"/>
      <c r="T846" s="231"/>
      <c r="U846" s="231"/>
      <c r="V846" s="231"/>
      <c r="W846" s="231"/>
      <c r="X846" s="231"/>
      <c r="Y846" s="212"/>
      <c r="Z846" s="212"/>
      <c r="AA846" s="212"/>
      <c r="AB846" s="212"/>
      <c r="AC846" s="212"/>
      <c r="AD846" s="212"/>
      <c r="AE846" s="212"/>
      <c r="AF846" s="212"/>
      <c r="AG846" s="212" t="s">
        <v>159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>
      <c r="A847" s="229"/>
      <c r="B847" s="230"/>
      <c r="C847" s="254" t="s">
        <v>682</v>
      </c>
      <c r="D847" s="232"/>
      <c r="E847" s="233">
        <v>4.93</v>
      </c>
      <c r="F847" s="231"/>
      <c r="G847" s="231"/>
      <c r="H847" s="231"/>
      <c r="I847" s="231"/>
      <c r="J847" s="231"/>
      <c r="K847" s="231"/>
      <c r="L847" s="231"/>
      <c r="M847" s="231"/>
      <c r="N847" s="231"/>
      <c r="O847" s="231"/>
      <c r="P847" s="231"/>
      <c r="Q847" s="231"/>
      <c r="R847" s="231"/>
      <c r="S847" s="231"/>
      <c r="T847" s="231"/>
      <c r="U847" s="231"/>
      <c r="V847" s="231"/>
      <c r="W847" s="231"/>
      <c r="X847" s="231"/>
      <c r="Y847" s="212"/>
      <c r="Z847" s="212"/>
      <c r="AA847" s="212"/>
      <c r="AB847" s="212"/>
      <c r="AC847" s="212"/>
      <c r="AD847" s="212"/>
      <c r="AE847" s="212"/>
      <c r="AF847" s="212"/>
      <c r="AG847" s="212" t="s">
        <v>159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>
      <c r="A848" s="229"/>
      <c r="B848" s="230"/>
      <c r="C848" s="254" t="s">
        <v>683</v>
      </c>
      <c r="D848" s="232"/>
      <c r="E848" s="233">
        <v>2.9434999999999998</v>
      </c>
      <c r="F848" s="231"/>
      <c r="G848" s="231"/>
      <c r="H848" s="231"/>
      <c r="I848" s="231"/>
      <c r="J848" s="231"/>
      <c r="K848" s="231"/>
      <c r="L848" s="231"/>
      <c r="M848" s="231"/>
      <c r="N848" s="231"/>
      <c r="O848" s="231"/>
      <c r="P848" s="231"/>
      <c r="Q848" s="231"/>
      <c r="R848" s="231"/>
      <c r="S848" s="231"/>
      <c r="T848" s="231"/>
      <c r="U848" s="231"/>
      <c r="V848" s="231"/>
      <c r="W848" s="231"/>
      <c r="X848" s="231"/>
      <c r="Y848" s="212"/>
      <c r="Z848" s="212"/>
      <c r="AA848" s="212"/>
      <c r="AB848" s="212"/>
      <c r="AC848" s="212"/>
      <c r="AD848" s="212"/>
      <c r="AE848" s="212"/>
      <c r="AF848" s="212"/>
      <c r="AG848" s="212" t="s">
        <v>159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>
      <c r="A849" s="229"/>
      <c r="B849" s="230"/>
      <c r="C849" s="254" t="s">
        <v>684</v>
      </c>
      <c r="D849" s="232"/>
      <c r="E849" s="233">
        <v>3.2810000000000001</v>
      </c>
      <c r="F849" s="231"/>
      <c r="G849" s="231"/>
      <c r="H849" s="231"/>
      <c r="I849" s="231"/>
      <c r="J849" s="231"/>
      <c r="K849" s="231"/>
      <c r="L849" s="231"/>
      <c r="M849" s="231"/>
      <c r="N849" s="231"/>
      <c r="O849" s="231"/>
      <c r="P849" s="231"/>
      <c r="Q849" s="231"/>
      <c r="R849" s="231"/>
      <c r="S849" s="231"/>
      <c r="T849" s="231"/>
      <c r="U849" s="231"/>
      <c r="V849" s="231"/>
      <c r="W849" s="231"/>
      <c r="X849" s="231"/>
      <c r="Y849" s="212"/>
      <c r="Z849" s="212"/>
      <c r="AA849" s="212"/>
      <c r="AB849" s="212"/>
      <c r="AC849" s="212"/>
      <c r="AD849" s="212"/>
      <c r="AE849" s="212"/>
      <c r="AF849" s="212"/>
      <c r="AG849" s="212" t="s">
        <v>159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>
      <c r="A850" s="229"/>
      <c r="B850" s="230"/>
      <c r="C850" s="254" t="s">
        <v>180</v>
      </c>
      <c r="D850" s="232"/>
      <c r="E850" s="233"/>
      <c r="F850" s="231"/>
      <c r="G850" s="231"/>
      <c r="H850" s="231"/>
      <c r="I850" s="231"/>
      <c r="J850" s="231"/>
      <c r="K850" s="231"/>
      <c r="L850" s="231"/>
      <c r="M850" s="231"/>
      <c r="N850" s="231"/>
      <c r="O850" s="231"/>
      <c r="P850" s="231"/>
      <c r="Q850" s="231"/>
      <c r="R850" s="231"/>
      <c r="S850" s="231"/>
      <c r="T850" s="231"/>
      <c r="U850" s="231"/>
      <c r="V850" s="231"/>
      <c r="W850" s="231"/>
      <c r="X850" s="231"/>
      <c r="Y850" s="212"/>
      <c r="Z850" s="212"/>
      <c r="AA850" s="212"/>
      <c r="AB850" s="212"/>
      <c r="AC850" s="212"/>
      <c r="AD850" s="212"/>
      <c r="AE850" s="212"/>
      <c r="AF850" s="212"/>
      <c r="AG850" s="212" t="s">
        <v>159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>
      <c r="A851" s="229"/>
      <c r="B851" s="230"/>
      <c r="C851" s="254" t="s">
        <v>685</v>
      </c>
      <c r="D851" s="232"/>
      <c r="E851" s="233">
        <v>9.5555000000000003</v>
      </c>
      <c r="F851" s="231"/>
      <c r="G851" s="231"/>
      <c r="H851" s="231"/>
      <c r="I851" s="231"/>
      <c r="J851" s="231"/>
      <c r="K851" s="231"/>
      <c r="L851" s="231"/>
      <c r="M851" s="231"/>
      <c r="N851" s="231"/>
      <c r="O851" s="231"/>
      <c r="P851" s="231"/>
      <c r="Q851" s="231"/>
      <c r="R851" s="231"/>
      <c r="S851" s="231"/>
      <c r="T851" s="231"/>
      <c r="U851" s="231"/>
      <c r="V851" s="231"/>
      <c r="W851" s="231"/>
      <c r="X851" s="231"/>
      <c r="Y851" s="212"/>
      <c r="Z851" s="212"/>
      <c r="AA851" s="212"/>
      <c r="AB851" s="212"/>
      <c r="AC851" s="212"/>
      <c r="AD851" s="212"/>
      <c r="AE851" s="212"/>
      <c r="AF851" s="212"/>
      <c r="AG851" s="212" t="s">
        <v>159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>
      <c r="A852" s="229"/>
      <c r="B852" s="230"/>
      <c r="C852" s="254" t="s">
        <v>686</v>
      </c>
      <c r="D852" s="232"/>
      <c r="E852" s="233">
        <v>14.51</v>
      </c>
      <c r="F852" s="231"/>
      <c r="G852" s="231"/>
      <c r="H852" s="231"/>
      <c r="I852" s="231"/>
      <c r="J852" s="231"/>
      <c r="K852" s="231"/>
      <c r="L852" s="231"/>
      <c r="M852" s="231"/>
      <c r="N852" s="231"/>
      <c r="O852" s="231"/>
      <c r="P852" s="231"/>
      <c r="Q852" s="231"/>
      <c r="R852" s="231"/>
      <c r="S852" s="231"/>
      <c r="T852" s="231"/>
      <c r="U852" s="231"/>
      <c r="V852" s="231"/>
      <c r="W852" s="231"/>
      <c r="X852" s="231"/>
      <c r="Y852" s="212"/>
      <c r="Z852" s="212"/>
      <c r="AA852" s="212"/>
      <c r="AB852" s="212"/>
      <c r="AC852" s="212"/>
      <c r="AD852" s="212"/>
      <c r="AE852" s="212"/>
      <c r="AF852" s="212"/>
      <c r="AG852" s="212" t="s">
        <v>159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>
      <c r="A853" s="229"/>
      <c r="B853" s="230"/>
      <c r="C853" s="254" t="s">
        <v>687</v>
      </c>
      <c r="D853" s="232"/>
      <c r="E853" s="233">
        <v>4.01</v>
      </c>
      <c r="F853" s="231"/>
      <c r="G853" s="231"/>
      <c r="H853" s="231"/>
      <c r="I853" s="231"/>
      <c r="J853" s="231"/>
      <c r="K853" s="231"/>
      <c r="L853" s="231"/>
      <c r="M853" s="231"/>
      <c r="N853" s="231"/>
      <c r="O853" s="231"/>
      <c r="P853" s="231"/>
      <c r="Q853" s="231"/>
      <c r="R853" s="231"/>
      <c r="S853" s="231"/>
      <c r="T853" s="231"/>
      <c r="U853" s="231"/>
      <c r="V853" s="231"/>
      <c r="W853" s="231"/>
      <c r="X853" s="231"/>
      <c r="Y853" s="212"/>
      <c r="Z853" s="212"/>
      <c r="AA853" s="212"/>
      <c r="AB853" s="212"/>
      <c r="AC853" s="212"/>
      <c r="AD853" s="212"/>
      <c r="AE853" s="212"/>
      <c r="AF853" s="212"/>
      <c r="AG853" s="212" t="s">
        <v>159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>
      <c r="A854" s="229"/>
      <c r="B854" s="230"/>
      <c r="C854" s="254" t="s">
        <v>688</v>
      </c>
      <c r="D854" s="232"/>
      <c r="E854" s="233">
        <v>9.75</v>
      </c>
      <c r="F854" s="231"/>
      <c r="G854" s="231"/>
      <c r="H854" s="231"/>
      <c r="I854" s="231"/>
      <c r="J854" s="231"/>
      <c r="K854" s="231"/>
      <c r="L854" s="231"/>
      <c r="M854" s="231"/>
      <c r="N854" s="231"/>
      <c r="O854" s="231"/>
      <c r="P854" s="231"/>
      <c r="Q854" s="231"/>
      <c r="R854" s="231"/>
      <c r="S854" s="231"/>
      <c r="T854" s="231"/>
      <c r="U854" s="231"/>
      <c r="V854" s="231"/>
      <c r="W854" s="231"/>
      <c r="X854" s="231"/>
      <c r="Y854" s="212"/>
      <c r="Z854" s="212"/>
      <c r="AA854" s="212"/>
      <c r="AB854" s="212"/>
      <c r="AC854" s="212"/>
      <c r="AD854" s="212"/>
      <c r="AE854" s="212"/>
      <c r="AF854" s="212"/>
      <c r="AG854" s="212" t="s">
        <v>159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>
      <c r="A855" s="229"/>
      <c r="B855" s="230"/>
      <c r="C855" s="254" t="s">
        <v>689</v>
      </c>
      <c r="D855" s="232"/>
      <c r="E855" s="233">
        <v>5.9451999999999998</v>
      </c>
      <c r="F855" s="231"/>
      <c r="G855" s="231"/>
      <c r="H855" s="231"/>
      <c r="I855" s="231"/>
      <c r="J855" s="231"/>
      <c r="K855" s="231"/>
      <c r="L855" s="231"/>
      <c r="M855" s="231"/>
      <c r="N855" s="231"/>
      <c r="O855" s="231"/>
      <c r="P855" s="231"/>
      <c r="Q855" s="231"/>
      <c r="R855" s="231"/>
      <c r="S855" s="231"/>
      <c r="T855" s="231"/>
      <c r="U855" s="231"/>
      <c r="V855" s="231"/>
      <c r="W855" s="231"/>
      <c r="X855" s="231"/>
      <c r="Y855" s="212"/>
      <c r="Z855" s="212"/>
      <c r="AA855" s="212"/>
      <c r="AB855" s="212"/>
      <c r="AC855" s="212"/>
      <c r="AD855" s="212"/>
      <c r="AE855" s="212"/>
      <c r="AF855" s="212"/>
      <c r="AG855" s="212" t="s">
        <v>159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>
      <c r="A856" s="229"/>
      <c r="B856" s="230"/>
      <c r="C856" s="254" t="s">
        <v>690</v>
      </c>
      <c r="D856" s="232"/>
      <c r="E856" s="233">
        <v>4.2839999999999998</v>
      </c>
      <c r="F856" s="231"/>
      <c r="G856" s="231"/>
      <c r="H856" s="231"/>
      <c r="I856" s="231"/>
      <c r="J856" s="231"/>
      <c r="K856" s="231"/>
      <c r="L856" s="231"/>
      <c r="M856" s="231"/>
      <c r="N856" s="231"/>
      <c r="O856" s="231"/>
      <c r="P856" s="231"/>
      <c r="Q856" s="231"/>
      <c r="R856" s="231"/>
      <c r="S856" s="231"/>
      <c r="T856" s="231"/>
      <c r="U856" s="231"/>
      <c r="V856" s="231"/>
      <c r="W856" s="231"/>
      <c r="X856" s="231"/>
      <c r="Y856" s="212"/>
      <c r="Z856" s="212"/>
      <c r="AA856" s="212"/>
      <c r="AB856" s="212"/>
      <c r="AC856" s="212"/>
      <c r="AD856" s="212"/>
      <c r="AE856" s="212"/>
      <c r="AF856" s="212"/>
      <c r="AG856" s="212" t="s">
        <v>159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>
      <c r="A857" s="229"/>
      <c r="B857" s="230"/>
      <c r="C857" s="254" t="s">
        <v>181</v>
      </c>
      <c r="D857" s="232"/>
      <c r="E857" s="233">
        <v>49.245600000000003</v>
      </c>
      <c r="F857" s="231"/>
      <c r="G857" s="231"/>
      <c r="H857" s="231"/>
      <c r="I857" s="231"/>
      <c r="J857" s="231"/>
      <c r="K857" s="231"/>
      <c r="L857" s="231"/>
      <c r="M857" s="231"/>
      <c r="N857" s="231"/>
      <c r="O857" s="231"/>
      <c r="P857" s="231"/>
      <c r="Q857" s="231"/>
      <c r="R857" s="231"/>
      <c r="S857" s="231"/>
      <c r="T857" s="231"/>
      <c r="U857" s="231"/>
      <c r="V857" s="231"/>
      <c r="W857" s="231"/>
      <c r="X857" s="231"/>
      <c r="Y857" s="212"/>
      <c r="Z857" s="212"/>
      <c r="AA857" s="212"/>
      <c r="AB857" s="212"/>
      <c r="AC857" s="212"/>
      <c r="AD857" s="212"/>
      <c r="AE857" s="212"/>
      <c r="AF857" s="212"/>
      <c r="AG857" s="212" t="s">
        <v>159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>
      <c r="A858" s="229"/>
      <c r="B858" s="230"/>
      <c r="C858" s="254" t="s">
        <v>691</v>
      </c>
      <c r="D858" s="232"/>
      <c r="E858" s="233">
        <v>-0.40949999999999998</v>
      </c>
      <c r="F858" s="231"/>
      <c r="G858" s="231"/>
      <c r="H858" s="231"/>
      <c r="I858" s="231"/>
      <c r="J858" s="231"/>
      <c r="K858" s="231"/>
      <c r="L858" s="231"/>
      <c r="M858" s="231"/>
      <c r="N858" s="231"/>
      <c r="O858" s="231"/>
      <c r="P858" s="231"/>
      <c r="Q858" s="231"/>
      <c r="R858" s="231"/>
      <c r="S858" s="231"/>
      <c r="T858" s="231"/>
      <c r="U858" s="231"/>
      <c r="V858" s="231"/>
      <c r="W858" s="231"/>
      <c r="X858" s="231"/>
      <c r="Y858" s="212"/>
      <c r="Z858" s="212"/>
      <c r="AA858" s="212"/>
      <c r="AB858" s="212"/>
      <c r="AC858" s="212"/>
      <c r="AD858" s="212"/>
      <c r="AE858" s="212"/>
      <c r="AF858" s="212"/>
      <c r="AG858" s="212" t="s">
        <v>159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>
      <c r="A859" s="229"/>
      <c r="B859" s="230"/>
      <c r="C859" s="254" t="s">
        <v>635</v>
      </c>
      <c r="D859" s="232"/>
      <c r="E859" s="233"/>
      <c r="F859" s="231"/>
      <c r="G859" s="231"/>
      <c r="H859" s="231"/>
      <c r="I859" s="231"/>
      <c r="J859" s="231"/>
      <c r="K859" s="231"/>
      <c r="L859" s="231"/>
      <c r="M859" s="231"/>
      <c r="N859" s="231"/>
      <c r="O859" s="231"/>
      <c r="P859" s="231"/>
      <c r="Q859" s="231"/>
      <c r="R859" s="231"/>
      <c r="S859" s="231"/>
      <c r="T859" s="231"/>
      <c r="U859" s="231"/>
      <c r="V859" s="231"/>
      <c r="W859" s="231"/>
      <c r="X859" s="231"/>
      <c r="Y859" s="212"/>
      <c r="Z859" s="212"/>
      <c r="AA859" s="212"/>
      <c r="AB859" s="212"/>
      <c r="AC859" s="212"/>
      <c r="AD859" s="212"/>
      <c r="AE859" s="212"/>
      <c r="AF859" s="212"/>
      <c r="AG859" s="212" t="s">
        <v>159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>
      <c r="A860" s="229"/>
      <c r="B860" s="230"/>
      <c r="C860" s="254" t="s">
        <v>692</v>
      </c>
      <c r="D860" s="232"/>
      <c r="E860" s="233">
        <v>34.247500000000002</v>
      </c>
      <c r="F860" s="231"/>
      <c r="G860" s="231"/>
      <c r="H860" s="231"/>
      <c r="I860" s="231"/>
      <c r="J860" s="231"/>
      <c r="K860" s="231"/>
      <c r="L860" s="231"/>
      <c r="M860" s="231"/>
      <c r="N860" s="231"/>
      <c r="O860" s="231"/>
      <c r="P860" s="231"/>
      <c r="Q860" s="231"/>
      <c r="R860" s="231"/>
      <c r="S860" s="231"/>
      <c r="T860" s="231"/>
      <c r="U860" s="231"/>
      <c r="V860" s="231"/>
      <c r="W860" s="231"/>
      <c r="X860" s="231"/>
      <c r="Y860" s="212"/>
      <c r="Z860" s="212"/>
      <c r="AA860" s="212"/>
      <c r="AB860" s="212"/>
      <c r="AC860" s="212"/>
      <c r="AD860" s="212"/>
      <c r="AE860" s="212"/>
      <c r="AF860" s="212"/>
      <c r="AG860" s="212" t="s">
        <v>159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>
      <c r="A861" s="229"/>
      <c r="B861" s="230"/>
      <c r="C861" s="254" t="s">
        <v>693</v>
      </c>
      <c r="D861" s="232"/>
      <c r="E861" s="233">
        <v>-3.375</v>
      </c>
      <c r="F861" s="231"/>
      <c r="G861" s="231"/>
      <c r="H861" s="231"/>
      <c r="I861" s="231"/>
      <c r="J861" s="231"/>
      <c r="K861" s="231"/>
      <c r="L861" s="231"/>
      <c r="M861" s="231"/>
      <c r="N861" s="231"/>
      <c r="O861" s="231"/>
      <c r="P861" s="231"/>
      <c r="Q861" s="231"/>
      <c r="R861" s="231"/>
      <c r="S861" s="231"/>
      <c r="T861" s="231"/>
      <c r="U861" s="231"/>
      <c r="V861" s="231"/>
      <c r="W861" s="231"/>
      <c r="X861" s="231"/>
      <c r="Y861" s="212"/>
      <c r="Z861" s="212"/>
      <c r="AA861" s="212"/>
      <c r="AB861" s="212"/>
      <c r="AC861" s="212"/>
      <c r="AD861" s="212"/>
      <c r="AE861" s="212"/>
      <c r="AF861" s="212"/>
      <c r="AG861" s="212" t="s">
        <v>159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>
      <c r="A862" s="229"/>
      <c r="B862" s="230"/>
      <c r="C862" s="254" t="s">
        <v>694</v>
      </c>
      <c r="D862" s="232"/>
      <c r="E862" s="233">
        <v>-4.2</v>
      </c>
      <c r="F862" s="231"/>
      <c r="G862" s="231"/>
      <c r="H862" s="231"/>
      <c r="I862" s="231"/>
      <c r="J862" s="231"/>
      <c r="K862" s="231"/>
      <c r="L862" s="231"/>
      <c r="M862" s="231"/>
      <c r="N862" s="231"/>
      <c r="O862" s="231"/>
      <c r="P862" s="231"/>
      <c r="Q862" s="231"/>
      <c r="R862" s="231"/>
      <c r="S862" s="231"/>
      <c r="T862" s="231"/>
      <c r="U862" s="231"/>
      <c r="V862" s="231"/>
      <c r="W862" s="231"/>
      <c r="X862" s="231"/>
      <c r="Y862" s="212"/>
      <c r="Z862" s="212"/>
      <c r="AA862" s="212"/>
      <c r="AB862" s="212"/>
      <c r="AC862" s="212"/>
      <c r="AD862" s="212"/>
      <c r="AE862" s="212"/>
      <c r="AF862" s="212"/>
      <c r="AG862" s="212" t="s">
        <v>159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>
      <c r="A863" s="229"/>
      <c r="B863" s="230"/>
      <c r="C863" s="254" t="s">
        <v>695</v>
      </c>
      <c r="D863" s="232"/>
      <c r="E863" s="233">
        <v>22.687750000000001</v>
      </c>
      <c r="F863" s="231"/>
      <c r="G863" s="231"/>
      <c r="H863" s="231"/>
      <c r="I863" s="231"/>
      <c r="J863" s="231"/>
      <c r="K863" s="231"/>
      <c r="L863" s="231"/>
      <c r="M863" s="231"/>
      <c r="N863" s="231"/>
      <c r="O863" s="231"/>
      <c r="P863" s="231"/>
      <c r="Q863" s="231"/>
      <c r="R863" s="231"/>
      <c r="S863" s="231"/>
      <c r="T863" s="231"/>
      <c r="U863" s="231"/>
      <c r="V863" s="231"/>
      <c r="W863" s="231"/>
      <c r="X863" s="231"/>
      <c r="Y863" s="212"/>
      <c r="Z863" s="212"/>
      <c r="AA863" s="212"/>
      <c r="AB863" s="212"/>
      <c r="AC863" s="212"/>
      <c r="AD863" s="212"/>
      <c r="AE863" s="212"/>
      <c r="AF863" s="212"/>
      <c r="AG863" s="212" t="s">
        <v>159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>
      <c r="A864" s="241">
        <v>106</v>
      </c>
      <c r="B864" s="242" t="s">
        <v>696</v>
      </c>
      <c r="C864" s="253" t="s">
        <v>697</v>
      </c>
      <c r="D864" s="243" t="s">
        <v>153</v>
      </c>
      <c r="E864" s="244">
        <v>230.50274999999999</v>
      </c>
      <c r="F864" s="245"/>
      <c r="G864" s="246">
        <f>ROUND(E864*F864,2)</f>
        <v>0</v>
      </c>
      <c r="H864" s="245"/>
      <c r="I864" s="246">
        <f>ROUND(E864*H864,2)</f>
        <v>0</v>
      </c>
      <c r="J864" s="245"/>
      <c r="K864" s="246">
        <f>ROUND(E864*J864,2)</f>
        <v>0</v>
      </c>
      <c r="L864" s="246">
        <v>21</v>
      </c>
      <c r="M864" s="246">
        <f>G864*(1+L864/100)</f>
        <v>0</v>
      </c>
      <c r="N864" s="246">
        <v>6.9999999999999994E-5</v>
      </c>
      <c r="O864" s="246">
        <f>ROUND(E864*N864,2)</f>
        <v>0.02</v>
      </c>
      <c r="P864" s="246">
        <v>0</v>
      </c>
      <c r="Q864" s="246">
        <f>ROUND(E864*P864,2)</f>
        <v>0</v>
      </c>
      <c r="R864" s="246"/>
      <c r="S864" s="246" t="s">
        <v>154</v>
      </c>
      <c r="T864" s="247" t="s">
        <v>155</v>
      </c>
      <c r="U864" s="231">
        <v>0.03</v>
      </c>
      <c r="V864" s="231">
        <f>ROUND(E864*U864,2)</f>
        <v>6.92</v>
      </c>
      <c r="W864" s="231"/>
      <c r="X864" s="231" t="s">
        <v>156</v>
      </c>
      <c r="Y864" s="212"/>
      <c r="Z864" s="212"/>
      <c r="AA864" s="212"/>
      <c r="AB864" s="212"/>
      <c r="AC864" s="212"/>
      <c r="AD864" s="212"/>
      <c r="AE864" s="212"/>
      <c r="AF864" s="212"/>
      <c r="AG864" s="212" t="s">
        <v>157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>
      <c r="A865" s="229"/>
      <c r="B865" s="230"/>
      <c r="C865" s="254" t="s">
        <v>698</v>
      </c>
      <c r="D865" s="232"/>
      <c r="E865" s="233"/>
      <c r="F865" s="231"/>
      <c r="G865" s="231"/>
      <c r="H865" s="231"/>
      <c r="I865" s="231"/>
      <c r="J865" s="231"/>
      <c r="K865" s="231"/>
      <c r="L865" s="231"/>
      <c r="M865" s="231"/>
      <c r="N865" s="231"/>
      <c r="O865" s="231"/>
      <c r="P865" s="231"/>
      <c r="Q865" s="231"/>
      <c r="R865" s="231"/>
      <c r="S865" s="231"/>
      <c r="T865" s="231"/>
      <c r="U865" s="231"/>
      <c r="V865" s="231"/>
      <c r="W865" s="231"/>
      <c r="X865" s="231"/>
      <c r="Y865" s="212"/>
      <c r="Z865" s="212"/>
      <c r="AA865" s="212"/>
      <c r="AB865" s="212"/>
      <c r="AC865" s="212"/>
      <c r="AD865" s="212"/>
      <c r="AE865" s="212"/>
      <c r="AF865" s="212"/>
      <c r="AG865" s="212" t="s">
        <v>159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>
      <c r="A866" s="229"/>
      <c r="B866" s="230"/>
      <c r="C866" s="254" t="s">
        <v>699</v>
      </c>
      <c r="D866" s="232"/>
      <c r="E866" s="233"/>
      <c r="F866" s="231"/>
      <c r="G866" s="231"/>
      <c r="H866" s="231"/>
      <c r="I866" s="231"/>
      <c r="J866" s="231"/>
      <c r="K866" s="231"/>
      <c r="L866" s="231"/>
      <c r="M866" s="231"/>
      <c r="N866" s="231"/>
      <c r="O866" s="231"/>
      <c r="P866" s="231"/>
      <c r="Q866" s="231"/>
      <c r="R866" s="231"/>
      <c r="S866" s="231"/>
      <c r="T866" s="231"/>
      <c r="U866" s="231"/>
      <c r="V866" s="231"/>
      <c r="W866" s="231"/>
      <c r="X866" s="231"/>
      <c r="Y866" s="212"/>
      <c r="Z866" s="212"/>
      <c r="AA866" s="212"/>
      <c r="AB866" s="212"/>
      <c r="AC866" s="212"/>
      <c r="AD866" s="212"/>
      <c r="AE866" s="212"/>
      <c r="AF866" s="212"/>
      <c r="AG866" s="212" t="s">
        <v>159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>
      <c r="A867" s="229"/>
      <c r="B867" s="230"/>
      <c r="C867" s="254" t="s">
        <v>700</v>
      </c>
      <c r="D867" s="232"/>
      <c r="E867" s="233">
        <v>230.50274999999999</v>
      </c>
      <c r="F867" s="231"/>
      <c r="G867" s="231"/>
      <c r="H867" s="231"/>
      <c r="I867" s="231"/>
      <c r="J867" s="231"/>
      <c r="K867" s="231"/>
      <c r="L867" s="231"/>
      <c r="M867" s="231"/>
      <c r="N867" s="231"/>
      <c r="O867" s="231"/>
      <c r="P867" s="231"/>
      <c r="Q867" s="231"/>
      <c r="R867" s="231"/>
      <c r="S867" s="231"/>
      <c r="T867" s="231"/>
      <c r="U867" s="231"/>
      <c r="V867" s="231"/>
      <c r="W867" s="231"/>
      <c r="X867" s="231"/>
      <c r="Y867" s="212"/>
      <c r="Z867" s="212"/>
      <c r="AA867" s="212"/>
      <c r="AB867" s="212"/>
      <c r="AC867" s="212"/>
      <c r="AD867" s="212"/>
      <c r="AE867" s="212"/>
      <c r="AF867" s="212"/>
      <c r="AG867" s="212" t="s">
        <v>159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>
      <c r="A868" s="241">
        <v>107</v>
      </c>
      <c r="B868" s="242" t="s">
        <v>701</v>
      </c>
      <c r="C868" s="253" t="s">
        <v>702</v>
      </c>
      <c r="D868" s="243" t="s">
        <v>153</v>
      </c>
      <c r="E868" s="244">
        <v>230.50274999999999</v>
      </c>
      <c r="F868" s="245"/>
      <c r="G868" s="246">
        <f>ROUND(E868*F868,2)</f>
        <v>0</v>
      </c>
      <c r="H868" s="245"/>
      <c r="I868" s="246">
        <f>ROUND(E868*H868,2)</f>
        <v>0</v>
      </c>
      <c r="J868" s="245"/>
      <c r="K868" s="246">
        <f>ROUND(E868*J868,2)</f>
        <v>0</v>
      </c>
      <c r="L868" s="246">
        <v>21</v>
      </c>
      <c r="M868" s="246">
        <f>G868*(1+L868/100)</f>
        <v>0</v>
      </c>
      <c r="N868" s="246">
        <v>1.3999999999999999E-4</v>
      </c>
      <c r="O868" s="246">
        <f>ROUND(E868*N868,2)</f>
        <v>0.03</v>
      </c>
      <c r="P868" s="246">
        <v>0</v>
      </c>
      <c r="Q868" s="246">
        <f>ROUND(E868*P868,2)</f>
        <v>0</v>
      </c>
      <c r="R868" s="246"/>
      <c r="S868" s="246" t="s">
        <v>154</v>
      </c>
      <c r="T868" s="247" t="s">
        <v>155</v>
      </c>
      <c r="U868" s="231">
        <v>0.1</v>
      </c>
      <c r="V868" s="231">
        <f>ROUND(E868*U868,2)</f>
        <v>23.05</v>
      </c>
      <c r="W868" s="231"/>
      <c r="X868" s="231" t="s">
        <v>156</v>
      </c>
      <c r="Y868" s="212"/>
      <c r="Z868" s="212"/>
      <c r="AA868" s="212"/>
      <c r="AB868" s="212"/>
      <c r="AC868" s="212"/>
      <c r="AD868" s="212"/>
      <c r="AE868" s="212"/>
      <c r="AF868" s="212"/>
      <c r="AG868" s="212" t="s">
        <v>157</v>
      </c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>
      <c r="A869" s="229"/>
      <c r="B869" s="230"/>
      <c r="C869" s="254" t="s">
        <v>703</v>
      </c>
      <c r="D869" s="232"/>
      <c r="E869" s="233"/>
      <c r="F869" s="231"/>
      <c r="G869" s="231"/>
      <c r="H869" s="231"/>
      <c r="I869" s="231"/>
      <c r="J869" s="231"/>
      <c r="K869" s="231"/>
      <c r="L869" s="231"/>
      <c r="M869" s="231"/>
      <c r="N869" s="231"/>
      <c r="O869" s="231"/>
      <c r="P869" s="231"/>
      <c r="Q869" s="231"/>
      <c r="R869" s="231"/>
      <c r="S869" s="231"/>
      <c r="T869" s="231"/>
      <c r="U869" s="231"/>
      <c r="V869" s="231"/>
      <c r="W869" s="231"/>
      <c r="X869" s="231"/>
      <c r="Y869" s="212"/>
      <c r="Z869" s="212"/>
      <c r="AA869" s="212"/>
      <c r="AB869" s="212"/>
      <c r="AC869" s="212"/>
      <c r="AD869" s="212"/>
      <c r="AE869" s="212"/>
      <c r="AF869" s="212"/>
      <c r="AG869" s="212" t="s">
        <v>159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>
      <c r="A870" s="229"/>
      <c r="B870" s="230"/>
      <c r="C870" s="254" t="s">
        <v>700</v>
      </c>
      <c r="D870" s="232"/>
      <c r="E870" s="233">
        <v>230.50274999999999</v>
      </c>
      <c r="F870" s="231"/>
      <c r="G870" s="231"/>
      <c r="H870" s="231"/>
      <c r="I870" s="231"/>
      <c r="J870" s="231"/>
      <c r="K870" s="231"/>
      <c r="L870" s="231"/>
      <c r="M870" s="231"/>
      <c r="N870" s="231"/>
      <c r="O870" s="231"/>
      <c r="P870" s="231"/>
      <c r="Q870" s="231"/>
      <c r="R870" s="231"/>
      <c r="S870" s="231"/>
      <c r="T870" s="231"/>
      <c r="U870" s="231"/>
      <c r="V870" s="231"/>
      <c r="W870" s="231"/>
      <c r="X870" s="231"/>
      <c r="Y870" s="212"/>
      <c r="Z870" s="212"/>
      <c r="AA870" s="212"/>
      <c r="AB870" s="212"/>
      <c r="AC870" s="212"/>
      <c r="AD870" s="212"/>
      <c r="AE870" s="212"/>
      <c r="AF870" s="212"/>
      <c r="AG870" s="212" t="s">
        <v>159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>
      <c r="A871" s="241">
        <v>108</v>
      </c>
      <c r="B871" s="242" t="s">
        <v>704</v>
      </c>
      <c r="C871" s="253" t="s">
        <v>705</v>
      </c>
      <c r="D871" s="243" t="s">
        <v>153</v>
      </c>
      <c r="E871" s="244">
        <v>298.18374999999997</v>
      </c>
      <c r="F871" s="245"/>
      <c r="G871" s="246">
        <f>ROUND(E871*F871,2)</f>
        <v>0</v>
      </c>
      <c r="H871" s="245"/>
      <c r="I871" s="246">
        <f>ROUND(E871*H871,2)</f>
        <v>0</v>
      </c>
      <c r="J871" s="245"/>
      <c r="K871" s="246">
        <f>ROUND(E871*J871,2)</f>
        <v>0</v>
      </c>
      <c r="L871" s="246">
        <v>21</v>
      </c>
      <c r="M871" s="246">
        <f>G871*(1+L871/100)</f>
        <v>0</v>
      </c>
      <c r="N871" s="246">
        <v>0</v>
      </c>
      <c r="O871" s="246">
        <f>ROUND(E871*N871,2)</f>
        <v>0</v>
      </c>
      <c r="P871" s="246">
        <v>0</v>
      </c>
      <c r="Q871" s="246">
        <f>ROUND(E871*P871,2)</f>
        <v>0</v>
      </c>
      <c r="R871" s="246"/>
      <c r="S871" s="246" t="s">
        <v>154</v>
      </c>
      <c r="T871" s="247" t="s">
        <v>155</v>
      </c>
      <c r="U871" s="231">
        <v>0.01</v>
      </c>
      <c r="V871" s="231">
        <f>ROUND(E871*U871,2)</f>
        <v>2.98</v>
      </c>
      <c r="W871" s="231"/>
      <c r="X871" s="231" t="s">
        <v>156</v>
      </c>
      <c r="Y871" s="212"/>
      <c r="Z871" s="212"/>
      <c r="AA871" s="212"/>
      <c r="AB871" s="212"/>
      <c r="AC871" s="212"/>
      <c r="AD871" s="212"/>
      <c r="AE871" s="212"/>
      <c r="AF871" s="212"/>
      <c r="AG871" s="212" t="s">
        <v>157</v>
      </c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>
      <c r="A872" s="229"/>
      <c r="B872" s="230"/>
      <c r="C872" s="254" t="s">
        <v>706</v>
      </c>
      <c r="D872" s="232"/>
      <c r="E872" s="233"/>
      <c r="F872" s="231"/>
      <c r="G872" s="231"/>
      <c r="H872" s="231"/>
      <c r="I872" s="231"/>
      <c r="J872" s="231"/>
      <c r="K872" s="231"/>
      <c r="L872" s="231"/>
      <c r="M872" s="231"/>
      <c r="N872" s="231"/>
      <c r="O872" s="231"/>
      <c r="P872" s="231"/>
      <c r="Q872" s="231"/>
      <c r="R872" s="231"/>
      <c r="S872" s="231"/>
      <c r="T872" s="231"/>
      <c r="U872" s="231"/>
      <c r="V872" s="231"/>
      <c r="W872" s="231"/>
      <c r="X872" s="231"/>
      <c r="Y872" s="212"/>
      <c r="Z872" s="212"/>
      <c r="AA872" s="212"/>
      <c r="AB872" s="212"/>
      <c r="AC872" s="212"/>
      <c r="AD872" s="212"/>
      <c r="AE872" s="212"/>
      <c r="AF872" s="212"/>
      <c r="AG872" s="212" t="s">
        <v>159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>
      <c r="A873" s="229"/>
      <c r="B873" s="230"/>
      <c r="C873" s="254" t="s">
        <v>707</v>
      </c>
      <c r="D873" s="232"/>
      <c r="E873" s="233"/>
      <c r="F873" s="231"/>
      <c r="G873" s="231"/>
      <c r="H873" s="231"/>
      <c r="I873" s="231"/>
      <c r="J873" s="231"/>
      <c r="K873" s="231"/>
      <c r="L873" s="231"/>
      <c r="M873" s="231"/>
      <c r="N873" s="231"/>
      <c r="O873" s="231"/>
      <c r="P873" s="231"/>
      <c r="Q873" s="231"/>
      <c r="R873" s="231"/>
      <c r="S873" s="231"/>
      <c r="T873" s="231"/>
      <c r="U873" s="231"/>
      <c r="V873" s="231"/>
      <c r="W873" s="231"/>
      <c r="X873" s="231"/>
      <c r="Y873" s="212"/>
      <c r="Z873" s="212"/>
      <c r="AA873" s="212"/>
      <c r="AB873" s="212"/>
      <c r="AC873" s="212"/>
      <c r="AD873" s="212"/>
      <c r="AE873" s="212"/>
      <c r="AF873" s="212"/>
      <c r="AG873" s="212" t="s">
        <v>159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>
      <c r="A874" s="229"/>
      <c r="B874" s="230"/>
      <c r="C874" s="254" t="s">
        <v>700</v>
      </c>
      <c r="D874" s="232"/>
      <c r="E874" s="233">
        <v>230.50274999999999</v>
      </c>
      <c r="F874" s="231"/>
      <c r="G874" s="231"/>
      <c r="H874" s="231"/>
      <c r="I874" s="231"/>
      <c r="J874" s="231"/>
      <c r="K874" s="231"/>
      <c r="L874" s="231"/>
      <c r="M874" s="231"/>
      <c r="N874" s="231"/>
      <c r="O874" s="231"/>
      <c r="P874" s="231"/>
      <c r="Q874" s="231"/>
      <c r="R874" s="231"/>
      <c r="S874" s="231"/>
      <c r="T874" s="231"/>
      <c r="U874" s="231"/>
      <c r="V874" s="231"/>
      <c r="W874" s="231"/>
      <c r="X874" s="231"/>
      <c r="Y874" s="212"/>
      <c r="Z874" s="212"/>
      <c r="AA874" s="212"/>
      <c r="AB874" s="212"/>
      <c r="AC874" s="212"/>
      <c r="AD874" s="212"/>
      <c r="AE874" s="212"/>
      <c r="AF874" s="212"/>
      <c r="AG874" s="212" t="s">
        <v>159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>
      <c r="A875" s="229"/>
      <c r="B875" s="230"/>
      <c r="C875" s="254" t="s">
        <v>708</v>
      </c>
      <c r="D875" s="232"/>
      <c r="E875" s="233"/>
      <c r="F875" s="231"/>
      <c r="G875" s="231"/>
      <c r="H875" s="231"/>
      <c r="I875" s="231"/>
      <c r="J875" s="231"/>
      <c r="K875" s="231"/>
      <c r="L875" s="231"/>
      <c r="M875" s="231"/>
      <c r="N875" s="231"/>
      <c r="O875" s="231"/>
      <c r="P875" s="231"/>
      <c r="Q875" s="231"/>
      <c r="R875" s="231"/>
      <c r="S875" s="231"/>
      <c r="T875" s="231"/>
      <c r="U875" s="231"/>
      <c r="V875" s="231"/>
      <c r="W875" s="231"/>
      <c r="X875" s="231"/>
      <c r="Y875" s="212"/>
      <c r="Z875" s="212"/>
      <c r="AA875" s="212"/>
      <c r="AB875" s="212"/>
      <c r="AC875" s="212"/>
      <c r="AD875" s="212"/>
      <c r="AE875" s="212"/>
      <c r="AF875" s="212"/>
      <c r="AG875" s="212" t="s">
        <v>159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>
      <c r="A876" s="229"/>
      <c r="B876" s="230"/>
      <c r="C876" s="254" t="s">
        <v>709</v>
      </c>
      <c r="D876" s="232"/>
      <c r="E876" s="233">
        <v>67.680999999999997</v>
      </c>
      <c r="F876" s="231"/>
      <c r="G876" s="231"/>
      <c r="H876" s="231"/>
      <c r="I876" s="231"/>
      <c r="J876" s="231"/>
      <c r="K876" s="231"/>
      <c r="L876" s="231"/>
      <c r="M876" s="231"/>
      <c r="N876" s="231"/>
      <c r="O876" s="231"/>
      <c r="P876" s="231"/>
      <c r="Q876" s="231"/>
      <c r="R876" s="231"/>
      <c r="S876" s="231"/>
      <c r="T876" s="231"/>
      <c r="U876" s="231"/>
      <c r="V876" s="231"/>
      <c r="W876" s="231"/>
      <c r="X876" s="231"/>
      <c r="Y876" s="212"/>
      <c r="Z876" s="212"/>
      <c r="AA876" s="212"/>
      <c r="AB876" s="212"/>
      <c r="AC876" s="212"/>
      <c r="AD876" s="212"/>
      <c r="AE876" s="212"/>
      <c r="AF876" s="212"/>
      <c r="AG876" s="212" t="s">
        <v>159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>
      <c r="A877" s="235" t="s">
        <v>149</v>
      </c>
      <c r="B877" s="236" t="s">
        <v>109</v>
      </c>
      <c r="C877" s="252" t="s">
        <v>110</v>
      </c>
      <c r="D877" s="237"/>
      <c r="E877" s="238"/>
      <c r="F877" s="239"/>
      <c r="G877" s="239">
        <f>SUMIF(AG878:AG882,"&lt;&gt;NOR",G878:G882)</f>
        <v>0</v>
      </c>
      <c r="H877" s="239"/>
      <c r="I877" s="239">
        <f>SUM(I878:I882)</f>
        <v>0</v>
      </c>
      <c r="J877" s="239"/>
      <c r="K877" s="239">
        <f>SUM(K878:K882)</f>
        <v>0</v>
      </c>
      <c r="L877" s="239"/>
      <c r="M877" s="239">
        <f>SUM(M878:M882)</f>
        <v>0</v>
      </c>
      <c r="N877" s="239"/>
      <c r="O877" s="239">
        <f>SUM(O878:O882)</f>
        <v>0</v>
      </c>
      <c r="P877" s="239"/>
      <c r="Q877" s="239">
        <f>SUM(Q878:Q882)</f>
        <v>0</v>
      </c>
      <c r="R877" s="239"/>
      <c r="S877" s="239"/>
      <c r="T877" s="240"/>
      <c r="U877" s="234"/>
      <c r="V877" s="234">
        <f>SUM(V878:V882)</f>
        <v>0</v>
      </c>
      <c r="W877" s="234"/>
      <c r="X877" s="234"/>
      <c r="AG877" t="s">
        <v>150</v>
      </c>
    </row>
    <row r="878" spans="1:60" outlineLevel="1">
      <c r="A878" s="241">
        <v>109</v>
      </c>
      <c r="B878" s="242" t="s">
        <v>109</v>
      </c>
      <c r="C878" s="253" t="s">
        <v>710</v>
      </c>
      <c r="D878" s="243" t="s">
        <v>238</v>
      </c>
      <c r="E878" s="244">
        <v>2</v>
      </c>
      <c r="F878" s="245"/>
      <c r="G878" s="246">
        <f>ROUND(E878*F878,2)</f>
        <v>0</v>
      </c>
      <c r="H878" s="245"/>
      <c r="I878" s="246">
        <f>ROUND(E878*H878,2)</f>
        <v>0</v>
      </c>
      <c r="J878" s="245"/>
      <c r="K878" s="246">
        <f>ROUND(E878*J878,2)</f>
        <v>0</v>
      </c>
      <c r="L878" s="246">
        <v>21</v>
      </c>
      <c r="M878" s="246">
        <f>G878*(1+L878/100)</f>
        <v>0</v>
      </c>
      <c r="N878" s="246">
        <v>0</v>
      </c>
      <c r="O878" s="246">
        <f>ROUND(E878*N878,2)</f>
        <v>0</v>
      </c>
      <c r="P878" s="246">
        <v>0</v>
      </c>
      <c r="Q878" s="246">
        <f>ROUND(E878*P878,2)</f>
        <v>0</v>
      </c>
      <c r="R878" s="246"/>
      <c r="S878" s="246" t="s">
        <v>260</v>
      </c>
      <c r="T878" s="247" t="s">
        <v>261</v>
      </c>
      <c r="U878" s="231">
        <v>0</v>
      </c>
      <c r="V878" s="231">
        <f>ROUND(E878*U878,2)</f>
        <v>0</v>
      </c>
      <c r="W878" s="231"/>
      <c r="X878" s="231" t="s">
        <v>156</v>
      </c>
      <c r="Y878" s="212"/>
      <c r="Z878" s="212"/>
      <c r="AA878" s="212"/>
      <c r="AB878" s="212"/>
      <c r="AC878" s="212"/>
      <c r="AD878" s="212"/>
      <c r="AE878" s="212"/>
      <c r="AF878" s="212"/>
      <c r="AG878" s="212" t="s">
        <v>157</v>
      </c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>
      <c r="A879" s="229"/>
      <c r="B879" s="230"/>
      <c r="C879" s="254" t="s">
        <v>711</v>
      </c>
      <c r="D879" s="232"/>
      <c r="E879" s="233"/>
      <c r="F879" s="231"/>
      <c r="G879" s="231"/>
      <c r="H879" s="231"/>
      <c r="I879" s="231"/>
      <c r="J879" s="231"/>
      <c r="K879" s="231"/>
      <c r="L879" s="231"/>
      <c r="M879" s="231"/>
      <c r="N879" s="231"/>
      <c r="O879" s="231"/>
      <c r="P879" s="231"/>
      <c r="Q879" s="231"/>
      <c r="R879" s="231"/>
      <c r="S879" s="231"/>
      <c r="T879" s="231"/>
      <c r="U879" s="231"/>
      <c r="V879" s="231"/>
      <c r="W879" s="231"/>
      <c r="X879" s="231"/>
      <c r="Y879" s="212"/>
      <c r="Z879" s="212"/>
      <c r="AA879" s="212"/>
      <c r="AB879" s="212"/>
      <c r="AC879" s="212"/>
      <c r="AD879" s="212"/>
      <c r="AE879" s="212"/>
      <c r="AF879" s="212"/>
      <c r="AG879" s="212" t="s">
        <v>159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>
      <c r="A880" s="229"/>
      <c r="B880" s="230"/>
      <c r="C880" s="254" t="s">
        <v>55</v>
      </c>
      <c r="D880" s="232"/>
      <c r="E880" s="233">
        <v>1</v>
      </c>
      <c r="F880" s="231"/>
      <c r="G880" s="231"/>
      <c r="H880" s="231"/>
      <c r="I880" s="231"/>
      <c r="J880" s="231"/>
      <c r="K880" s="231"/>
      <c r="L880" s="231"/>
      <c r="M880" s="231"/>
      <c r="N880" s="231"/>
      <c r="O880" s="231"/>
      <c r="P880" s="231"/>
      <c r="Q880" s="231"/>
      <c r="R880" s="231"/>
      <c r="S880" s="231"/>
      <c r="T880" s="231"/>
      <c r="U880" s="231"/>
      <c r="V880" s="231"/>
      <c r="W880" s="231"/>
      <c r="X880" s="231"/>
      <c r="Y880" s="212"/>
      <c r="Z880" s="212"/>
      <c r="AA880" s="212"/>
      <c r="AB880" s="212"/>
      <c r="AC880" s="212"/>
      <c r="AD880" s="212"/>
      <c r="AE880" s="212"/>
      <c r="AF880" s="212"/>
      <c r="AG880" s="212" t="s">
        <v>159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>
      <c r="A881" s="229"/>
      <c r="B881" s="230"/>
      <c r="C881" s="254" t="s">
        <v>174</v>
      </c>
      <c r="D881" s="232"/>
      <c r="E881" s="233"/>
      <c r="F881" s="231"/>
      <c r="G881" s="231"/>
      <c r="H881" s="231"/>
      <c r="I881" s="231"/>
      <c r="J881" s="231"/>
      <c r="K881" s="231"/>
      <c r="L881" s="231"/>
      <c r="M881" s="231"/>
      <c r="N881" s="231"/>
      <c r="O881" s="231"/>
      <c r="P881" s="231"/>
      <c r="Q881" s="231"/>
      <c r="R881" s="231"/>
      <c r="S881" s="231"/>
      <c r="T881" s="231"/>
      <c r="U881" s="231"/>
      <c r="V881" s="231"/>
      <c r="W881" s="231"/>
      <c r="X881" s="231"/>
      <c r="Y881" s="212"/>
      <c r="Z881" s="212"/>
      <c r="AA881" s="212"/>
      <c r="AB881" s="212"/>
      <c r="AC881" s="212"/>
      <c r="AD881" s="212"/>
      <c r="AE881" s="212"/>
      <c r="AF881" s="212"/>
      <c r="AG881" s="212" t="s">
        <v>159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>
      <c r="A882" s="229"/>
      <c r="B882" s="230"/>
      <c r="C882" s="254" t="s">
        <v>55</v>
      </c>
      <c r="D882" s="232"/>
      <c r="E882" s="233">
        <v>1</v>
      </c>
      <c r="F882" s="231"/>
      <c r="G882" s="231"/>
      <c r="H882" s="231"/>
      <c r="I882" s="231"/>
      <c r="J882" s="231"/>
      <c r="K882" s="231"/>
      <c r="L882" s="231"/>
      <c r="M882" s="231"/>
      <c r="N882" s="231"/>
      <c r="O882" s="231"/>
      <c r="P882" s="231"/>
      <c r="Q882" s="231"/>
      <c r="R882" s="231"/>
      <c r="S882" s="231"/>
      <c r="T882" s="231"/>
      <c r="U882" s="231"/>
      <c r="V882" s="231"/>
      <c r="W882" s="231"/>
      <c r="X882" s="231"/>
      <c r="Y882" s="212"/>
      <c r="Z882" s="212"/>
      <c r="AA882" s="212"/>
      <c r="AB882" s="212"/>
      <c r="AC882" s="212"/>
      <c r="AD882" s="212"/>
      <c r="AE882" s="212"/>
      <c r="AF882" s="212"/>
      <c r="AG882" s="212" t="s">
        <v>159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>
      <c r="A883" s="235" t="s">
        <v>149</v>
      </c>
      <c r="B883" s="236" t="s">
        <v>120</v>
      </c>
      <c r="C883" s="252" t="s">
        <v>80</v>
      </c>
      <c r="D883" s="237"/>
      <c r="E883" s="238"/>
      <c r="F883" s="239"/>
      <c r="G883" s="239">
        <f>SUMIF(AG884:AG904,"&lt;&gt;NOR",G884:G904)</f>
        <v>0</v>
      </c>
      <c r="H883" s="239"/>
      <c r="I883" s="239">
        <f>SUM(I884:I904)</f>
        <v>0</v>
      </c>
      <c r="J883" s="239"/>
      <c r="K883" s="239">
        <f>SUM(K884:K904)</f>
        <v>0</v>
      </c>
      <c r="L883" s="239"/>
      <c r="M883" s="239">
        <f>SUM(M884:M904)</f>
        <v>0</v>
      </c>
      <c r="N883" s="239"/>
      <c r="O883" s="239">
        <f>SUM(O884:O904)</f>
        <v>0</v>
      </c>
      <c r="P883" s="239"/>
      <c r="Q883" s="239">
        <f>SUM(Q884:Q904)</f>
        <v>0</v>
      </c>
      <c r="R883" s="239"/>
      <c r="S883" s="239"/>
      <c r="T883" s="240"/>
      <c r="U883" s="234"/>
      <c r="V883" s="234">
        <f>SUM(V884:V904)</f>
        <v>29.27</v>
      </c>
      <c r="W883" s="234"/>
      <c r="X883" s="234"/>
      <c r="AG883" t="s">
        <v>150</v>
      </c>
    </row>
    <row r="884" spans="1:60" outlineLevel="1">
      <c r="A884" s="241">
        <v>110</v>
      </c>
      <c r="B884" s="242" t="s">
        <v>712</v>
      </c>
      <c r="C884" s="253" t="s">
        <v>713</v>
      </c>
      <c r="D884" s="243" t="s">
        <v>187</v>
      </c>
      <c r="E884" s="244">
        <v>12.403</v>
      </c>
      <c r="F884" s="245"/>
      <c r="G884" s="246">
        <f>ROUND(E884*F884,2)</f>
        <v>0</v>
      </c>
      <c r="H884" s="245"/>
      <c r="I884" s="246">
        <f>ROUND(E884*H884,2)</f>
        <v>0</v>
      </c>
      <c r="J884" s="245"/>
      <c r="K884" s="246">
        <f>ROUND(E884*J884,2)</f>
        <v>0</v>
      </c>
      <c r="L884" s="246">
        <v>21</v>
      </c>
      <c r="M884" s="246">
        <f>G884*(1+L884/100)</f>
        <v>0</v>
      </c>
      <c r="N884" s="246">
        <v>0</v>
      </c>
      <c r="O884" s="246">
        <f>ROUND(E884*N884,2)</f>
        <v>0</v>
      </c>
      <c r="P884" s="246">
        <v>0</v>
      </c>
      <c r="Q884" s="246">
        <f>ROUND(E884*P884,2)</f>
        <v>0</v>
      </c>
      <c r="R884" s="246"/>
      <c r="S884" s="246" t="s">
        <v>154</v>
      </c>
      <c r="T884" s="247" t="s">
        <v>155</v>
      </c>
      <c r="U884" s="231">
        <v>0.93</v>
      </c>
      <c r="V884" s="231">
        <f>ROUND(E884*U884,2)</f>
        <v>11.53</v>
      </c>
      <c r="W884" s="231"/>
      <c r="X884" s="231" t="s">
        <v>156</v>
      </c>
      <c r="Y884" s="212"/>
      <c r="Z884" s="212"/>
      <c r="AA884" s="212"/>
      <c r="AB884" s="212"/>
      <c r="AC884" s="212"/>
      <c r="AD884" s="212"/>
      <c r="AE884" s="212"/>
      <c r="AF884" s="212"/>
      <c r="AG884" s="212" t="s">
        <v>157</v>
      </c>
      <c r="AH884" s="212"/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>
      <c r="A885" s="229"/>
      <c r="B885" s="230"/>
      <c r="C885" s="254" t="s">
        <v>714</v>
      </c>
      <c r="D885" s="232"/>
      <c r="E885" s="233"/>
      <c r="F885" s="231"/>
      <c r="G885" s="231"/>
      <c r="H885" s="231"/>
      <c r="I885" s="231"/>
      <c r="J885" s="231"/>
      <c r="K885" s="231"/>
      <c r="L885" s="231"/>
      <c r="M885" s="231"/>
      <c r="N885" s="231"/>
      <c r="O885" s="231"/>
      <c r="P885" s="231"/>
      <c r="Q885" s="231"/>
      <c r="R885" s="231"/>
      <c r="S885" s="231"/>
      <c r="T885" s="231"/>
      <c r="U885" s="231"/>
      <c r="V885" s="231"/>
      <c r="W885" s="231"/>
      <c r="X885" s="231"/>
      <c r="Y885" s="212"/>
      <c r="Z885" s="212"/>
      <c r="AA885" s="212"/>
      <c r="AB885" s="212"/>
      <c r="AC885" s="212"/>
      <c r="AD885" s="212"/>
      <c r="AE885" s="212"/>
      <c r="AF885" s="212"/>
      <c r="AG885" s="212" t="s">
        <v>159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>
      <c r="A886" s="229"/>
      <c r="B886" s="230"/>
      <c r="C886" s="254" t="s">
        <v>715</v>
      </c>
      <c r="D886" s="232"/>
      <c r="E886" s="233">
        <v>12.403</v>
      </c>
      <c r="F886" s="231"/>
      <c r="G886" s="231"/>
      <c r="H886" s="231"/>
      <c r="I886" s="231"/>
      <c r="J886" s="231"/>
      <c r="K886" s="231"/>
      <c r="L886" s="231"/>
      <c r="M886" s="231"/>
      <c r="N886" s="231"/>
      <c r="O886" s="231"/>
      <c r="P886" s="231"/>
      <c r="Q886" s="231"/>
      <c r="R886" s="231"/>
      <c r="S886" s="231"/>
      <c r="T886" s="231"/>
      <c r="U886" s="231"/>
      <c r="V886" s="231"/>
      <c r="W886" s="231"/>
      <c r="X886" s="231"/>
      <c r="Y886" s="212"/>
      <c r="Z886" s="212"/>
      <c r="AA886" s="212"/>
      <c r="AB886" s="212"/>
      <c r="AC886" s="212"/>
      <c r="AD886" s="212"/>
      <c r="AE886" s="212"/>
      <c r="AF886" s="212"/>
      <c r="AG886" s="212" t="s">
        <v>159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ht="22.5" outlineLevel="1">
      <c r="A887" s="241">
        <v>111</v>
      </c>
      <c r="B887" s="242" t="s">
        <v>716</v>
      </c>
      <c r="C887" s="253" t="s">
        <v>717</v>
      </c>
      <c r="D887" s="243" t="s">
        <v>187</v>
      </c>
      <c r="E887" s="244">
        <v>12.403</v>
      </c>
      <c r="F887" s="245"/>
      <c r="G887" s="246">
        <f>ROUND(E887*F887,2)</f>
        <v>0</v>
      </c>
      <c r="H887" s="245"/>
      <c r="I887" s="246">
        <f>ROUND(E887*H887,2)</f>
        <v>0</v>
      </c>
      <c r="J887" s="245"/>
      <c r="K887" s="246">
        <f>ROUND(E887*J887,2)</f>
        <v>0</v>
      </c>
      <c r="L887" s="246">
        <v>21</v>
      </c>
      <c r="M887" s="246">
        <f>G887*(1+L887/100)</f>
        <v>0</v>
      </c>
      <c r="N887" s="246">
        <v>0</v>
      </c>
      <c r="O887" s="246">
        <f>ROUND(E887*N887,2)</f>
        <v>0</v>
      </c>
      <c r="P887" s="246">
        <v>0</v>
      </c>
      <c r="Q887" s="246">
        <f>ROUND(E887*P887,2)</f>
        <v>0</v>
      </c>
      <c r="R887" s="246"/>
      <c r="S887" s="246" t="s">
        <v>154</v>
      </c>
      <c r="T887" s="247" t="s">
        <v>155</v>
      </c>
      <c r="U887" s="231">
        <v>0.49</v>
      </c>
      <c r="V887" s="231">
        <f>ROUND(E887*U887,2)</f>
        <v>6.08</v>
      </c>
      <c r="W887" s="231"/>
      <c r="X887" s="231" t="s">
        <v>156</v>
      </c>
      <c r="Y887" s="212"/>
      <c r="Z887" s="212"/>
      <c r="AA887" s="212"/>
      <c r="AB887" s="212"/>
      <c r="AC887" s="212"/>
      <c r="AD887" s="212"/>
      <c r="AE887" s="212"/>
      <c r="AF887" s="212"/>
      <c r="AG887" s="212" t="s">
        <v>157</v>
      </c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>
      <c r="A888" s="229"/>
      <c r="B888" s="230"/>
      <c r="C888" s="255" t="s">
        <v>718</v>
      </c>
      <c r="D888" s="249"/>
      <c r="E888" s="249"/>
      <c r="F888" s="249"/>
      <c r="G888" s="249"/>
      <c r="H888" s="231"/>
      <c r="I888" s="231"/>
      <c r="J888" s="231"/>
      <c r="K888" s="231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1"/>
      <c r="Y888" s="212"/>
      <c r="Z888" s="212"/>
      <c r="AA888" s="212"/>
      <c r="AB888" s="212"/>
      <c r="AC888" s="212"/>
      <c r="AD888" s="212"/>
      <c r="AE888" s="212"/>
      <c r="AF888" s="212"/>
      <c r="AG888" s="212" t="s">
        <v>230</v>
      </c>
      <c r="AH888" s="212"/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>
      <c r="A889" s="229"/>
      <c r="B889" s="230"/>
      <c r="C889" s="254" t="s">
        <v>714</v>
      </c>
      <c r="D889" s="232"/>
      <c r="E889" s="233"/>
      <c r="F889" s="231"/>
      <c r="G889" s="231"/>
      <c r="H889" s="231"/>
      <c r="I889" s="231"/>
      <c r="J889" s="231"/>
      <c r="K889" s="231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1"/>
      <c r="Y889" s="212"/>
      <c r="Z889" s="212"/>
      <c r="AA889" s="212"/>
      <c r="AB889" s="212"/>
      <c r="AC889" s="212"/>
      <c r="AD889" s="212"/>
      <c r="AE889" s="212"/>
      <c r="AF889" s="212"/>
      <c r="AG889" s="212" t="s">
        <v>159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>
      <c r="A890" s="229"/>
      <c r="B890" s="230"/>
      <c r="C890" s="254" t="s">
        <v>715</v>
      </c>
      <c r="D890" s="232"/>
      <c r="E890" s="233">
        <v>12.403</v>
      </c>
      <c r="F890" s="231"/>
      <c r="G890" s="231"/>
      <c r="H890" s="231"/>
      <c r="I890" s="231"/>
      <c r="J890" s="231"/>
      <c r="K890" s="231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1"/>
      <c r="Y890" s="212"/>
      <c r="Z890" s="212"/>
      <c r="AA890" s="212"/>
      <c r="AB890" s="212"/>
      <c r="AC890" s="212"/>
      <c r="AD890" s="212"/>
      <c r="AE890" s="212"/>
      <c r="AF890" s="212"/>
      <c r="AG890" s="212" t="s">
        <v>159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ht="22.5" outlineLevel="1">
      <c r="A891" s="241">
        <v>112</v>
      </c>
      <c r="B891" s="242" t="s">
        <v>719</v>
      </c>
      <c r="C891" s="253" t="s">
        <v>720</v>
      </c>
      <c r="D891" s="243" t="s">
        <v>187</v>
      </c>
      <c r="E891" s="244">
        <v>135.09531999999999</v>
      </c>
      <c r="F891" s="245"/>
      <c r="G891" s="246">
        <f>ROUND(E891*F891,2)</f>
        <v>0</v>
      </c>
      <c r="H891" s="245"/>
      <c r="I891" s="246">
        <f>ROUND(E891*H891,2)</f>
        <v>0</v>
      </c>
      <c r="J891" s="245"/>
      <c r="K891" s="246">
        <f>ROUND(E891*J891,2)</f>
        <v>0</v>
      </c>
      <c r="L891" s="246">
        <v>21</v>
      </c>
      <c r="M891" s="246">
        <f>G891*(1+L891/100)</f>
        <v>0</v>
      </c>
      <c r="N891" s="246">
        <v>0</v>
      </c>
      <c r="O891" s="246">
        <f>ROUND(E891*N891,2)</f>
        <v>0</v>
      </c>
      <c r="P891" s="246">
        <v>0</v>
      </c>
      <c r="Q891" s="246">
        <f>ROUND(E891*P891,2)</f>
        <v>0</v>
      </c>
      <c r="R891" s="246"/>
      <c r="S891" s="246" t="s">
        <v>154</v>
      </c>
      <c r="T891" s="247" t="s">
        <v>155</v>
      </c>
      <c r="U891" s="231">
        <v>0</v>
      </c>
      <c r="V891" s="231">
        <f>ROUND(E891*U891,2)</f>
        <v>0</v>
      </c>
      <c r="W891" s="231"/>
      <c r="X891" s="231" t="s">
        <v>156</v>
      </c>
      <c r="Y891" s="212"/>
      <c r="Z891" s="212"/>
      <c r="AA891" s="212"/>
      <c r="AB891" s="212"/>
      <c r="AC891" s="212"/>
      <c r="AD891" s="212"/>
      <c r="AE891" s="212"/>
      <c r="AF891" s="212"/>
      <c r="AG891" s="212" t="s">
        <v>157</v>
      </c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>
      <c r="A892" s="229"/>
      <c r="B892" s="230"/>
      <c r="C892" s="254" t="s">
        <v>721</v>
      </c>
      <c r="D892" s="232"/>
      <c r="E892" s="233"/>
      <c r="F892" s="231"/>
      <c r="G892" s="231"/>
      <c r="H892" s="231"/>
      <c r="I892" s="231"/>
      <c r="J892" s="231"/>
      <c r="K892" s="231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1"/>
      <c r="Y892" s="212"/>
      <c r="Z892" s="212"/>
      <c r="AA892" s="212"/>
      <c r="AB892" s="212"/>
      <c r="AC892" s="212"/>
      <c r="AD892" s="212"/>
      <c r="AE892" s="212"/>
      <c r="AF892" s="212"/>
      <c r="AG892" s="212" t="s">
        <v>159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ht="22.5" outlineLevel="1">
      <c r="A893" s="229"/>
      <c r="B893" s="230"/>
      <c r="C893" s="254" t="s">
        <v>722</v>
      </c>
      <c r="D893" s="232"/>
      <c r="E893" s="233"/>
      <c r="F893" s="231"/>
      <c r="G893" s="231"/>
      <c r="H893" s="231"/>
      <c r="I893" s="231"/>
      <c r="J893" s="231"/>
      <c r="K893" s="231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1"/>
      <c r="Y893" s="212"/>
      <c r="Z893" s="212"/>
      <c r="AA893" s="212"/>
      <c r="AB893" s="212"/>
      <c r="AC893" s="212"/>
      <c r="AD893" s="212"/>
      <c r="AE893" s="212"/>
      <c r="AF893" s="212"/>
      <c r="AG893" s="212" t="s">
        <v>159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>
      <c r="A894" s="229"/>
      <c r="B894" s="230"/>
      <c r="C894" s="254" t="s">
        <v>723</v>
      </c>
      <c r="D894" s="232"/>
      <c r="E894" s="233">
        <v>134.59369000000001</v>
      </c>
      <c r="F894" s="231"/>
      <c r="G894" s="231"/>
      <c r="H894" s="231"/>
      <c r="I894" s="231"/>
      <c r="J894" s="231"/>
      <c r="K894" s="231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1"/>
      <c r="Y894" s="212"/>
      <c r="Z894" s="212"/>
      <c r="AA894" s="212"/>
      <c r="AB894" s="212"/>
      <c r="AC894" s="212"/>
      <c r="AD894" s="212"/>
      <c r="AE894" s="212"/>
      <c r="AF894" s="212"/>
      <c r="AG894" s="212" t="s">
        <v>159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>
      <c r="A895" s="229"/>
      <c r="B895" s="230"/>
      <c r="C895" s="254" t="s">
        <v>724</v>
      </c>
      <c r="D895" s="232"/>
      <c r="E895" s="233">
        <v>0.50163000000000002</v>
      </c>
      <c r="F895" s="231"/>
      <c r="G895" s="231"/>
      <c r="H895" s="231"/>
      <c r="I895" s="231"/>
      <c r="J895" s="231"/>
      <c r="K895" s="231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12"/>
      <c r="Z895" s="212"/>
      <c r="AA895" s="212"/>
      <c r="AB895" s="212"/>
      <c r="AC895" s="212"/>
      <c r="AD895" s="212"/>
      <c r="AE895" s="212"/>
      <c r="AF895" s="212"/>
      <c r="AG895" s="212" t="s">
        <v>159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>
      <c r="A896" s="241">
        <v>113</v>
      </c>
      <c r="B896" s="242" t="s">
        <v>725</v>
      </c>
      <c r="C896" s="253" t="s">
        <v>726</v>
      </c>
      <c r="D896" s="243" t="s">
        <v>187</v>
      </c>
      <c r="E896" s="244">
        <v>12.403</v>
      </c>
      <c r="F896" s="245"/>
      <c r="G896" s="246">
        <f>ROUND(E896*F896,2)</f>
        <v>0</v>
      </c>
      <c r="H896" s="245"/>
      <c r="I896" s="246">
        <f>ROUND(E896*H896,2)</f>
        <v>0</v>
      </c>
      <c r="J896" s="245"/>
      <c r="K896" s="246">
        <f>ROUND(E896*J896,2)</f>
        <v>0</v>
      </c>
      <c r="L896" s="246">
        <v>21</v>
      </c>
      <c r="M896" s="246">
        <f>G896*(1+L896/100)</f>
        <v>0</v>
      </c>
      <c r="N896" s="246">
        <v>0</v>
      </c>
      <c r="O896" s="246">
        <f>ROUND(E896*N896,2)</f>
        <v>0</v>
      </c>
      <c r="P896" s="246">
        <v>0</v>
      </c>
      <c r="Q896" s="246">
        <f>ROUND(E896*P896,2)</f>
        <v>0</v>
      </c>
      <c r="R896" s="246"/>
      <c r="S896" s="246" t="s">
        <v>154</v>
      </c>
      <c r="T896" s="247" t="s">
        <v>155</v>
      </c>
      <c r="U896" s="231">
        <v>0.94</v>
      </c>
      <c r="V896" s="231">
        <f>ROUND(E896*U896,2)</f>
        <v>11.66</v>
      </c>
      <c r="W896" s="231"/>
      <c r="X896" s="231" t="s">
        <v>156</v>
      </c>
      <c r="Y896" s="212"/>
      <c r="Z896" s="212"/>
      <c r="AA896" s="212"/>
      <c r="AB896" s="212"/>
      <c r="AC896" s="212"/>
      <c r="AD896" s="212"/>
      <c r="AE896" s="212"/>
      <c r="AF896" s="212"/>
      <c r="AG896" s="212" t="s">
        <v>157</v>
      </c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>
      <c r="A897" s="229"/>
      <c r="B897" s="230"/>
      <c r="C897" s="254" t="s">
        <v>714</v>
      </c>
      <c r="D897" s="232"/>
      <c r="E897" s="233"/>
      <c r="F897" s="231"/>
      <c r="G897" s="231"/>
      <c r="H897" s="231"/>
      <c r="I897" s="231"/>
      <c r="J897" s="231"/>
      <c r="K897" s="231"/>
      <c r="L897" s="231"/>
      <c r="M897" s="231"/>
      <c r="N897" s="231"/>
      <c r="O897" s="231"/>
      <c r="P897" s="231"/>
      <c r="Q897" s="231"/>
      <c r="R897" s="231"/>
      <c r="S897" s="231"/>
      <c r="T897" s="231"/>
      <c r="U897" s="231"/>
      <c r="V897" s="231"/>
      <c r="W897" s="231"/>
      <c r="X897" s="231"/>
      <c r="Y897" s="212"/>
      <c r="Z897" s="212"/>
      <c r="AA897" s="212"/>
      <c r="AB897" s="212"/>
      <c r="AC897" s="212"/>
      <c r="AD897" s="212"/>
      <c r="AE897" s="212"/>
      <c r="AF897" s="212"/>
      <c r="AG897" s="212" t="s">
        <v>159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ht="22.5" outlineLevel="1">
      <c r="A898" s="229"/>
      <c r="B898" s="230"/>
      <c r="C898" s="254" t="s">
        <v>727</v>
      </c>
      <c r="D898" s="232"/>
      <c r="E898" s="233"/>
      <c r="F898" s="231"/>
      <c r="G898" s="231"/>
      <c r="H898" s="231"/>
      <c r="I898" s="231"/>
      <c r="J898" s="231"/>
      <c r="K898" s="231"/>
      <c r="L898" s="231"/>
      <c r="M898" s="231"/>
      <c r="N898" s="231"/>
      <c r="O898" s="231"/>
      <c r="P898" s="231"/>
      <c r="Q898" s="231"/>
      <c r="R898" s="231"/>
      <c r="S898" s="231"/>
      <c r="T898" s="231"/>
      <c r="U898" s="231"/>
      <c r="V898" s="231"/>
      <c r="W898" s="231"/>
      <c r="X898" s="231"/>
      <c r="Y898" s="212"/>
      <c r="Z898" s="212"/>
      <c r="AA898" s="212"/>
      <c r="AB898" s="212"/>
      <c r="AC898" s="212"/>
      <c r="AD898" s="212"/>
      <c r="AE898" s="212"/>
      <c r="AF898" s="212"/>
      <c r="AG898" s="212" t="s">
        <v>159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>
      <c r="A899" s="229"/>
      <c r="B899" s="230"/>
      <c r="C899" s="254" t="s">
        <v>715</v>
      </c>
      <c r="D899" s="232"/>
      <c r="E899" s="233">
        <v>12.403</v>
      </c>
      <c r="F899" s="231"/>
      <c r="G899" s="231"/>
      <c r="H899" s="231"/>
      <c r="I899" s="231"/>
      <c r="J899" s="231"/>
      <c r="K899" s="231"/>
      <c r="L899" s="231"/>
      <c r="M899" s="231"/>
      <c r="N899" s="231"/>
      <c r="O899" s="231"/>
      <c r="P899" s="231"/>
      <c r="Q899" s="231"/>
      <c r="R899" s="231"/>
      <c r="S899" s="231"/>
      <c r="T899" s="231"/>
      <c r="U899" s="231"/>
      <c r="V899" s="231"/>
      <c r="W899" s="231"/>
      <c r="X899" s="231"/>
      <c r="Y899" s="212"/>
      <c r="Z899" s="212"/>
      <c r="AA899" s="212"/>
      <c r="AB899" s="212"/>
      <c r="AC899" s="212"/>
      <c r="AD899" s="212"/>
      <c r="AE899" s="212"/>
      <c r="AF899" s="212"/>
      <c r="AG899" s="212" t="s">
        <v>159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>
      <c r="A900" s="241">
        <v>114</v>
      </c>
      <c r="B900" s="242" t="s">
        <v>728</v>
      </c>
      <c r="C900" s="253" t="s">
        <v>729</v>
      </c>
      <c r="D900" s="243" t="s">
        <v>187</v>
      </c>
      <c r="E900" s="244">
        <v>12.23579</v>
      </c>
      <c r="F900" s="245"/>
      <c r="G900" s="246">
        <f>ROUND(E900*F900,2)</f>
        <v>0</v>
      </c>
      <c r="H900" s="245"/>
      <c r="I900" s="246">
        <f>ROUND(E900*H900,2)</f>
        <v>0</v>
      </c>
      <c r="J900" s="245"/>
      <c r="K900" s="246">
        <f>ROUND(E900*J900,2)</f>
        <v>0</v>
      </c>
      <c r="L900" s="246">
        <v>21</v>
      </c>
      <c r="M900" s="246">
        <f>G900*(1+L900/100)</f>
        <v>0</v>
      </c>
      <c r="N900" s="246">
        <v>0</v>
      </c>
      <c r="O900" s="246">
        <f>ROUND(E900*N900,2)</f>
        <v>0</v>
      </c>
      <c r="P900" s="246">
        <v>0</v>
      </c>
      <c r="Q900" s="246">
        <f>ROUND(E900*P900,2)</f>
        <v>0</v>
      </c>
      <c r="R900" s="246"/>
      <c r="S900" s="246" t="s">
        <v>154</v>
      </c>
      <c r="T900" s="247" t="s">
        <v>155</v>
      </c>
      <c r="U900" s="231">
        <v>0</v>
      </c>
      <c r="V900" s="231">
        <f>ROUND(E900*U900,2)</f>
        <v>0</v>
      </c>
      <c r="W900" s="231"/>
      <c r="X900" s="231" t="s">
        <v>156</v>
      </c>
      <c r="Y900" s="212"/>
      <c r="Z900" s="212"/>
      <c r="AA900" s="212"/>
      <c r="AB900" s="212"/>
      <c r="AC900" s="212"/>
      <c r="AD900" s="212"/>
      <c r="AE900" s="212"/>
      <c r="AF900" s="212"/>
      <c r="AG900" s="212" t="s">
        <v>157</v>
      </c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>
      <c r="A901" s="229"/>
      <c r="B901" s="230"/>
      <c r="C901" s="254" t="s">
        <v>714</v>
      </c>
      <c r="D901" s="232"/>
      <c r="E901" s="233"/>
      <c r="F901" s="231"/>
      <c r="G901" s="231"/>
      <c r="H901" s="231"/>
      <c r="I901" s="231"/>
      <c r="J901" s="231"/>
      <c r="K901" s="231"/>
      <c r="L901" s="231"/>
      <c r="M901" s="231"/>
      <c r="N901" s="231"/>
      <c r="O901" s="231"/>
      <c r="P901" s="231"/>
      <c r="Q901" s="231"/>
      <c r="R901" s="231"/>
      <c r="S901" s="231"/>
      <c r="T901" s="231"/>
      <c r="U901" s="231"/>
      <c r="V901" s="231"/>
      <c r="W901" s="231"/>
      <c r="X901" s="231"/>
      <c r="Y901" s="212"/>
      <c r="Z901" s="212"/>
      <c r="AA901" s="212"/>
      <c r="AB901" s="212"/>
      <c r="AC901" s="212"/>
      <c r="AD901" s="212"/>
      <c r="AE901" s="212"/>
      <c r="AF901" s="212"/>
      <c r="AG901" s="212" t="s">
        <v>159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>
      <c r="A902" s="229"/>
      <c r="B902" s="230"/>
      <c r="C902" s="254" t="s">
        <v>715</v>
      </c>
      <c r="D902" s="232"/>
      <c r="E902" s="233">
        <v>12.403</v>
      </c>
      <c r="F902" s="231"/>
      <c r="G902" s="231"/>
      <c r="H902" s="231"/>
      <c r="I902" s="231"/>
      <c r="J902" s="231"/>
      <c r="K902" s="231"/>
      <c r="L902" s="231"/>
      <c r="M902" s="231"/>
      <c r="N902" s="231"/>
      <c r="O902" s="231"/>
      <c r="P902" s="231"/>
      <c r="Q902" s="231"/>
      <c r="R902" s="231"/>
      <c r="S902" s="231"/>
      <c r="T902" s="231"/>
      <c r="U902" s="231"/>
      <c r="V902" s="231"/>
      <c r="W902" s="231"/>
      <c r="X902" s="231"/>
      <c r="Y902" s="212"/>
      <c r="Z902" s="212"/>
      <c r="AA902" s="212"/>
      <c r="AB902" s="212"/>
      <c r="AC902" s="212"/>
      <c r="AD902" s="212"/>
      <c r="AE902" s="212"/>
      <c r="AF902" s="212"/>
      <c r="AG902" s="212" t="s">
        <v>159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>
      <c r="A903" s="229"/>
      <c r="B903" s="230"/>
      <c r="C903" s="254" t="s">
        <v>730</v>
      </c>
      <c r="D903" s="232"/>
      <c r="E903" s="233"/>
      <c r="F903" s="231"/>
      <c r="G903" s="231"/>
      <c r="H903" s="231"/>
      <c r="I903" s="231"/>
      <c r="J903" s="231"/>
      <c r="K903" s="231"/>
      <c r="L903" s="231"/>
      <c r="M903" s="231"/>
      <c r="N903" s="231"/>
      <c r="O903" s="231"/>
      <c r="P903" s="231"/>
      <c r="Q903" s="231"/>
      <c r="R903" s="231"/>
      <c r="S903" s="231"/>
      <c r="T903" s="231"/>
      <c r="U903" s="231"/>
      <c r="V903" s="231"/>
      <c r="W903" s="231"/>
      <c r="X903" s="231"/>
      <c r="Y903" s="212"/>
      <c r="Z903" s="212"/>
      <c r="AA903" s="212"/>
      <c r="AB903" s="212"/>
      <c r="AC903" s="212"/>
      <c r="AD903" s="212"/>
      <c r="AE903" s="212"/>
      <c r="AF903" s="212"/>
      <c r="AG903" s="212" t="s">
        <v>159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>
      <c r="A904" s="229"/>
      <c r="B904" s="230"/>
      <c r="C904" s="254" t="s">
        <v>731</v>
      </c>
      <c r="D904" s="232"/>
      <c r="E904" s="233">
        <v>-0.16721</v>
      </c>
      <c r="F904" s="231"/>
      <c r="G904" s="231"/>
      <c r="H904" s="231"/>
      <c r="I904" s="231"/>
      <c r="J904" s="231"/>
      <c r="K904" s="231"/>
      <c r="L904" s="231"/>
      <c r="M904" s="231"/>
      <c r="N904" s="231"/>
      <c r="O904" s="231"/>
      <c r="P904" s="231"/>
      <c r="Q904" s="231"/>
      <c r="R904" s="231"/>
      <c r="S904" s="231"/>
      <c r="T904" s="231"/>
      <c r="U904" s="231"/>
      <c r="V904" s="231"/>
      <c r="W904" s="231"/>
      <c r="X904" s="231"/>
      <c r="Y904" s="212"/>
      <c r="Z904" s="212"/>
      <c r="AA904" s="212"/>
      <c r="AB904" s="212"/>
      <c r="AC904" s="212"/>
      <c r="AD904" s="212"/>
      <c r="AE904" s="212"/>
      <c r="AF904" s="212"/>
      <c r="AG904" s="212" t="s">
        <v>159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>
      <c r="A905" s="235" t="s">
        <v>149</v>
      </c>
      <c r="B905" s="236" t="s">
        <v>122</v>
      </c>
      <c r="C905" s="252" t="s">
        <v>29</v>
      </c>
      <c r="D905" s="237"/>
      <c r="E905" s="238"/>
      <c r="F905" s="239"/>
      <c r="G905" s="239">
        <f>SUMIF(AG906:AG909,"&lt;&gt;NOR",G906:G909)</f>
        <v>0</v>
      </c>
      <c r="H905" s="239"/>
      <c r="I905" s="239">
        <f>SUM(I906:I909)</f>
        <v>0</v>
      </c>
      <c r="J905" s="239"/>
      <c r="K905" s="239">
        <f>SUM(K906:K909)</f>
        <v>0</v>
      </c>
      <c r="L905" s="239"/>
      <c r="M905" s="239">
        <f>SUM(M906:M909)</f>
        <v>0</v>
      </c>
      <c r="N905" s="239"/>
      <c r="O905" s="239">
        <f>SUM(O906:O909)</f>
        <v>0</v>
      </c>
      <c r="P905" s="239"/>
      <c r="Q905" s="239">
        <f>SUM(Q906:Q909)</f>
        <v>0</v>
      </c>
      <c r="R905" s="239"/>
      <c r="S905" s="239"/>
      <c r="T905" s="240"/>
      <c r="U905" s="234"/>
      <c r="V905" s="234">
        <f>SUM(V906:V909)</f>
        <v>0</v>
      </c>
      <c r="W905" s="234"/>
      <c r="X905" s="234"/>
      <c r="AG905" t="s">
        <v>150</v>
      </c>
    </row>
    <row r="906" spans="1:60" outlineLevel="1">
      <c r="A906" s="241">
        <v>115</v>
      </c>
      <c r="B906" s="242" t="s">
        <v>732</v>
      </c>
      <c r="C906" s="253" t="s">
        <v>733</v>
      </c>
      <c r="D906" s="243" t="s">
        <v>0</v>
      </c>
      <c r="E906" s="244">
        <v>1</v>
      </c>
      <c r="F906" s="245"/>
      <c r="G906" s="246">
        <f>ROUND(E906*F906,2)</f>
        <v>0</v>
      </c>
      <c r="H906" s="245"/>
      <c r="I906" s="246">
        <f>ROUND(E906*H906,2)</f>
        <v>0</v>
      </c>
      <c r="J906" s="245"/>
      <c r="K906" s="246">
        <f>ROUND(E906*J906,2)</f>
        <v>0</v>
      </c>
      <c r="L906" s="246">
        <v>21</v>
      </c>
      <c r="M906" s="246">
        <f>G906*(1+L906/100)</f>
        <v>0</v>
      </c>
      <c r="N906" s="246">
        <v>0</v>
      </c>
      <c r="O906" s="246">
        <f>ROUND(E906*N906,2)</f>
        <v>0</v>
      </c>
      <c r="P906" s="246">
        <v>0</v>
      </c>
      <c r="Q906" s="246">
        <f>ROUND(E906*P906,2)</f>
        <v>0</v>
      </c>
      <c r="R906" s="246"/>
      <c r="S906" s="246" t="s">
        <v>154</v>
      </c>
      <c r="T906" s="247" t="s">
        <v>261</v>
      </c>
      <c r="U906" s="231">
        <v>0</v>
      </c>
      <c r="V906" s="231">
        <f>ROUND(E906*U906,2)</f>
        <v>0</v>
      </c>
      <c r="W906" s="231"/>
      <c r="X906" s="231" t="s">
        <v>734</v>
      </c>
      <c r="Y906" s="212"/>
      <c r="Z906" s="212"/>
      <c r="AA906" s="212"/>
      <c r="AB906" s="212"/>
      <c r="AC906" s="212"/>
      <c r="AD906" s="212"/>
      <c r="AE906" s="212"/>
      <c r="AF906" s="212"/>
      <c r="AG906" s="212" t="s">
        <v>735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>
      <c r="A907" s="229"/>
      <c r="B907" s="230"/>
      <c r="C907" s="254" t="s">
        <v>55</v>
      </c>
      <c r="D907" s="232"/>
      <c r="E907" s="233">
        <v>1</v>
      </c>
      <c r="F907" s="231"/>
      <c r="G907" s="231"/>
      <c r="H907" s="231"/>
      <c r="I907" s="231"/>
      <c r="J907" s="231"/>
      <c r="K907" s="231"/>
      <c r="L907" s="231"/>
      <c r="M907" s="231"/>
      <c r="N907" s="231"/>
      <c r="O907" s="231"/>
      <c r="P907" s="231"/>
      <c r="Q907" s="231"/>
      <c r="R907" s="231"/>
      <c r="S907" s="231"/>
      <c r="T907" s="231"/>
      <c r="U907" s="231"/>
      <c r="V907" s="231"/>
      <c r="W907" s="231"/>
      <c r="X907" s="231"/>
      <c r="Y907" s="212"/>
      <c r="Z907" s="212"/>
      <c r="AA907" s="212"/>
      <c r="AB907" s="212"/>
      <c r="AC907" s="212"/>
      <c r="AD907" s="212"/>
      <c r="AE907" s="212"/>
      <c r="AF907" s="212"/>
      <c r="AG907" s="212" t="s">
        <v>159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>
      <c r="A908" s="241">
        <v>116</v>
      </c>
      <c r="B908" s="242" t="s">
        <v>736</v>
      </c>
      <c r="C908" s="253" t="s">
        <v>737</v>
      </c>
      <c r="D908" s="243" t="s">
        <v>0</v>
      </c>
      <c r="E908" s="244">
        <v>1</v>
      </c>
      <c r="F908" s="245"/>
      <c r="G908" s="246">
        <f>ROUND(E908*F908,2)</f>
        <v>0</v>
      </c>
      <c r="H908" s="245"/>
      <c r="I908" s="246">
        <f>ROUND(E908*H908,2)</f>
        <v>0</v>
      </c>
      <c r="J908" s="245"/>
      <c r="K908" s="246">
        <f>ROUND(E908*J908,2)</f>
        <v>0</v>
      </c>
      <c r="L908" s="246">
        <v>21</v>
      </c>
      <c r="M908" s="246">
        <f>G908*(1+L908/100)</f>
        <v>0</v>
      </c>
      <c r="N908" s="246">
        <v>0</v>
      </c>
      <c r="O908" s="246">
        <f>ROUND(E908*N908,2)</f>
        <v>0</v>
      </c>
      <c r="P908" s="246">
        <v>0</v>
      </c>
      <c r="Q908" s="246">
        <f>ROUND(E908*P908,2)</f>
        <v>0</v>
      </c>
      <c r="R908" s="246"/>
      <c r="S908" s="246" t="s">
        <v>260</v>
      </c>
      <c r="T908" s="247" t="s">
        <v>261</v>
      </c>
      <c r="U908" s="231">
        <v>0</v>
      </c>
      <c r="V908" s="231">
        <f>ROUND(E908*U908,2)</f>
        <v>0</v>
      </c>
      <c r="W908" s="231"/>
      <c r="X908" s="231" t="s">
        <v>734</v>
      </c>
      <c r="Y908" s="212"/>
      <c r="Z908" s="212"/>
      <c r="AA908" s="212"/>
      <c r="AB908" s="212"/>
      <c r="AC908" s="212"/>
      <c r="AD908" s="212"/>
      <c r="AE908" s="212"/>
      <c r="AF908" s="212"/>
      <c r="AG908" s="212" t="s">
        <v>735</v>
      </c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>
      <c r="A909" s="229"/>
      <c r="B909" s="230"/>
      <c r="C909" s="254" t="s">
        <v>55</v>
      </c>
      <c r="D909" s="232"/>
      <c r="E909" s="233">
        <v>1</v>
      </c>
      <c r="F909" s="231"/>
      <c r="G909" s="231"/>
      <c r="H909" s="231"/>
      <c r="I909" s="231"/>
      <c r="J909" s="231"/>
      <c r="K909" s="231"/>
      <c r="L909" s="231"/>
      <c r="M909" s="231"/>
      <c r="N909" s="231"/>
      <c r="O909" s="231"/>
      <c r="P909" s="231"/>
      <c r="Q909" s="231"/>
      <c r="R909" s="231"/>
      <c r="S909" s="231"/>
      <c r="T909" s="231"/>
      <c r="U909" s="231"/>
      <c r="V909" s="231"/>
      <c r="W909" s="231"/>
      <c r="X909" s="231"/>
      <c r="Y909" s="212"/>
      <c r="Z909" s="212"/>
      <c r="AA909" s="212"/>
      <c r="AB909" s="212"/>
      <c r="AC909" s="212"/>
      <c r="AD909" s="212"/>
      <c r="AE909" s="212"/>
      <c r="AF909" s="212"/>
      <c r="AG909" s="212" t="s">
        <v>159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>
      <c r="A910" s="3"/>
      <c r="B910" s="4"/>
      <c r="C910" s="257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AE910">
        <v>15</v>
      </c>
      <c r="AF910">
        <v>21</v>
      </c>
      <c r="AG910" t="s">
        <v>136</v>
      </c>
    </row>
    <row r="911" spans="1:60">
      <c r="A911" s="215"/>
      <c r="B911" s="216" t="s">
        <v>31</v>
      </c>
      <c r="C911" s="258"/>
      <c r="D911" s="217"/>
      <c r="E911" s="218"/>
      <c r="F911" s="218"/>
      <c r="G911" s="251">
        <f>G8+G38+G52+G83+G112+G138+G142+G164+G326+G331+G337+G349+G389+G434+G479+G500+G531+G542+G550+G600+G658+G714+G807+G877+G883+G905</f>
        <v>0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AE911">
        <f>SUMIF(L7:L909,AE910,G7:G909)</f>
        <v>0</v>
      </c>
      <c r="AF911">
        <f>SUMIF(L7:L909,AF910,G7:G909)</f>
        <v>0</v>
      </c>
      <c r="AG911" t="s">
        <v>738</v>
      </c>
    </row>
    <row r="912" spans="1:60">
      <c r="A912" s="3"/>
      <c r="B912" s="4"/>
      <c r="C912" s="257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33">
      <c r="A913" s="3"/>
      <c r="B913" s="4"/>
      <c r="C913" s="257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33">
      <c r="A914" s="219" t="s">
        <v>739</v>
      </c>
      <c r="B914" s="219"/>
      <c r="C914" s="259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33">
      <c r="A915" s="220"/>
      <c r="B915" s="221"/>
      <c r="C915" s="260"/>
      <c r="D915" s="221"/>
      <c r="E915" s="221"/>
      <c r="F915" s="221"/>
      <c r="G915" s="2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AG915" t="s">
        <v>740</v>
      </c>
    </row>
    <row r="916" spans="1:33">
      <c r="A916" s="223"/>
      <c r="B916" s="224"/>
      <c r="C916" s="261"/>
      <c r="D916" s="224"/>
      <c r="E916" s="224"/>
      <c r="F916" s="224"/>
      <c r="G916" s="22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33">
      <c r="A917" s="223"/>
      <c r="B917" s="224"/>
      <c r="C917" s="261"/>
      <c r="D917" s="224"/>
      <c r="E917" s="224"/>
      <c r="F917" s="224"/>
      <c r="G917" s="22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33">
      <c r="A918" s="223"/>
      <c r="B918" s="224"/>
      <c r="C918" s="261"/>
      <c r="D918" s="224"/>
      <c r="E918" s="224"/>
      <c r="F918" s="224"/>
      <c r="G918" s="22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33">
      <c r="A919" s="226"/>
      <c r="B919" s="227"/>
      <c r="C919" s="262"/>
      <c r="D919" s="227"/>
      <c r="E919" s="227"/>
      <c r="F919" s="227"/>
      <c r="G919" s="22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33">
      <c r="A920" s="3"/>
      <c r="B920" s="4"/>
      <c r="C920" s="257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33">
      <c r="C921" s="263"/>
      <c r="D921" s="10"/>
      <c r="AG921" t="s">
        <v>742</v>
      </c>
    </row>
    <row r="922" spans="1:33">
      <c r="D922" s="10"/>
    </row>
    <row r="923" spans="1:33">
      <c r="D923" s="10"/>
    </row>
    <row r="924" spans="1:33">
      <c r="D924" s="10"/>
    </row>
    <row r="925" spans="1:33">
      <c r="D925" s="10"/>
    </row>
    <row r="926" spans="1:33">
      <c r="D926" s="10"/>
    </row>
    <row r="927" spans="1:33">
      <c r="D927" s="10"/>
    </row>
    <row r="928" spans="1:33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9">
    <mergeCell ref="C888:G888"/>
    <mergeCell ref="C399:G399"/>
    <mergeCell ref="C400:G400"/>
    <mergeCell ref="C407:G407"/>
    <mergeCell ref="C418:G418"/>
    <mergeCell ref="C421:G421"/>
    <mergeCell ref="C481:G481"/>
    <mergeCell ref="C362:G362"/>
    <mergeCell ref="C363:G363"/>
    <mergeCell ref="C369:G369"/>
    <mergeCell ref="C370:G370"/>
    <mergeCell ref="C391:G391"/>
    <mergeCell ref="C392:G392"/>
    <mergeCell ref="C160:G160"/>
    <mergeCell ref="C161:G161"/>
    <mergeCell ref="C328:G328"/>
    <mergeCell ref="C339:G339"/>
    <mergeCell ref="C351:G351"/>
    <mergeCell ref="C358:G358"/>
    <mergeCell ref="A1:G1"/>
    <mergeCell ref="C2:G2"/>
    <mergeCell ref="C3:G3"/>
    <mergeCell ref="C4:G4"/>
    <mergeCell ref="A914:C914"/>
    <mergeCell ref="A915:G919"/>
    <mergeCell ref="C85:G85"/>
    <mergeCell ref="C127:G127"/>
    <mergeCell ref="C158:G158"/>
    <mergeCell ref="C159:G15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124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125</v>
      </c>
    </row>
    <row r="3" spans="1:60" ht="24.95" customHeight="1">
      <c r="A3" s="198" t="s">
        <v>9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125</v>
      </c>
      <c r="AG3" t="s">
        <v>126</v>
      </c>
    </row>
    <row r="4" spans="1:60" ht="24.95" customHeight="1">
      <c r="A4" s="202" t="s">
        <v>10</v>
      </c>
      <c r="B4" s="203" t="s">
        <v>55</v>
      </c>
      <c r="C4" s="204" t="s">
        <v>58</v>
      </c>
      <c r="D4" s="205"/>
      <c r="E4" s="205"/>
      <c r="F4" s="205"/>
      <c r="G4" s="206"/>
      <c r="AG4" t="s">
        <v>127</v>
      </c>
    </row>
    <row r="5" spans="1:60">
      <c r="D5" s="10"/>
    </row>
    <row r="6" spans="1:60" ht="38.25">
      <c r="A6" s="208" t="s">
        <v>128</v>
      </c>
      <c r="B6" s="210" t="s">
        <v>129</v>
      </c>
      <c r="C6" s="210" t="s">
        <v>130</v>
      </c>
      <c r="D6" s="209" t="s">
        <v>131</v>
      </c>
      <c r="E6" s="208" t="s">
        <v>132</v>
      </c>
      <c r="F6" s="207" t="s">
        <v>133</v>
      </c>
      <c r="G6" s="208" t="s">
        <v>31</v>
      </c>
      <c r="H6" s="211" t="s">
        <v>32</v>
      </c>
      <c r="I6" s="211" t="s">
        <v>134</v>
      </c>
      <c r="J6" s="211" t="s">
        <v>33</v>
      </c>
      <c r="K6" s="211" t="s">
        <v>135</v>
      </c>
      <c r="L6" s="211" t="s">
        <v>136</v>
      </c>
      <c r="M6" s="211" t="s">
        <v>137</v>
      </c>
      <c r="N6" s="211" t="s">
        <v>138</v>
      </c>
      <c r="O6" s="211" t="s">
        <v>139</v>
      </c>
      <c r="P6" s="211" t="s">
        <v>140</v>
      </c>
      <c r="Q6" s="211" t="s">
        <v>141</v>
      </c>
      <c r="R6" s="211" t="s">
        <v>142</v>
      </c>
      <c r="S6" s="211" t="s">
        <v>143</v>
      </c>
      <c r="T6" s="211" t="s">
        <v>144</v>
      </c>
      <c r="U6" s="211" t="s">
        <v>145</v>
      </c>
      <c r="V6" s="211" t="s">
        <v>146</v>
      </c>
      <c r="W6" s="211" t="s">
        <v>147</v>
      </c>
      <c r="X6" s="211" t="s">
        <v>148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149</v>
      </c>
      <c r="B8" s="236" t="s">
        <v>111</v>
      </c>
      <c r="C8" s="252" t="s">
        <v>112</v>
      </c>
      <c r="D8" s="237"/>
      <c r="E8" s="238"/>
      <c r="F8" s="239"/>
      <c r="G8" s="239">
        <f>SUMIF(AG9:AG27,"&lt;&gt;NOR",G9:G27)</f>
        <v>0</v>
      </c>
      <c r="H8" s="239"/>
      <c r="I8" s="239">
        <f>SUM(I9:I27)</f>
        <v>0</v>
      </c>
      <c r="J8" s="239"/>
      <c r="K8" s="239">
        <f>SUM(K9:K27)</f>
        <v>0</v>
      </c>
      <c r="L8" s="239"/>
      <c r="M8" s="239">
        <f>SUM(M9:M27)</f>
        <v>0</v>
      </c>
      <c r="N8" s="239"/>
      <c r="O8" s="239">
        <f>SUM(O9:O27)</f>
        <v>0</v>
      </c>
      <c r="P8" s="239"/>
      <c r="Q8" s="239">
        <f>SUM(Q9:Q27)</f>
        <v>0</v>
      </c>
      <c r="R8" s="239"/>
      <c r="S8" s="239"/>
      <c r="T8" s="240"/>
      <c r="U8" s="234"/>
      <c r="V8" s="234">
        <f>SUM(V9:V27)</f>
        <v>0</v>
      </c>
      <c r="W8" s="234"/>
      <c r="X8" s="234"/>
      <c r="AG8" t="s">
        <v>150</v>
      </c>
    </row>
    <row r="9" spans="1:60" outlineLevel="1">
      <c r="A9" s="241">
        <v>1</v>
      </c>
      <c r="B9" s="242" t="s">
        <v>743</v>
      </c>
      <c r="C9" s="253" t="s">
        <v>744</v>
      </c>
      <c r="D9" s="243"/>
      <c r="E9" s="244">
        <v>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260</v>
      </c>
      <c r="T9" s="247" t="s">
        <v>261</v>
      </c>
      <c r="U9" s="231">
        <v>0</v>
      </c>
      <c r="V9" s="231">
        <f>ROUND(E9*U9,2)</f>
        <v>0</v>
      </c>
      <c r="W9" s="231"/>
      <c r="X9" s="231" t="s">
        <v>156</v>
      </c>
      <c r="Y9" s="212"/>
      <c r="Z9" s="212"/>
      <c r="AA9" s="212"/>
      <c r="AB9" s="212"/>
      <c r="AC9" s="212"/>
      <c r="AD9" s="212"/>
      <c r="AE9" s="212"/>
      <c r="AF9" s="212"/>
      <c r="AG9" s="212" t="s">
        <v>157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745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29"/>
      <c r="B11" s="230"/>
      <c r="C11" s="254" t="s">
        <v>746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747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1">
        <v>2</v>
      </c>
      <c r="B13" s="242" t="s">
        <v>748</v>
      </c>
      <c r="C13" s="253" t="s">
        <v>749</v>
      </c>
      <c r="D13" s="243" t="s">
        <v>750</v>
      </c>
      <c r="E13" s="244">
        <v>11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260</v>
      </c>
      <c r="T13" s="247" t="s">
        <v>261</v>
      </c>
      <c r="U13" s="231">
        <v>0</v>
      </c>
      <c r="V13" s="231">
        <f>ROUND(E13*U13,2)</f>
        <v>0</v>
      </c>
      <c r="W13" s="231"/>
      <c r="X13" s="231" t="s">
        <v>391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531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523</v>
      </c>
      <c r="D14" s="232"/>
      <c r="E14" s="233">
        <v>11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1">
        <v>3</v>
      </c>
      <c r="B15" s="242" t="s">
        <v>751</v>
      </c>
      <c r="C15" s="253" t="s">
        <v>752</v>
      </c>
      <c r="D15" s="243" t="s">
        <v>750</v>
      </c>
      <c r="E15" s="244">
        <v>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260</v>
      </c>
      <c r="T15" s="247" t="s">
        <v>261</v>
      </c>
      <c r="U15" s="231">
        <v>0</v>
      </c>
      <c r="V15" s="231">
        <f>ROUND(E15*U15,2)</f>
        <v>0</v>
      </c>
      <c r="W15" s="231"/>
      <c r="X15" s="231" t="s">
        <v>391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531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65</v>
      </c>
      <c r="D16" s="232"/>
      <c r="E16" s="233">
        <v>3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4</v>
      </c>
      <c r="B17" s="242" t="s">
        <v>753</v>
      </c>
      <c r="C17" s="253" t="s">
        <v>754</v>
      </c>
      <c r="D17" s="243" t="s">
        <v>750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260</v>
      </c>
      <c r="T17" s="247" t="s">
        <v>261</v>
      </c>
      <c r="U17" s="231">
        <v>0</v>
      </c>
      <c r="V17" s="231">
        <f>ROUND(E17*U17,2)</f>
        <v>0</v>
      </c>
      <c r="W17" s="231"/>
      <c r="X17" s="231" t="s">
        <v>391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531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</v>
      </c>
      <c r="D18" s="232"/>
      <c r="E18" s="233">
        <v>2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1">
        <v>5</v>
      </c>
      <c r="B19" s="242" t="s">
        <v>755</v>
      </c>
      <c r="C19" s="253" t="s">
        <v>756</v>
      </c>
      <c r="D19" s="243" t="s">
        <v>750</v>
      </c>
      <c r="E19" s="244">
        <v>6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260</v>
      </c>
      <c r="T19" s="247" t="s">
        <v>261</v>
      </c>
      <c r="U19" s="231">
        <v>0</v>
      </c>
      <c r="V19" s="231">
        <f>ROUND(E19*U19,2)</f>
        <v>0</v>
      </c>
      <c r="W19" s="231"/>
      <c r="X19" s="231" t="s">
        <v>391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531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757</v>
      </c>
      <c r="D20" s="232"/>
      <c r="E20" s="233">
        <v>6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1">
        <v>6</v>
      </c>
      <c r="B21" s="242" t="s">
        <v>758</v>
      </c>
      <c r="C21" s="253" t="s">
        <v>759</v>
      </c>
      <c r="D21" s="243" t="s">
        <v>750</v>
      </c>
      <c r="E21" s="244">
        <v>16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260</v>
      </c>
      <c r="T21" s="247" t="s">
        <v>261</v>
      </c>
      <c r="U21" s="231">
        <v>0</v>
      </c>
      <c r="V21" s="231">
        <f>ROUND(E21*U21,2)</f>
        <v>0</v>
      </c>
      <c r="W21" s="231"/>
      <c r="X21" s="231" t="s">
        <v>391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531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760</v>
      </c>
      <c r="D22" s="232"/>
      <c r="E22" s="233">
        <v>16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1">
        <v>7</v>
      </c>
      <c r="B23" s="242" t="s">
        <v>761</v>
      </c>
      <c r="C23" s="253" t="s">
        <v>762</v>
      </c>
      <c r="D23" s="243" t="s">
        <v>750</v>
      </c>
      <c r="E23" s="244">
        <v>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260</v>
      </c>
      <c r="T23" s="247" t="s">
        <v>261</v>
      </c>
      <c r="U23" s="231">
        <v>0</v>
      </c>
      <c r="V23" s="231">
        <f>ROUND(E23*U23,2)</f>
        <v>0</v>
      </c>
      <c r="W23" s="231"/>
      <c r="X23" s="231" t="s">
        <v>391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531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763</v>
      </c>
      <c r="D24" s="232"/>
      <c r="E24" s="233">
        <v>8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>
      <c r="A25" s="241">
        <v>8</v>
      </c>
      <c r="B25" s="242" t="s">
        <v>764</v>
      </c>
      <c r="C25" s="253" t="s">
        <v>765</v>
      </c>
      <c r="D25" s="243" t="s">
        <v>291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390</v>
      </c>
      <c r="S25" s="246" t="s">
        <v>154</v>
      </c>
      <c r="T25" s="247" t="s">
        <v>261</v>
      </c>
      <c r="U25" s="231">
        <v>0</v>
      </c>
      <c r="V25" s="231">
        <f>ROUND(E25*U25,2)</f>
        <v>0</v>
      </c>
      <c r="W25" s="231"/>
      <c r="X25" s="231" t="s">
        <v>391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531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5" t="s">
        <v>766</v>
      </c>
      <c r="D26" s="249"/>
      <c r="E26" s="249"/>
      <c r="F26" s="249"/>
      <c r="G26" s="249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230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55</v>
      </c>
      <c r="D27" s="232"/>
      <c r="E27" s="233">
        <v>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>
      <c r="A28" s="235" t="s">
        <v>149</v>
      </c>
      <c r="B28" s="236" t="s">
        <v>113</v>
      </c>
      <c r="C28" s="252" t="s">
        <v>114</v>
      </c>
      <c r="D28" s="237"/>
      <c r="E28" s="238"/>
      <c r="F28" s="239"/>
      <c r="G28" s="239">
        <f>SUMIF(AG29:AG42,"&lt;&gt;NOR",G29:G42)</f>
        <v>0</v>
      </c>
      <c r="H28" s="239"/>
      <c r="I28" s="239">
        <f>SUM(I29:I42)</f>
        <v>0</v>
      </c>
      <c r="J28" s="239"/>
      <c r="K28" s="239">
        <f>SUM(K29:K42)</f>
        <v>0</v>
      </c>
      <c r="L28" s="239"/>
      <c r="M28" s="239">
        <f>SUM(M29:M42)</f>
        <v>0</v>
      </c>
      <c r="N28" s="239"/>
      <c r="O28" s="239">
        <f>SUM(O29:O42)</f>
        <v>0</v>
      </c>
      <c r="P28" s="239"/>
      <c r="Q28" s="239">
        <f>SUM(Q29:Q42)</f>
        <v>0</v>
      </c>
      <c r="R28" s="239"/>
      <c r="S28" s="239"/>
      <c r="T28" s="240"/>
      <c r="U28" s="234"/>
      <c r="V28" s="234">
        <f>SUM(V29:V42)</f>
        <v>0</v>
      </c>
      <c r="W28" s="234"/>
      <c r="X28" s="234"/>
      <c r="AG28" t="s">
        <v>150</v>
      </c>
    </row>
    <row r="29" spans="1:60" ht="22.5" outlineLevel="1">
      <c r="A29" s="264">
        <v>9</v>
      </c>
      <c r="B29" s="265" t="s">
        <v>767</v>
      </c>
      <c r="C29" s="271" t="s">
        <v>768</v>
      </c>
      <c r="D29" s="266" t="s">
        <v>750</v>
      </c>
      <c r="E29" s="267">
        <v>2</v>
      </c>
      <c r="F29" s="268"/>
      <c r="G29" s="269">
        <f>ROUND(E29*F29,2)</f>
        <v>0</v>
      </c>
      <c r="H29" s="268"/>
      <c r="I29" s="269">
        <f>ROUND(E29*H29,2)</f>
        <v>0</v>
      </c>
      <c r="J29" s="268"/>
      <c r="K29" s="269">
        <f>ROUND(E29*J29,2)</f>
        <v>0</v>
      </c>
      <c r="L29" s="269">
        <v>21</v>
      </c>
      <c r="M29" s="269">
        <f>G29*(1+L29/100)</f>
        <v>0</v>
      </c>
      <c r="N29" s="269">
        <v>0</v>
      </c>
      <c r="O29" s="269">
        <f>ROUND(E29*N29,2)</f>
        <v>0</v>
      </c>
      <c r="P29" s="269">
        <v>0</v>
      </c>
      <c r="Q29" s="269">
        <f>ROUND(E29*P29,2)</f>
        <v>0</v>
      </c>
      <c r="R29" s="269"/>
      <c r="S29" s="269" t="s">
        <v>260</v>
      </c>
      <c r="T29" s="270" t="s">
        <v>261</v>
      </c>
      <c r="U29" s="231">
        <v>0</v>
      </c>
      <c r="V29" s="231">
        <f>ROUND(E29*U29,2)</f>
        <v>0</v>
      </c>
      <c r="W29" s="231"/>
      <c r="X29" s="231" t="s">
        <v>156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64">
        <v>10</v>
      </c>
      <c r="B30" s="265" t="s">
        <v>769</v>
      </c>
      <c r="C30" s="271" t="s">
        <v>770</v>
      </c>
      <c r="D30" s="266" t="s">
        <v>750</v>
      </c>
      <c r="E30" s="267">
        <v>7</v>
      </c>
      <c r="F30" s="268"/>
      <c r="G30" s="269">
        <f>ROUND(E30*F30,2)</f>
        <v>0</v>
      </c>
      <c r="H30" s="268"/>
      <c r="I30" s="269">
        <f>ROUND(E30*H30,2)</f>
        <v>0</v>
      </c>
      <c r="J30" s="268"/>
      <c r="K30" s="269">
        <f>ROUND(E30*J30,2)</f>
        <v>0</v>
      </c>
      <c r="L30" s="269">
        <v>21</v>
      </c>
      <c r="M30" s="269">
        <f>G30*(1+L30/100)</f>
        <v>0</v>
      </c>
      <c r="N30" s="269">
        <v>0</v>
      </c>
      <c r="O30" s="269">
        <f>ROUND(E30*N30,2)</f>
        <v>0</v>
      </c>
      <c r="P30" s="269">
        <v>0</v>
      </c>
      <c r="Q30" s="269">
        <f>ROUND(E30*P30,2)</f>
        <v>0</v>
      </c>
      <c r="R30" s="269"/>
      <c r="S30" s="269" t="s">
        <v>260</v>
      </c>
      <c r="T30" s="270" t="s">
        <v>261</v>
      </c>
      <c r="U30" s="231">
        <v>0</v>
      </c>
      <c r="V30" s="231">
        <f>ROUND(E30*U30,2)</f>
        <v>0</v>
      </c>
      <c r="W30" s="231"/>
      <c r="X30" s="231" t="s">
        <v>156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243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64">
        <v>11</v>
      </c>
      <c r="B31" s="265" t="s">
        <v>771</v>
      </c>
      <c r="C31" s="271" t="s">
        <v>772</v>
      </c>
      <c r="D31" s="266" t="s">
        <v>242</v>
      </c>
      <c r="E31" s="267">
        <v>70</v>
      </c>
      <c r="F31" s="268"/>
      <c r="G31" s="269">
        <f>ROUND(E31*F31,2)</f>
        <v>0</v>
      </c>
      <c r="H31" s="268"/>
      <c r="I31" s="269">
        <f>ROUND(E31*H31,2)</f>
        <v>0</v>
      </c>
      <c r="J31" s="268"/>
      <c r="K31" s="269">
        <f>ROUND(E31*J31,2)</f>
        <v>0</v>
      </c>
      <c r="L31" s="269">
        <v>21</v>
      </c>
      <c r="M31" s="269">
        <f>G31*(1+L31/100)</f>
        <v>0</v>
      </c>
      <c r="N31" s="269">
        <v>0</v>
      </c>
      <c r="O31" s="269">
        <f>ROUND(E31*N31,2)</f>
        <v>0</v>
      </c>
      <c r="P31" s="269">
        <v>0</v>
      </c>
      <c r="Q31" s="269">
        <f>ROUND(E31*P31,2)</f>
        <v>0</v>
      </c>
      <c r="R31" s="269"/>
      <c r="S31" s="269" t="s">
        <v>260</v>
      </c>
      <c r="T31" s="270" t="s">
        <v>261</v>
      </c>
      <c r="U31" s="231">
        <v>0</v>
      </c>
      <c r="V31" s="231">
        <f>ROUND(E31*U31,2)</f>
        <v>0</v>
      </c>
      <c r="W31" s="231"/>
      <c r="X31" s="231" t="s">
        <v>391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531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64">
        <v>12</v>
      </c>
      <c r="B32" s="265" t="s">
        <v>773</v>
      </c>
      <c r="C32" s="271" t="s">
        <v>774</v>
      </c>
      <c r="D32" s="266" t="s">
        <v>242</v>
      </c>
      <c r="E32" s="267">
        <v>70</v>
      </c>
      <c r="F32" s="268"/>
      <c r="G32" s="269">
        <f>ROUND(E32*F32,2)</f>
        <v>0</v>
      </c>
      <c r="H32" s="268"/>
      <c r="I32" s="269">
        <f>ROUND(E32*H32,2)</f>
        <v>0</v>
      </c>
      <c r="J32" s="268"/>
      <c r="K32" s="269">
        <f>ROUND(E32*J32,2)</f>
        <v>0</v>
      </c>
      <c r="L32" s="269">
        <v>21</v>
      </c>
      <c r="M32" s="269">
        <f>G32*(1+L32/100)</f>
        <v>0</v>
      </c>
      <c r="N32" s="269">
        <v>0</v>
      </c>
      <c r="O32" s="269">
        <f>ROUND(E32*N32,2)</f>
        <v>0</v>
      </c>
      <c r="P32" s="269">
        <v>0</v>
      </c>
      <c r="Q32" s="269">
        <f>ROUND(E32*P32,2)</f>
        <v>0</v>
      </c>
      <c r="R32" s="269"/>
      <c r="S32" s="269" t="s">
        <v>260</v>
      </c>
      <c r="T32" s="270" t="s">
        <v>261</v>
      </c>
      <c r="U32" s="231">
        <v>0</v>
      </c>
      <c r="V32" s="231">
        <f>ROUND(E32*U32,2)</f>
        <v>0</v>
      </c>
      <c r="W32" s="231"/>
      <c r="X32" s="231" t="s">
        <v>391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531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64">
        <v>13</v>
      </c>
      <c r="B33" s="265" t="s">
        <v>775</v>
      </c>
      <c r="C33" s="271" t="s">
        <v>776</v>
      </c>
      <c r="D33" s="266" t="s">
        <v>750</v>
      </c>
      <c r="E33" s="267">
        <v>23</v>
      </c>
      <c r="F33" s="268"/>
      <c r="G33" s="269">
        <f>ROUND(E33*F33,2)</f>
        <v>0</v>
      </c>
      <c r="H33" s="268"/>
      <c r="I33" s="269">
        <f>ROUND(E33*H33,2)</f>
        <v>0</v>
      </c>
      <c r="J33" s="268"/>
      <c r="K33" s="269">
        <f>ROUND(E33*J33,2)</f>
        <v>0</v>
      </c>
      <c r="L33" s="269">
        <v>21</v>
      </c>
      <c r="M33" s="269">
        <f>G33*(1+L33/100)</f>
        <v>0</v>
      </c>
      <c r="N33" s="269">
        <v>0</v>
      </c>
      <c r="O33" s="269">
        <f>ROUND(E33*N33,2)</f>
        <v>0</v>
      </c>
      <c r="P33" s="269">
        <v>0</v>
      </c>
      <c r="Q33" s="269">
        <f>ROUND(E33*P33,2)</f>
        <v>0</v>
      </c>
      <c r="R33" s="269"/>
      <c r="S33" s="269" t="s">
        <v>260</v>
      </c>
      <c r="T33" s="270" t="s">
        <v>261</v>
      </c>
      <c r="U33" s="231">
        <v>0</v>
      </c>
      <c r="V33" s="231">
        <f>ROUND(E33*U33,2)</f>
        <v>0</v>
      </c>
      <c r="W33" s="231"/>
      <c r="X33" s="231" t="s">
        <v>391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531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64">
        <v>14</v>
      </c>
      <c r="B34" s="265" t="s">
        <v>777</v>
      </c>
      <c r="C34" s="271" t="s">
        <v>778</v>
      </c>
      <c r="D34" s="266" t="s">
        <v>750</v>
      </c>
      <c r="E34" s="267">
        <v>8</v>
      </c>
      <c r="F34" s="268"/>
      <c r="G34" s="269">
        <f>ROUND(E34*F34,2)</f>
        <v>0</v>
      </c>
      <c r="H34" s="268"/>
      <c r="I34" s="269">
        <f>ROUND(E34*H34,2)</f>
        <v>0</v>
      </c>
      <c r="J34" s="268"/>
      <c r="K34" s="269">
        <f>ROUND(E34*J34,2)</f>
        <v>0</v>
      </c>
      <c r="L34" s="269">
        <v>21</v>
      </c>
      <c r="M34" s="269">
        <f>G34*(1+L34/100)</f>
        <v>0</v>
      </c>
      <c r="N34" s="269">
        <v>0</v>
      </c>
      <c r="O34" s="269">
        <f>ROUND(E34*N34,2)</f>
        <v>0</v>
      </c>
      <c r="P34" s="269">
        <v>0</v>
      </c>
      <c r="Q34" s="269">
        <f>ROUND(E34*P34,2)</f>
        <v>0</v>
      </c>
      <c r="R34" s="269"/>
      <c r="S34" s="269" t="s">
        <v>260</v>
      </c>
      <c r="T34" s="270" t="s">
        <v>261</v>
      </c>
      <c r="U34" s="231">
        <v>0</v>
      </c>
      <c r="V34" s="231">
        <f>ROUND(E34*U34,2)</f>
        <v>0</v>
      </c>
      <c r="W34" s="231"/>
      <c r="X34" s="231" t="s">
        <v>391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531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>
      <c r="A35" s="264">
        <v>15</v>
      </c>
      <c r="B35" s="265" t="s">
        <v>779</v>
      </c>
      <c r="C35" s="271" t="s">
        <v>780</v>
      </c>
      <c r="D35" s="266" t="s">
        <v>750</v>
      </c>
      <c r="E35" s="267">
        <v>3</v>
      </c>
      <c r="F35" s="268"/>
      <c r="G35" s="269">
        <f>ROUND(E35*F35,2)</f>
        <v>0</v>
      </c>
      <c r="H35" s="268"/>
      <c r="I35" s="269">
        <f>ROUND(E35*H35,2)</f>
        <v>0</v>
      </c>
      <c r="J35" s="268"/>
      <c r="K35" s="269">
        <f>ROUND(E35*J35,2)</f>
        <v>0</v>
      </c>
      <c r="L35" s="269">
        <v>21</v>
      </c>
      <c r="M35" s="269">
        <f>G35*(1+L35/100)</f>
        <v>0</v>
      </c>
      <c r="N35" s="269">
        <v>0</v>
      </c>
      <c r="O35" s="269">
        <f>ROUND(E35*N35,2)</f>
        <v>0</v>
      </c>
      <c r="P35" s="269">
        <v>0</v>
      </c>
      <c r="Q35" s="269">
        <f>ROUND(E35*P35,2)</f>
        <v>0</v>
      </c>
      <c r="R35" s="269"/>
      <c r="S35" s="269" t="s">
        <v>260</v>
      </c>
      <c r="T35" s="270" t="s">
        <v>261</v>
      </c>
      <c r="U35" s="231">
        <v>0</v>
      </c>
      <c r="V35" s="231">
        <f>ROUND(E35*U35,2)</f>
        <v>0</v>
      </c>
      <c r="W35" s="231"/>
      <c r="X35" s="231" t="s">
        <v>391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531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16</v>
      </c>
      <c r="B36" s="242" t="s">
        <v>781</v>
      </c>
      <c r="C36" s="253" t="s">
        <v>782</v>
      </c>
      <c r="D36" s="243" t="s">
        <v>750</v>
      </c>
      <c r="E36" s="244">
        <v>3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260</v>
      </c>
      <c r="T36" s="247" t="s">
        <v>261</v>
      </c>
      <c r="U36" s="231">
        <v>0</v>
      </c>
      <c r="V36" s="231">
        <f>ROUND(E36*U36,2)</f>
        <v>0</v>
      </c>
      <c r="W36" s="231"/>
      <c r="X36" s="231" t="s">
        <v>391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531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5" t="s">
        <v>766</v>
      </c>
      <c r="D37" s="249"/>
      <c r="E37" s="249"/>
      <c r="F37" s="249"/>
      <c r="G37" s="249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230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64">
        <v>17</v>
      </c>
      <c r="B38" s="265" t="s">
        <v>781</v>
      </c>
      <c r="C38" s="271" t="s">
        <v>782</v>
      </c>
      <c r="D38" s="266" t="s">
        <v>750</v>
      </c>
      <c r="E38" s="267">
        <v>23</v>
      </c>
      <c r="F38" s="268"/>
      <c r="G38" s="269">
        <f>ROUND(E38*F38,2)</f>
        <v>0</v>
      </c>
      <c r="H38" s="268"/>
      <c r="I38" s="269">
        <f>ROUND(E38*H38,2)</f>
        <v>0</v>
      </c>
      <c r="J38" s="268"/>
      <c r="K38" s="269">
        <f>ROUND(E38*J38,2)</f>
        <v>0</v>
      </c>
      <c r="L38" s="269">
        <v>21</v>
      </c>
      <c r="M38" s="269">
        <f>G38*(1+L38/100)</f>
        <v>0</v>
      </c>
      <c r="N38" s="269">
        <v>0</v>
      </c>
      <c r="O38" s="269">
        <f>ROUND(E38*N38,2)</f>
        <v>0</v>
      </c>
      <c r="P38" s="269">
        <v>0</v>
      </c>
      <c r="Q38" s="269">
        <f>ROUND(E38*P38,2)</f>
        <v>0</v>
      </c>
      <c r="R38" s="269"/>
      <c r="S38" s="269" t="s">
        <v>260</v>
      </c>
      <c r="T38" s="270" t="s">
        <v>261</v>
      </c>
      <c r="U38" s="231">
        <v>0</v>
      </c>
      <c r="V38" s="231">
        <f>ROUND(E38*U38,2)</f>
        <v>0</v>
      </c>
      <c r="W38" s="231"/>
      <c r="X38" s="231" t="s">
        <v>391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531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64">
        <v>18</v>
      </c>
      <c r="B39" s="265" t="s">
        <v>781</v>
      </c>
      <c r="C39" s="271" t="s">
        <v>782</v>
      </c>
      <c r="D39" s="266" t="s">
        <v>750</v>
      </c>
      <c r="E39" s="267">
        <v>7</v>
      </c>
      <c r="F39" s="268"/>
      <c r="G39" s="269">
        <f>ROUND(E39*F39,2)</f>
        <v>0</v>
      </c>
      <c r="H39" s="268"/>
      <c r="I39" s="269">
        <f>ROUND(E39*H39,2)</f>
        <v>0</v>
      </c>
      <c r="J39" s="268"/>
      <c r="K39" s="269">
        <f>ROUND(E39*J39,2)</f>
        <v>0</v>
      </c>
      <c r="L39" s="269">
        <v>21</v>
      </c>
      <c r="M39" s="269">
        <f>G39*(1+L39/100)</f>
        <v>0</v>
      </c>
      <c r="N39" s="269">
        <v>0</v>
      </c>
      <c r="O39" s="269">
        <f>ROUND(E39*N39,2)</f>
        <v>0</v>
      </c>
      <c r="P39" s="269">
        <v>0</v>
      </c>
      <c r="Q39" s="269">
        <f>ROUND(E39*P39,2)</f>
        <v>0</v>
      </c>
      <c r="R39" s="269"/>
      <c r="S39" s="269" t="s">
        <v>260</v>
      </c>
      <c r="T39" s="270" t="s">
        <v>261</v>
      </c>
      <c r="U39" s="231">
        <v>0</v>
      </c>
      <c r="V39" s="231">
        <f>ROUND(E39*U39,2)</f>
        <v>0</v>
      </c>
      <c r="W39" s="231"/>
      <c r="X39" s="231" t="s">
        <v>391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531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64">
        <v>19</v>
      </c>
      <c r="B40" s="265" t="s">
        <v>781</v>
      </c>
      <c r="C40" s="271" t="s">
        <v>782</v>
      </c>
      <c r="D40" s="266" t="s">
        <v>750</v>
      </c>
      <c r="E40" s="267">
        <v>0</v>
      </c>
      <c r="F40" s="268"/>
      <c r="G40" s="269">
        <f>ROUND(E40*F40,2)</f>
        <v>0</v>
      </c>
      <c r="H40" s="268"/>
      <c r="I40" s="269">
        <f>ROUND(E40*H40,2)</f>
        <v>0</v>
      </c>
      <c r="J40" s="268"/>
      <c r="K40" s="269">
        <f>ROUND(E40*J40,2)</f>
        <v>0</v>
      </c>
      <c r="L40" s="269">
        <v>21</v>
      </c>
      <c r="M40" s="269">
        <f>G40*(1+L40/100)</f>
        <v>0</v>
      </c>
      <c r="N40" s="269">
        <v>0</v>
      </c>
      <c r="O40" s="269">
        <f>ROUND(E40*N40,2)</f>
        <v>0</v>
      </c>
      <c r="P40" s="269">
        <v>0</v>
      </c>
      <c r="Q40" s="269">
        <f>ROUND(E40*P40,2)</f>
        <v>0</v>
      </c>
      <c r="R40" s="269"/>
      <c r="S40" s="269" t="s">
        <v>260</v>
      </c>
      <c r="T40" s="270" t="s">
        <v>261</v>
      </c>
      <c r="U40" s="231">
        <v>0</v>
      </c>
      <c r="V40" s="231">
        <f>ROUND(E40*U40,2)</f>
        <v>0</v>
      </c>
      <c r="W40" s="231"/>
      <c r="X40" s="231" t="s">
        <v>391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531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64">
        <v>20</v>
      </c>
      <c r="B41" s="265" t="s">
        <v>783</v>
      </c>
      <c r="C41" s="271" t="s">
        <v>784</v>
      </c>
      <c r="D41" s="266" t="s">
        <v>242</v>
      </c>
      <c r="E41" s="267">
        <v>20</v>
      </c>
      <c r="F41" s="268"/>
      <c r="G41" s="269">
        <f>ROUND(E41*F41,2)</f>
        <v>0</v>
      </c>
      <c r="H41" s="268"/>
      <c r="I41" s="269">
        <f>ROUND(E41*H41,2)</f>
        <v>0</v>
      </c>
      <c r="J41" s="268"/>
      <c r="K41" s="269">
        <f>ROUND(E41*J41,2)</f>
        <v>0</v>
      </c>
      <c r="L41" s="269">
        <v>21</v>
      </c>
      <c r="M41" s="269">
        <f>G41*(1+L41/100)</f>
        <v>0</v>
      </c>
      <c r="N41" s="269">
        <v>0</v>
      </c>
      <c r="O41" s="269">
        <f>ROUND(E41*N41,2)</f>
        <v>0</v>
      </c>
      <c r="P41" s="269">
        <v>0</v>
      </c>
      <c r="Q41" s="269">
        <f>ROUND(E41*P41,2)</f>
        <v>0</v>
      </c>
      <c r="R41" s="269"/>
      <c r="S41" s="269" t="s">
        <v>260</v>
      </c>
      <c r="T41" s="270" t="s">
        <v>261</v>
      </c>
      <c r="U41" s="231">
        <v>0</v>
      </c>
      <c r="V41" s="231">
        <f>ROUND(E41*U41,2)</f>
        <v>0</v>
      </c>
      <c r="W41" s="231"/>
      <c r="X41" s="231" t="s">
        <v>391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531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64">
        <v>21</v>
      </c>
      <c r="B42" s="265" t="s">
        <v>785</v>
      </c>
      <c r="C42" s="271" t="s">
        <v>786</v>
      </c>
      <c r="D42" s="266" t="s">
        <v>750</v>
      </c>
      <c r="E42" s="267">
        <v>6</v>
      </c>
      <c r="F42" s="268"/>
      <c r="G42" s="269">
        <f>ROUND(E42*F42,2)</f>
        <v>0</v>
      </c>
      <c r="H42" s="268"/>
      <c r="I42" s="269">
        <f>ROUND(E42*H42,2)</f>
        <v>0</v>
      </c>
      <c r="J42" s="268"/>
      <c r="K42" s="269">
        <f>ROUND(E42*J42,2)</f>
        <v>0</v>
      </c>
      <c r="L42" s="269">
        <v>21</v>
      </c>
      <c r="M42" s="269">
        <f>G42*(1+L42/100)</f>
        <v>0</v>
      </c>
      <c r="N42" s="269">
        <v>0</v>
      </c>
      <c r="O42" s="269">
        <f>ROUND(E42*N42,2)</f>
        <v>0</v>
      </c>
      <c r="P42" s="269">
        <v>0</v>
      </c>
      <c r="Q42" s="269">
        <f>ROUND(E42*P42,2)</f>
        <v>0</v>
      </c>
      <c r="R42" s="269"/>
      <c r="S42" s="269" t="s">
        <v>260</v>
      </c>
      <c r="T42" s="270" t="s">
        <v>261</v>
      </c>
      <c r="U42" s="231">
        <v>0</v>
      </c>
      <c r="V42" s="231">
        <f>ROUND(E42*U42,2)</f>
        <v>0</v>
      </c>
      <c r="W42" s="231"/>
      <c r="X42" s="231" t="s">
        <v>391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531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149</v>
      </c>
      <c r="B43" s="236" t="s">
        <v>115</v>
      </c>
      <c r="C43" s="252" t="s">
        <v>116</v>
      </c>
      <c r="D43" s="237"/>
      <c r="E43" s="238"/>
      <c r="F43" s="239"/>
      <c r="G43" s="239">
        <f>SUMIF(AG44:AG61,"&lt;&gt;NOR",G44:G61)</f>
        <v>0</v>
      </c>
      <c r="H43" s="239"/>
      <c r="I43" s="239">
        <f>SUM(I44:I61)</f>
        <v>0</v>
      </c>
      <c r="J43" s="239"/>
      <c r="K43" s="239">
        <f>SUM(K44:K61)</f>
        <v>0</v>
      </c>
      <c r="L43" s="239"/>
      <c r="M43" s="239">
        <f>SUM(M44:M61)</f>
        <v>0</v>
      </c>
      <c r="N43" s="239"/>
      <c r="O43" s="239">
        <f>SUM(O44:O61)</f>
        <v>0</v>
      </c>
      <c r="P43" s="239"/>
      <c r="Q43" s="239">
        <f>SUM(Q44:Q61)</f>
        <v>0</v>
      </c>
      <c r="R43" s="239"/>
      <c r="S43" s="239"/>
      <c r="T43" s="240"/>
      <c r="U43" s="234"/>
      <c r="V43" s="234">
        <f>SUM(V44:V61)</f>
        <v>48.819999999999993</v>
      </c>
      <c r="W43" s="234"/>
      <c r="X43" s="234"/>
      <c r="AG43" t="s">
        <v>150</v>
      </c>
    </row>
    <row r="44" spans="1:60" outlineLevel="1">
      <c r="A44" s="264">
        <v>22</v>
      </c>
      <c r="B44" s="265" t="s">
        <v>787</v>
      </c>
      <c r="C44" s="271" t="s">
        <v>788</v>
      </c>
      <c r="D44" s="266" t="s">
        <v>238</v>
      </c>
      <c r="E44" s="267">
        <v>6</v>
      </c>
      <c r="F44" s="268"/>
      <c r="G44" s="269">
        <f>ROUND(E44*F44,2)</f>
        <v>0</v>
      </c>
      <c r="H44" s="268"/>
      <c r="I44" s="269">
        <f>ROUND(E44*H44,2)</f>
        <v>0</v>
      </c>
      <c r="J44" s="268"/>
      <c r="K44" s="269">
        <f>ROUND(E44*J44,2)</f>
        <v>0</v>
      </c>
      <c r="L44" s="269">
        <v>21</v>
      </c>
      <c r="M44" s="269">
        <f>G44*(1+L44/100)</f>
        <v>0</v>
      </c>
      <c r="N44" s="269">
        <v>0</v>
      </c>
      <c r="O44" s="269">
        <f>ROUND(E44*N44,2)</f>
        <v>0</v>
      </c>
      <c r="P44" s="269">
        <v>0</v>
      </c>
      <c r="Q44" s="269">
        <f>ROUND(E44*P44,2)</f>
        <v>0</v>
      </c>
      <c r="R44" s="269"/>
      <c r="S44" s="269" t="s">
        <v>154</v>
      </c>
      <c r="T44" s="270" t="s">
        <v>261</v>
      </c>
      <c r="U44" s="231">
        <v>0.14130000000000001</v>
      </c>
      <c r="V44" s="231">
        <f>ROUND(E44*U44,2)</f>
        <v>0.85</v>
      </c>
      <c r="W44" s="231"/>
      <c r="X44" s="231" t="s">
        <v>156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243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1">
        <v>23</v>
      </c>
      <c r="B45" s="242" t="s">
        <v>789</v>
      </c>
      <c r="C45" s="253" t="s">
        <v>790</v>
      </c>
      <c r="D45" s="243" t="s">
        <v>238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154</v>
      </c>
      <c r="T45" s="247" t="s">
        <v>261</v>
      </c>
      <c r="U45" s="231">
        <v>0.21082999999999999</v>
      </c>
      <c r="V45" s="231">
        <f>ROUND(E45*U45,2)</f>
        <v>0.21</v>
      </c>
      <c r="W45" s="231"/>
      <c r="X45" s="231" t="s">
        <v>156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5" t="s">
        <v>766</v>
      </c>
      <c r="D46" s="249"/>
      <c r="E46" s="249"/>
      <c r="F46" s="249"/>
      <c r="G46" s="249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230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64">
        <v>24</v>
      </c>
      <c r="B47" s="265" t="s">
        <v>791</v>
      </c>
      <c r="C47" s="271" t="s">
        <v>792</v>
      </c>
      <c r="D47" s="266" t="s">
        <v>238</v>
      </c>
      <c r="E47" s="267">
        <v>23</v>
      </c>
      <c r="F47" s="268"/>
      <c r="G47" s="269">
        <f>ROUND(E47*F47,2)</f>
        <v>0</v>
      </c>
      <c r="H47" s="268"/>
      <c r="I47" s="269">
        <f>ROUND(E47*H47,2)</f>
        <v>0</v>
      </c>
      <c r="J47" s="268"/>
      <c r="K47" s="269">
        <f>ROUND(E47*J47,2)</f>
        <v>0</v>
      </c>
      <c r="L47" s="269">
        <v>21</v>
      </c>
      <c r="M47" s="269">
        <f>G47*(1+L47/100)</f>
        <v>0</v>
      </c>
      <c r="N47" s="269">
        <v>0</v>
      </c>
      <c r="O47" s="269">
        <f>ROUND(E47*N47,2)</f>
        <v>0</v>
      </c>
      <c r="P47" s="269">
        <v>0</v>
      </c>
      <c r="Q47" s="269">
        <f>ROUND(E47*P47,2)</f>
        <v>0</v>
      </c>
      <c r="R47" s="269"/>
      <c r="S47" s="269" t="s">
        <v>154</v>
      </c>
      <c r="T47" s="270" t="s">
        <v>261</v>
      </c>
      <c r="U47" s="231">
        <v>0.14749999999999999</v>
      </c>
      <c r="V47" s="231">
        <f>ROUND(E47*U47,2)</f>
        <v>3.39</v>
      </c>
      <c r="W47" s="231"/>
      <c r="X47" s="231" t="s">
        <v>156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243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64">
        <v>25</v>
      </c>
      <c r="B48" s="265" t="s">
        <v>793</v>
      </c>
      <c r="C48" s="271" t="s">
        <v>794</v>
      </c>
      <c r="D48" s="266" t="s">
        <v>238</v>
      </c>
      <c r="E48" s="267">
        <v>7</v>
      </c>
      <c r="F48" s="268"/>
      <c r="G48" s="269">
        <f>ROUND(E48*F48,2)</f>
        <v>0</v>
      </c>
      <c r="H48" s="268"/>
      <c r="I48" s="269">
        <f>ROUND(E48*H48,2)</f>
        <v>0</v>
      </c>
      <c r="J48" s="268"/>
      <c r="K48" s="269">
        <f>ROUND(E48*J48,2)</f>
        <v>0</v>
      </c>
      <c r="L48" s="269">
        <v>21</v>
      </c>
      <c r="M48" s="269">
        <f>G48*(1+L48/100)</f>
        <v>0</v>
      </c>
      <c r="N48" s="269">
        <v>0</v>
      </c>
      <c r="O48" s="269">
        <f>ROUND(E48*N48,2)</f>
        <v>0</v>
      </c>
      <c r="P48" s="269">
        <v>0</v>
      </c>
      <c r="Q48" s="269">
        <f>ROUND(E48*P48,2)</f>
        <v>0</v>
      </c>
      <c r="R48" s="269"/>
      <c r="S48" s="269" t="s">
        <v>154</v>
      </c>
      <c r="T48" s="270" t="s">
        <v>261</v>
      </c>
      <c r="U48" s="231">
        <v>0.16866999999999999</v>
      </c>
      <c r="V48" s="231">
        <f>ROUND(E48*U48,2)</f>
        <v>1.18</v>
      </c>
      <c r="W48" s="231"/>
      <c r="X48" s="231" t="s">
        <v>156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1">
        <v>26</v>
      </c>
      <c r="B49" s="242" t="s">
        <v>795</v>
      </c>
      <c r="C49" s="253" t="s">
        <v>796</v>
      </c>
      <c r="D49" s="243" t="s">
        <v>238</v>
      </c>
      <c r="E49" s="244">
        <v>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154</v>
      </c>
      <c r="T49" s="247" t="s">
        <v>261</v>
      </c>
      <c r="U49" s="231">
        <v>0.17</v>
      </c>
      <c r="V49" s="231">
        <f>ROUND(E49*U49,2)</f>
        <v>0</v>
      </c>
      <c r="W49" s="231"/>
      <c r="X49" s="231" t="s">
        <v>156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243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747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>
      <c r="A51" s="264">
        <v>27</v>
      </c>
      <c r="B51" s="265" t="s">
        <v>797</v>
      </c>
      <c r="C51" s="271" t="s">
        <v>798</v>
      </c>
      <c r="D51" s="266" t="s">
        <v>238</v>
      </c>
      <c r="E51" s="267">
        <v>8</v>
      </c>
      <c r="F51" s="268"/>
      <c r="G51" s="269">
        <f>ROUND(E51*F51,2)</f>
        <v>0</v>
      </c>
      <c r="H51" s="268"/>
      <c r="I51" s="269">
        <f>ROUND(E51*H51,2)</f>
        <v>0</v>
      </c>
      <c r="J51" s="268"/>
      <c r="K51" s="269">
        <f>ROUND(E51*J51,2)</f>
        <v>0</v>
      </c>
      <c r="L51" s="269">
        <v>21</v>
      </c>
      <c r="M51" s="269">
        <f>G51*(1+L51/100)</f>
        <v>0</v>
      </c>
      <c r="N51" s="269">
        <v>0</v>
      </c>
      <c r="O51" s="269">
        <f>ROUND(E51*N51,2)</f>
        <v>0</v>
      </c>
      <c r="P51" s="269">
        <v>0</v>
      </c>
      <c r="Q51" s="269">
        <f>ROUND(E51*P51,2)</f>
        <v>0</v>
      </c>
      <c r="R51" s="269"/>
      <c r="S51" s="269" t="s">
        <v>154</v>
      </c>
      <c r="T51" s="270" t="s">
        <v>261</v>
      </c>
      <c r="U51" s="231">
        <v>0.32667000000000002</v>
      </c>
      <c r="V51" s="231">
        <f>ROUND(E51*U51,2)</f>
        <v>2.61</v>
      </c>
      <c r="W51" s="231"/>
      <c r="X51" s="231" t="s">
        <v>156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243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>
      <c r="A52" s="264">
        <v>28</v>
      </c>
      <c r="B52" s="265" t="s">
        <v>797</v>
      </c>
      <c r="C52" s="271" t="s">
        <v>798</v>
      </c>
      <c r="D52" s="266" t="s">
        <v>238</v>
      </c>
      <c r="E52" s="267">
        <v>3</v>
      </c>
      <c r="F52" s="268"/>
      <c r="G52" s="269">
        <f>ROUND(E52*F52,2)</f>
        <v>0</v>
      </c>
      <c r="H52" s="268"/>
      <c r="I52" s="269">
        <f>ROUND(E52*H52,2)</f>
        <v>0</v>
      </c>
      <c r="J52" s="268"/>
      <c r="K52" s="269">
        <f>ROUND(E52*J52,2)</f>
        <v>0</v>
      </c>
      <c r="L52" s="269">
        <v>21</v>
      </c>
      <c r="M52" s="269">
        <f>G52*(1+L52/100)</f>
        <v>0</v>
      </c>
      <c r="N52" s="269">
        <v>0</v>
      </c>
      <c r="O52" s="269">
        <f>ROUND(E52*N52,2)</f>
        <v>0</v>
      </c>
      <c r="P52" s="269">
        <v>0</v>
      </c>
      <c r="Q52" s="269">
        <f>ROUND(E52*P52,2)</f>
        <v>0</v>
      </c>
      <c r="R52" s="269"/>
      <c r="S52" s="269" t="s">
        <v>154</v>
      </c>
      <c r="T52" s="270" t="s">
        <v>261</v>
      </c>
      <c r="U52" s="231">
        <v>0.32667000000000002</v>
      </c>
      <c r="V52" s="231">
        <f>ROUND(E52*U52,2)</f>
        <v>0.98</v>
      </c>
      <c r="W52" s="231"/>
      <c r="X52" s="231" t="s">
        <v>156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64">
        <v>29</v>
      </c>
      <c r="B53" s="265" t="s">
        <v>799</v>
      </c>
      <c r="C53" s="271" t="s">
        <v>800</v>
      </c>
      <c r="D53" s="266" t="s">
        <v>238</v>
      </c>
      <c r="E53" s="267">
        <v>16</v>
      </c>
      <c r="F53" s="268"/>
      <c r="G53" s="269">
        <f>ROUND(E53*F53,2)</f>
        <v>0</v>
      </c>
      <c r="H53" s="268"/>
      <c r="I53" s="269">
        <f>ROUND(E53*H53,2)</f>
        <v>0</v>
      </c>
      <c r="J53" s="268"/>
      <c r="K53" s="269">
        <f>ROUND(E53*J53,2)</f>
        <v>0</v>
      </c>
      <c r="L53" s="269">
        <v>21</v>
      </c>
      <c r="M53" s="269">
        <f>G53*(1+L53/100)</f>
        <v>0</v>
      </c>
      <c r="N53" s="269">
        <v>0</v>
      </c>
      <c r="O53" s="269">
        <f>ROUND(E53*N53,2)</f>
        <v>0</v>
      </c>
      <c r="P53" s="269">
        <v>0</v>
      </c>
      <c r="Q53" s="269">
        <f>ROUND(E53*P53,2)</f>
        <v>0</v>
      </c>
      <c r="R53" s="269"/>
      <c r="S53" s="269" t="s">
        <v>801</v>
      </c>
      <c r="T53" s="270" t="s">
        <v>261</v>
      </c>
      <c r="U53" s="231">
        <v>1.24383</v>
      </c>
      <c r="V53" s="231">
        <f>ROUND(E53*U53,2)</f>
        <v>19.899999999999999</v>
      </c>
      <c r="W53" s="231"/>
      <c r="X53" s="231" t="s">
        <v>156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243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64">
        <v>30</v>
      </c>
      <c r="B54" s="265" t="s">
        <v>799</v>
      </c>
      <c r="C54" s="271" t="s">
        <v>800</v>
      </c>
      <c r="D54" s="266" t="s">
        <v>238</v>
      </c>
      <c r="E54" s="267">
        <v>8</v>
      </c>
      <c r="F54" s="268"/>
      <c r="G54" s="269">
        <f>ROUND(E54*F54,2)</f>
        <v>0</v>
      </c>
      <c r="H54" s="268"/>
      <c r="I54" s="269">
        <f>ROUND(E54*H54,2)</f>
        <v>0</v>
      </c>
      <c r="J54" s="268"/>
      <c r="K54" s="269">
        <f>ROUND(E54*J54,2)</f>
        <v>0</v>
      </c>
      <c r="L54" s="269">
        <v>21</v>
      </c>
      <c r="M54" s="269">
        <f>G54*(1+L54/100)</f>
        <v>0</v>
      </c>
      <c r="N54" s="269">
        <v>0</v>
      </c>
      <c r="O54" s="269">
        <f>ROUND(E54*N54,2)</f>
        <v>0</v>
      </c>
      <c r="P54" s="269">
        <v>0</v>
      </c>
      <c r="Q54" s="269">
        <f>ROUND(E54*P54,2)</f>
        <v>0</v>
      </c>
      <c r="R54" s="269"/>
      <c r="S54" s="269" t="s">
        <v>801</v>
      </c>
      <c r="T54" s="270" t="s">
        <v>261</v>
      </c>
      <c r="U54" s="231">
        <v>1.24383</v>
      </c>
      <c r="V54" s="231">
        <f>ROUND(E54*U54,2)</f>
        <v>9.9499999999999993</v>
      </c>
      <c r="W54" s="231"/>
      <c r="X54" s="231" t="s">
        <v>156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64">
        <v>31</v>
      </c>
      <c r="B55" s="265" t="s">
        <v>802</v>
      </c>
      <c r="C55" s="271" t="s">
        <v>803</v>
      </c>
      <c r="D55" s="266" t="s">
        <v>238</v>
      </c>
      <c r="E55" s="267">
        <v>11</v>
      </c>
      <c r="F55" s="268"/>
      <c r="G55" s="269">
        <f>ROUND(E55*F55,2)</f>
        <v>0</v>
      </c>
      <c r="H55" s="268"/>
      <c r="I55" s="269">
        <f>ROUND(E55*H55,2)</f>
        <v>0</v>
      </c>
      <c r="J55" s="268"/>
      <c r="K55" s="269">
        <f>ROUND(E55*J55,2)</f>
        <v>0</v>
      </c>
      <c r="L55" s="269">
        <v>21</v>
      </c>
      <c r="M55" s="269">
        <f>G55*(1+L55/100)</f>
        <v>0</v>
      </c>
      <c r="N55" s="269">
        <v>0</v>
      </c>
      <c r="O55" s="269">
        <f>ROUND(E55*N55,2)</f>
        <v>0</v>
      </c>
      <c r="P55" s="269">
        <v>0</v>
      </c>
      <c r="Q55" s="269">
        <f>ROUND(E55*P55,2)</f>
        <v>0</v>
      </c>
      <c r="R55" s="269"/>
      <c r="S55" s="269" t="s">
        <v>154</v>
      </c>
      <c r="T55" s="270" t="s">
        <v>261</v>
      </c>
      <c r="U55" s="231">
        <v>0.3795</v>
      </c>
      <c r="V55" s="231">
        <f>ROUND(E55*U55,2)</f>
        <v>4.17</v>
      </c>
      <c r="W55" s="231"/>
      <c r="X55" s="231" t="s">
        <v>156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243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64">
        <v>32</v>
      </c>
      <c r="B56" s="265" t="s">
        <v>802</v>
      </c>
      <c r="C56" s="271" t="s">
        <v>803</v>
      </c>
      <c r="D56" s="266" t="s">
        <v>238</v>
      </c>
      <c r="E56" s="267">
        <v>3</v>
      </c>
      <c r="F56" s="268"/>
      <c r="G56" s="269">
        <f>ROUND(E56*F56,2)</f>
        <v>0</v>
      </c>
      <c r="H56" s="268"/>
      <c r="I56" s="269">
        <f>ROUND(E56*H56,2)</f>
        <v>0</v>
      </c>
      <c r="J56" s="268"/>
      <c r="K56" s="269">
        <f>ROUND(E56*J56,2)</f>
        <v>0</v>
      </c>
      <c r="L56" s="269">
        <v>21</v>
      </c>
      <c r="M56" s="269">
        <f>G56*(1+L56/100)</f>
        <v>0</v>
      </c>
      <c r="N56" s="269">
        <v>0</v>
      </c>
      <c r="O56" s="269">
        <f>ROUND(E56*N56,2)</f>
        <v>0</v>
      </c>
      <c r="P56" s="269">
        <v>0</v>
      </c>
      <c r="Q56" s="269">
        <f>ROUND(E56*P56,2)</f>
        <v>0</v>
      </c>
      <c r="R56" s="269"/>
      <c r="S56" s="269" t="s">
        <v>154</v>
      </c>
      <c r="T56" s="270" t="s">
        <v>261</v>
      </c>
      <c r="U56" s="231">
        <v>0.3795</v>
      </c>
      <c r="V56" s="231">
        <f>ROUND(E56*U56,2)</f>
        <v>1.1399999999999999</v>
      </c>
      <c r="W56" s="231"/>
      <c r="X56" s="231" t="s">
        <v>156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64">
        <v>33</v>
      </c>
      <c r="B57" s="265" t="s">
        <v>802</v>
      </c>
      <c r="C57" s="271" t="s">
        <v>803</v>
      </c>
      <c r="D57" s="266" t="s">
        <v>238</v>
      </c>
      <c r="E57" s="267">
        <v>2</v>
      </c>
      <c r="F57" s="268"/>
      <c r="G57" s="269">
        <f>ROUND(E57*F57,2)</f>
        <v>0</v>
      </c>
      <c r="H57" s="268"/>
      <c r="I57" s="269">
        <f>ROUND(E57*H57,2)</f>
        <v>0</v>
      </c>
      <c r="J57" s="268"/>
      <c r="K57" s="269">
        <f>ROUND(E57*J57,2)</f>
        <v>0</v>
      </c>
      <c r="L57" s="269">
        <v>21</v>
      </c>
      <c r="M57" s="269">
        <f>G57*(1+L57/100)</f>
        <v>0</v>
      </c>
      <c r="N57" s="269">
        <v>0</v>
      </c>
      <c r="O57" s="269">
        <f>ROUND(E57*N57,2)</f>
        <v>0</v>
      </c>
      <c r="P57" s="269">
        <v>0</v>
      </c>
      <c r="Q57" s="269">
        <f>ROUND(E57*P57,2)</f>
        <v>0</v>
      </c>
      <c r="R57" s="269"/>
      <c r="S57" s="269" t="s">
        <v>154</v>
      </c>
      <c r="T57" s="270" t="s">
        <v>261</v>
      </c>
      <c r="U57" s="231">
        <v>0.3795</v>
      </c>
      <c r="V57" s="231">
        <f>ROUND(E57*U57,2)</f>
        <v>0.76</v>
      </c>
      <c r="W57" s="231"/>
      <c r="X57" s="231" t="s">
        <v>156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243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64">
        <v>34</v>
      </c>
      <c r="B58" s="265" t="s">
        <v>802</v>
      </c>
      <c r="C58" s="271" t="s">
        <v>803</v>
      </c>
      <c r="D58" s="266" t="s">
        <v>238</v>
      </c>
      <c r="E58" s="267">
        <v>6</v>
      </c>
      <c r="F58" s="268"/>
      <c r="G58" s="269">
        <f>ROUND(E58*F58,2)</f>
        <v>0</v>
      </c>
      <c r="H58" s="268"/>
      <c r="I58" s="269">
        <f>ROUND(E58*H58,2)</f>
        <v>0</v>
      </c>
      <c r="J58" s="268"/>
      <c r="K58" s="269">
        <f>ROUND(E58*J58,2)</f>
        <v>0</v>
      </c>
      <c r="L58" s="269">
        <v>21</v>
      </c>
      <c r="M58" s="269">
        <f>G58*(1+L58/100)</f>
        <v>0</v>
      </c>
      <c r="N58" s="269">
        <v>0</v>
      </c>
      <c r="O58" s="269">
        <f>ROUND(E58*N58,2)</f>
        <v>0</v>
      </c>
      <c r="P58" s="269">
        <v>0</v>
      </c>
      <c r="Q58" s="269">
        <f>ROUND(E58*P58,2)</f>
        <v>0</v>
      </c>
      <c r="R58" s="269"/>
      <c r="S58" s="269" t="s">
        <v>154</v>
      </c>
      <c r="T58" s="270" t="s">
        <v>261</v>
      </c>
      <c r="U58" s="231">
        <v>0.3795</v>
      </c>
      <c r="V58" s="231">
        <f>ROUND(E58*U58,2)</f>
        <v>2.2799999999999998</v>
      </c>
      <c r="W58" s="231"/>
      <c r="X58" s="231" t="s">
        <v>156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64">
        <v>35</v>
      </c>
      <c r="B59" s="265" t="s">
        <v>804</v>
      </c>
      <c r="C59" s="271" t="s">
        <v>805</v>
      </c>
      <c r="D59" s="266" t="s">
        <v>242</v>
      </c>
      <c r="E59" s="267">
        <v>20</v>
      </c>
      <c r="F59" s="268"/>
      <c r="G59" s="269">
        <f>ROUND(E59*F59,2)</f>
        <v>0</v>
      </c>
      <c r="H59" s="268"/>
      <c r="I59" s="269">
        <f>ROUND(E59*H59,2)</f>
        <v>0</v>
      </c>
      <c r="J59" s="268"/>
      <c r="K59" s="269">
        <f>ROUND(E59*J59,2)</f>
        <v>0</v>
      </c>
      <c r="L59" s="269">
        <v>21</v>
      </c>
      <c r="M59" s="269">
        <f>G59*(1+L59/100)</f>
        <v>0</v>
      </c>
      <c r="N59" s="269">
        <v>0</v>
      </c>
      <c r="O59" s="269">
        <f>ROUND(E59*N59,2)</f>
        <v>0</v>
      </c>
      <c r="P59" s="269">
        <v>0</v>
      </c>
      <c r="Q59" s="269">
        <f>ROUND(E59*P59,2)</f>
        <v>0</v>
      </c>
      <c r="R59" s="269"/>
      <c r="S59" s="269" t="s">
        <v>154</v>
      </c>
      <c r="T59" s="270" t="s">
        <v>261</v>
      </c>
      <c r="U59" s="231">
        <v>7.0000000000000007E-2</v>
      </c>
      <c r="V59" s="231">
        <f>ROUND(E59*U59,2)</f>
        <v>1.4</v>
      </c>
      <c r="W59" s="231"/>
      <c r="X59" s="231" t="s">
        <v>156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243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64">
        <v>36</v>
      </c>
      <c r="B60" s="265" t="s">
        <v>806</v>
      </c>
      <c r="C60" s="271" t="s">
        <v>807</v>
      </c>
      <c r="D60" s="266" t="s">
        <v>242</v>
      </c>
      <c r="E60" s="267">
        <v>70</v>
      </c>
      <c r="F60" s="268"/>
      <c r="G60" s="269">
        <f>ROUND(E60*F60,2)</f>
        <v>0</v>
      </c>
      <c r="H60" s="268"/>
      <c r="I60" s="269">
        <f>ROUND(E60*H60,2)</f>
        <v>0</v>
      </c>
      <c r="J60" s="268"/>
      <c r="K60" s="269">
        <f>ROUND(E60*J60,2)</f>
        <v>0</v>
      </c>
      <c r="L60" s="269">
        <v>21</v>
      </c>
      <c r="M60" s="269">
        <f>G60*(1+L60/100)</f>
        <v>0</v>
      </c>
      <c r="N60" s="269">
        <v>0</v>
      </c>
      <c r="O60" s="269">
        <f>ROUND(E60*N60,2)</f>
        <v>0</v>
      </c>
      <c r="P60" s="269">
        <v>0</v>
      </c>
      <c r="Q60" s="269">
        <f>ROUND(E60*P60,2)</f>
        <v>0</v>
      </c>
      <c r="R60" s="269"/>
      <c r="S60" s="269" t="s">
        <v>260</v>
      </c>
      <c r="T60" s="270" t="s">
        <v>261</v>
      </c>
      <c r="U60" s="231">
        <v>0</v>
      </c>
      <c r="V60" s="231">
        <f>ROUND(E60*U60,2)</f>
        <v>0</v>
      </c>
      <c r="W60" s="231"/>
      <c r="X60" s="231" t="s">
        <v>156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>
      <c r="A61" s="264">
        <v>37</v>
      </c>
      <c r="B61" s="265" t="s">
        <v>808</v>
      </c>
      <c r="C61" s="271" t="s">
        <v>809</v>
      </c>
      <c r="D61" s="266" t="s">
        <v>242</v>
      </c>
      <c r="E61" s="267">
        <v>70</v>
      </c>
      <c r="F61" s="268"/>
      <c r="G61" s="269">
        <f>ROUND(E61*F61,2)</f>
        <v>0</v>
      </c>
      <c r="H61" s="268"/>
      <c r="I61" s="269">
        <f>ROUND(E61*H61,2)</f>
        <v>0</v>
      </c>
      <c r="J61" s="268"/>
      <c r="K61" s="269">
        <f>ROUND(E61*J61,2)</f>
        <v>0</v>
      </c>
      <c r="L61" s="269">
        <v>21</v>
      </c>
      <c r="M61" s="269">
        <f>G61*(1+L61/100)</f>
        <v>0</v>
      </c>
      <c r="N61" s="269">
        <v>0</v>
      </c>
      <c r="O61" s="269">
        <f>ROUND(E61*N61,2)</f>
        <v>0</v>
      </c>
      <c r="P61" s="269">
        <v>0</v>
      </c>
      <c r="Q61" s="269">
        <f>ROUND(E61*P61,2)</f>
        <v>0</v>
      </c>
      <c r="R61" s="269"/>
      <c r="S61" s="269" t="s">
        <v>260</v>
      </c>
      <c r="T61" s="270" t="s">
        <v>261</v>
      </c>
      <c r="U61" s="231">
        <v>0</v>
      </c>
      <c r="V61" s="231">
        <f>ROUND(E61*U61,2)</f>
        <v>0</v>
      </c>
      <c r="W61" s="231"/>
      <c r="X61" s="231" t="s">
        <v>156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243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>
      <c r="A62" s="235" t="s">
        <v>149</v>
      </c>
      <c r="B62" s="236" t="s">
        <v>117</v>
      </c>
      <c r="C62" s="252" t="s">
        <v>118</v>
      </c>
      <c r="D62" s="237"/>
      <c r="E62" s="238"/>
      <c r="F62" s="239"/>
      <c r="G62" s="239">
        <f>SUMIF(AG63:AG72,"&lt;&gt;NOR",G63:G72)</f>
        <v>0</v>
      </c>
      <c r="H62" s="239"/>
      <c r="I62" s="239">
        <f>SUM(I63:I72)</f>
        <v>0</v>
      </c>
      <c r="J62" s="239"/>
      <c r="K62" s="239">
        <f>SUM(K63:K72)</f>
        <v>0</v>
      </c>
      <c r="L62" s="239"/>
      <c r="M62" s="239">
        <f>SUM(M63:M72)</f>
        <v>0</v>
      </c>
      <c r="N62" s="239"/>
      <c r="O62" s="239">
        <f>SUM(O63:O72)</f>
        <v>0</v>
      </c>
      <c r="P62" s="239"/>
      <c r="Q62" s="239">
        <f>SUM(Q63:Q72)</f>
        <v>0</v>
      </c>
      <c r="R62" s="239"/>
      <c r="S62" s="239"/>
      <c r="T62" s="240"/>
      <c r="U62" s="234"/>
      <c r="V62" s="234">
        <f>SUM(V63:V72)</f>
        <v>48.29</v>
      </c>
      <c r="W62" s="234"/>
      <c r="X62" s="234"/>
      <c r="AG62" t="s">
        <v>150</v>
      </c>
    </row>
    <row r="63" spans="1:60" outlineLevel="1">
      <c r="A63" s="264">
        <v>38</v>
      </c>
      <c r="B63" s="265" t="s">
        <v>810</v>
      </c>
      <c r="C63" s="271" t="s">
        <v>811</v>
      </c>
      <c r="D63" s="266" t="s">
        <v>238</v>
      </c>
      <c r="E63" s="267">
        <v>23</v>
      </c>
      <c r="F63" s="268"/>
      <c r="G63" s="269">
        <f>ROUND(E63*F63,2)</f>
        <v>0</v>
      </c>
      <c r="H63" s="268"/>
      <c r="I63" s="269">
        <f>ROUND(E63*H63,2)</f>
        <v>0</v>
      </c>
      <c r="J63" s="268"/>
      <c r="K63" s="269">
        <f>ROUND(E63*J63,2)</f>
        <v>0</v>
      </c>
      <c r="L63" s="269">
        <v>21</v>
      </c>
      <c r="M63" s="269">
        <f>G63*(1+L63/100)</f>
        <v>0</v>
      </c>
      <c r="N63" s="269">
        <v>0</v>
      </c>
      <c r="O63" s="269">
        <f>ROUND(E63*N63,2)</f>
        <v>0</v>
      </c>
      <c r="P63" s="269">
        <v>0</v>
      </c>
      <c r="Q63" s="269">
        <f>ROUND(E63*P63,2)</f>
        <v>0</v>
      </c>
      <c r="R63" s="269"/>
      <c r="S63" s="269" t="s">
        <v>154</v>
      </c>
      <c r="T63" s="270" t="s">
        <v>261</v>
      </c>
      <c r="U63" s="231">
        <v>0.39</v>
      </c>
      <c r="V63" s="231">
        <f>ROUND(E63*U63,2)</f>
        <v>8.9700000000000006</v>
      </c>
      <c r="W63" s="231"/>
      <c r="X63" s="231" t="s">
        <v>156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243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64">
        <v>39</v>
      </c>
      <c r="B64" s="265" t="s">
        <v>812</v>
      </c>
      <c r="C64" s="271" t="s">
        <v>813</v>
      </c>
      <c r="D64" s="266" t="s">
        <v>238</v>
      </c>
      <c r="E64" s="267">
        <v>7</v>
      </c>
      <c r="F64" s="268"/>
      <c r="G64" s="269">
        <f>ROUND(E64*F64,2)</f>
        <v>0</v>
      </c>
      <c r="H64" s="268"/>
      <c r="I64" s="269">
        <f>ROUND(E64*H64,2)</f>
        <v>0</v>
      </c>
      <c r="J64" s="268"/>
      <c r="K64" s="269">
        <f>ROUND(E64*J64,2)</f>
        <v>0</v>
      </c>
      <c r="L64" s="269">
        <v>21</v>
      </c>
      <c r="M64" s="269">
        <f>G64*(1+L64/100)</f>
        <v>0</v>
      </c>
      <c r="N64" s="269">
        <v>0</v>
      </c>
      <c r="O64" s="269">
        <f>ROUND(E64*N64,2)</f>
        <v>0</v>
      </c>
      <c r="P64" s="269">
        <v>0</v>
      </c>
      <c r="Q64" s="269">
        <f>ROUND(E64*P64,2)</f>
        <v>0</v>
      </c>
      <c r="R64" s="269"/>
      <c r="S64" s="269" t="s">
        <v>154</v>
      </c>
      <c r="T64" s="270" t="s">
        <v>261</v>
      </c>
      <c r="U64" s="231">
        <v>0.41099999999999998</v>
      </c>
      <c r="V64" s="231">
        <f>ROUND(E64*U64,2)</f>
        <v>2.88</v>
      </c>
      <c r="W64" s="231"/>
      <c r="X64" s="231" t="s">
        <v>156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64">
        <v>40</v>
      </c>
      <c r="B65" s="265" t="s">
        <v>814</v>
      </c>
      <c r="C65" s="271" t="s">
        <v>815</v>
      </c>
      <c r="D65" s="266" t="s">
        <v>238</v>
      </c>
      <c r="E65" s="267">
        <v>2</v>
      </c>
      <c r="F65" s="268"/>
      <c r="G65" s="269">
        <f>ROUND(E65*F65,2)</f>
        <v>0</v>
      </c>
      <c r="H65" s="268"/>
      <c r="I65" s="269">
        <f>ROUND(E65*H65,2)</f>
        <v>0</v>
      </c>
      <c r="J65" s="268"/>
      <c r="K65" s="269">
        <f>ROUND(E65*J65,2)</f>
        <v>0</v>
      </c>
      <c r="L65" s="269">
        <v>21</v>
      </c>
      <c r="M65" s="269">
        <f>G65*(1+L65/100)</f>
        <v>0</v>
      </c>
      <c r="N65" s="269">
        <v>0</v>
      </c>
      <c r="O65" s="269">
        <f>ROUND(E65*N65,2)</f>
        <v>0</v>
      </c>
      <c r="P65" s="269">
        <v>0</v>
      </c>
      <c r="Q65" s="269">
        <f>ROUND(E65*P65,2)</f>
        <v>0</v>
      </c>
      <c r="R65" s="269"/>
      <c r="S65" s="269" t="s">
        <v>154</v>
      </c>
      <c r="T65" s="270" t="s">
        <v>261</v>
      </c>
      <c r="U65" s="231">
        <v>0.41099999999999998</v>
      </c>
      <c r="V65" s="231">
        <f>ROUND(E65*U65,2)</f>
        <v>0.82</v>
      </c>
      <c r="W65" s="231"/>
      <c r="X65" s="231" t="s">
        <v>156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243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>
      <c r="A66" s="264">
        <v>41</v>
      </c>
      <c r="B66" s="265" t="s">
        <v>797</v>
      </c>
      <c r="C66" s="271" t="s">
        <v>798</v>
      </c>
      <c r="D66" s="266" t="s">
        <v>238</v>
      </c>
      <c r="E66" s="267">
        <v>3</v>
      </c>
      <c r="F66" s="268"/>
      <c r="G66" s="269">
        <f>ROUND(E66*F66,2)</f>
        <v>0</v>
      </c>
      <c r="H66" s="268"/>
      <c r="I66" s="269">
        <f>ROUND(E66*H66,2)</f>
        <v>0</v>
      </c>
      <c r="J66" s="268"/>
      <c r="K66" s="269">
        <f>ROUND(E66*J66,2)</f>
        <v>0</v>
      </c>
      <c r="L66" s="269">
        <v>21</v>
      </c>
      <c r="M66" s="269">
        <f>G66*(1+L66/100)</f>
        <v>0</v>
      </c>
      <c r="N66" s="269">
        <v>0</v>
      </c>
      <c r="O66" s="269">
        <f>ROUND(E66*N66,2)</f>
        <v>0</v>
      </c>
      <c r="P66" s="269">
        <v>0</v>
      </c>
      <c r="Q66" s="269">
        <f>ROUND(E66*P66,2)</f>
        <v>0</v>
      </c>
      <c r="R66" s="269"/>
      <c r="S66" s="269" t="s">
        <v>154</v>
      </c>
      <c r="T66" s="270" t="s">
        <v>261</v>
      </c>
      <c r="U66" s="231">
        <v>0.32667000000000002</v>
      </c>
      <c r="V66" s="231">
        <f>ROUND(E66*U66,2)</f>
        <v>0.98</v>
      </c>
      <c r="W66" s="231"/>
      <c r="X66" s="231" t="s">
        <v>156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157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64">
        <v>42</v>
      </c>
      <c r="B67" s="265" t="s">
        <v>816</v>
      </c>
      <c r="C67" s="271" t="s">
        <v>817</v>
      </c>
      <c r="D67" s="266" t="s">
        <v>238</v>
      </c>
      <c r="E67" s="267">
        <v>8</v>
      </c>
      <c r="F67" s="268"/>
      <c r="G67" s="269">
        <f>ROUND(E67*F67,2)</f>
        <v>0</v>
      </c>
      <c r="H67" s="268"/>
      <c r="I67" s="269">
        <f>ROUND(E67*H67,2)</f>
        <v>0</v>
      </c>
      <c r="J67" s="268"/>
      <c r="K67" s="269">
        <f>ROUND(E67*J67,2)</f>
        <v>0</v>
      </c>
      <c r="L67" s="269">
        <v>21</v>
      </c>
      <c r="M67" s="269">
        <f>G67*(1+L67/100)</f>
        <v>0</v>
      </c>
      <c r="N67" s="269">
        <v>0</v>
      </c>
      <c r="O67" s="269">
        <f>ROUND(E67*N67,2)</f>
        <v>0</v>
      </c>
      <c r="P67" s="269">
        <v>0</v>
      </c>
      <c r="Q67" s="269">
        <f>ROUND(E67*P67,2)</f>
        <v>0</v>
      </c>
      <c r="R67" s="269"/>
      <c r="S67" s="269" t="s">
        <v>154</v>
      </c>
      <c r="T67" s="270" t="s">
        <v>261</v>
      </c>
      <c r="U67" s="231">
        <v>0.50600000000000001</v>
      </c>
      <c r="V67" s="231">
        <f>ROUND(E67*U67,2)</f>
        <v>4.05</v>
      </c>
      <c r="W67" s="231"/>
      <c r="X67" s="231" t="s">
        <v>156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243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64">
        <v>43</v>
      </c>
      <c r="B68" s="265" t="s">
        <v>799</v>
      </c>
      <c r="C68" s="271" t="s">
        <v>800</v>
      </c>
      <c r="D68" s="266" t="s">
        <v>238</v>
      </c>
      <c r="E68" s="267">
        <v>16</v>
      </c>
      <c r="F68" s="268"/>
      <c r="G68" s="269">
        <f>ROUND(E68*F68,2)</f>
        <v>0</v>
      </c>
      <c r="H68" s="268"/>
      <c r="I68" s="269">
        <f>ROUND(E68*H68,2)</f>
        <v>0</v>
      </c>
      <c r="J68" s="268"/>
      <c r="K68" s="269">
        <f>ROUND(E68*J68,2)</f>
        <v>0</v>
      </c>
      <c r="L68" s="269">
        <v>21</v>
      </c>
      <c r="M68" s="269">
        <f>G68*(1+L68/100)</f>
        <v>0</v>
      </c>
      <c r="N68" s="269">
        <v>0</v>
      </c>
      <c r="O68" s="269">
        <f>ROUND(E68*N68,2)</f>
        <v>0</v>
      </c>
      <c r="P68" s="269">
        <v>0</v>
      </c>
      <c r="Q68" s="269">
        <f>ROUND(E68*P68,2)</f>
        <v>0</v>
      </c>
      <c r="R68" s="269"/>
      <c r="S68" s="269" t="s">
        <v>801</v>
      </c>
      <c r="T68" s="270" t="s">
        <v>261</v>
      </c>
      <c r="U68" s="231">
        <v>1.24383</v>
      </c>
      <c r="V68" s="231">
        <f>ROUND(E68*U68,2)</f>
        <v>19.899999999999999</v>
      </c>
      <c r="W68" s="231"/>
      <c r="X68" s="231" t="s">
        <v>156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157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64">
        <v>44</v>
      </c>
      <c r="B69" s="265" t="s">
        <v>818</v>
      </c>
      <c r="C69" s="271" t="s">
        <v>819</v>
      </c>
      <c r="D69" s="266" t="s">
        <v>238</v>
      </c>
      <c r="E69" s="267">
        <v>10</v>
      </c>
      <c r="F69" s="268"/>
      <c r="G69" s="269">
        <f>ROUND(E69*F69,2)</f>
        <v>0</v>
      </c>
      <c r="H69" s="268"/>
      <c r="I69" s="269">
        <f>ROUND(E69*H69,2)</f>
        <v>0</v>
      </c>
      <c r="J69" s="268"/>
      <c r="K69" s="269">
        <f>ROUND(E69*J69,2)</f>
        <v>0</v>
      </c>
      <c r="L69" s="269">
        <v>21</v>
      </c>
      <c r="M69" s="269">
        <f>G69*(1+L69/100)</f>
        <v>0</v>
      </c>
      <c r="N69" s="269">
        <v>0</v>
      </c>
      <c r="O69" s="269">
        <f>ROUND(E69*N69,2)</f>
        <v>0</v>
      </c>
      <c r="P69" s="269">
        <v>0</v>
      </c>
      <c r="Q69" s="269">
        <f>ROUND(E69*P69,2)</f>
        <v>0</v>
      </c>
      <c r="R69" s="269"/>
      <c r="S69" s="269" t="s">
        <v>154</v>
      </c>
      <c r="T69" s="270" t="s">
        <v>261</v>
      </c>
      <c r="U69" s="231">
        <v>0.41099999999999998</v>
      </c>
      <c r="V69" s="231">
        <f>ROUND(E69*U69,2)</f>
        <v>4.1100000000000003</v>
      </c>
      <c r="W69" s="231"/>
      <c r="X69" s="231" t="s">
        <v>156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243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64">
        <v>45</v>
      </c>
      <c r="B70" s="265" t="s">
        <v>820</v>
      </c>
      <c r="C70" s="271" t="s">
        <v>821</v>
      </c>
      <c r="D70" s="266" t="s">
        <v>238</v>
      </c>
      <c r="E70" s="267">
        <v>12</v>
      </c>
      <c r="F70" s="268"/>
      <c r="G70" s="269">
        <f>ROUND(E70*F70,2)</f>
        <v>0</v>
      </c>
      <c r="H70" s="268"/>
      <c r="I70" s="269">
        <f>ROUND(E70*H70,2)</f>
        <v>0</v>
      </c>
      <c r="J70" s="268"/>
      <c r="K70" s="269">
        <f>ROUND(E70*J70,2)</f>
        <v>0</v>
      </c>
      <c r="L70" s="269">
        <v>21</v>
      </c>
      <c r="M70" s="269">
        <f>G70*(1+L70/100)</f>
        <v>0</v>
      </c>
      <c r="N70" s="269">
        <v>0</v>
      </c>
      <c r="O70" s="269">
        <f>ROUND(E70*N70,2)</f>
        <v>0</v>
      </c>
      <c r="P70" s="269">
        <v>0</v>
      </c>
      <c r="Q70" s="269">
        <f>ROUND(E70*P70,2)</f>
        <v>0</v>
      </c>
      <c r="R70" s="269"/>
      <c r="S70" s="269" t="s">
        <v>154</v>
      </c>
      <c r="T70" s="270" t="s">
        <v>261</v>
      </c>
      <c r="U70" s="231">
        <v>0.54817000000000005</v>
      </c>
      <c r="V70" s="231">
        <f>ROUND(E70*U70,2)</f>
        <v>6.58</v>
      </c>
      <c r="W70" s="231"/>
      <c r="X70" s="231" t="s">
        <v>156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1">
        <v>46</v>
      </c>
      <c r="B71" s="242" t="s">
        <v>822</v>
      </c>
      <c r="C71" s="253" t="s">
        <v>823</v>
      </c>
      <c r="D71" s="243" t="s">
        <v>750</v>
      </c>
      <c r="E71" s="244">
        <v>8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260</v>
      </c>
      <c r="T71" s="247" t="s">
        <v>261</v>
      </c>
      <c r="U71" s="231">
        <v>0</v>
      </c>
      <c r="V71" s="231">
        <f>ROUND(E71*U71,2)</f>
        <v>0</v>
      </c>
      <c r="W71" s="231"/>
      <c r="X71" s="231" t="s">
        <v>156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243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5" t="s">
        <v>766</v>
      </c>
      <c r="D72" s="249"/>
      <c r="E72" s="249"/>
      <c r="F72" s="249"/>
      <c r="G72" s="249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230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149</v>
      </c>
      <c r="B73" s="236" t="s">
        <v>119</v>
      </c>
      <c r="C73" s="252" t="s">
        <v>30</v>
      </c>
      <c r="D73" s="237"/>
      <c r="E73" s="238"/>
      <c r="F73" s="239"/>
      <c r="G73" s="239">
        <f>SUMIF(AG74:AG93,"&lt;&gt;NOR",G74:G93)</f>
        <v>0</v>
      </c>
      <c r="H73" s="239"/>
      <c r="I73" s="239">
        <f>SUM(I74:I93)</f>
        <v>0</v>
      </c>
      <c r="J73" s="239"/>
      <c r="K73" s="239">
        <f>SUM(K74:K93)</f>
        <v>0</v>
      </c>
      <c r="L73" s="239"/>
      <c r="M73" s="239">
        <f>SUM(M74:M93)</f>
        <v>0</v>
      </c>
      <c r="N73" s="239"/>
      <c r="O73" s="239">
        <f>SUM(O74:O93)</f>
        <v>0</v>
      </c>
      <c r="P73" s="239"/>
      <c r="Q73" s="239">
        <f>SUM(Q74:Q93)</f>
        <v>0</v>
      </c>
      <c r="R73" s="239"/>
      <c r="S73" s="239"/>
      <c r="T73" s="240"/>
      <c r="U73" s="234"/>
      <c r="V73" s="234">
        <f>SUM(V74:V93)</f>
        <v>0</v>
      </c>
      <c r="W73" s="234"/>
      <c r="X73" s="234"/>
      <c r="AG73" t="s">
        <v>150</v>
      </c>
    </row>
    <row r="74" spans="1:60" outlineLevel="1">
      <c r="A74" s="241">
        <v>47</v>
      </c>
      <c r="B74" s="242" t="s">
        <v>824</v>
      </c>
      <c r="C74" s="253" t="s">
        <v>825</v>
      </c>
      <c r="D74" s="243" t="s">
        <v>750</v>
      </c>
      <c r="E74" s="244">
        <v>10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260</v>
      </c>
      <c r="T74" s="247" t="s">
        <v>261</v>
      </c>
      <c r="U74" s="231">
        <v>0</v>
      </c>
      <c r="V74" s="231">
        <f>ROUND(E74*U74,2)</f>
        <v>0</v>
      </c>
      <c r="W74" s="231"/>
      <c r="X74" s="231" t="s">
        <v>156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243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5" t="s">
        <v>766</v>
      </c>
      <c r="D75" s="249"/>
      <c r="E75" s="249"/>
      <c r="F75" s="249"/>
      <c r="G75" s="249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230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64">
        <v>48</v>
      </c>
      <c r="B76" s="265" t="s">
        <v>826</v>
      </c>
      <c r="C76" s="271" t="s">
        <v>827</v>
      </c>
      <c r="D76" s="266" t="s">
        <v>750</v>
      </c>
      <c r="E76" s="267">
        <v>11</v>
      </c>
      <c r="F76" s="268"/>
      <c r="G76" s="269">
        <f>ROUND(E76*F76,2)</f>
        <v>0</v>
      </c>
      <c r="H76" s="268"/>
      <c r="I76" s="269">
        <f>ROUND(E76*H76,2)</f>
        <v>0</v>
      </c>
      <c r="J76" s="268"/>
      <c r="K76" s="269">
        <f>ROUND(E76*J76,2)</f>
        <v>0</v>
      </c>
      <c r="L76" s="269">
        <v>21</v>
      </c>
      <c r="M76" s="269">
        <f>G76*(1+L76/100)</f>
        <v>0</v>
      </c>
      <c r="N76" s="269">
        <v>0</v>
      </c>
      <c r="O76" s="269">
        <f>ROUND(E76*N76,2)</f>
        <v>0</v>
      </c>
      <c r="P76" s="269">
        <v>0</v>
      </c>
      <c r="Q76" s="269">
        <f>ROUND(E76*P76,2)</f>
        <v>0</v>
      </c>
      <c r="R76" s="269"/>
      <c r="S76" s="269" t="s">
        <v>260</v>
      </c>
      <c r="T76" s="270" t="s">
        <v>261</v>
      </c>
      <c r="U76" s="231">
        <v>0</v>
      </c>
      <c r="V76" s="231">
        <f>ROUND(E76*U76,2)</f>
        <v>0</v>
      </c>
      <c r="W76" s="231"/>
      <c r="X76" s="231" t="s">
        <v>156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64">
        <v>49</v>
      </c>
      <c r="B77" s="265" t="s">
        <v>826</v>
      </c>
      <c r="C77" s="271" t="s">
        <v>827</v>
      </c>
      <c r="D77" s="266" t="s">
        <v>750</v>
      </c>
      <c r="E77" s="267">
        <v>3</v>
      </c>
      <c r="F77" s="268"/>
      <c r="G77" s="269">
        <f>ROUND(E77*F77,2)</f>
        <v>0</v>
      </c>
      <c r="H77" s="268"/>
      <c r="I77" s="269">
        <f>ROUND(E77*H77,2)</f>
        <v>0</v>
      </c>
      <c r="J77" s="268"/>
      <c r="K77" s="269">
        <f>ROUND(E77*J77,2)</f>
        <v>0</v>
      </c>
      <c r="L77" s="269">
        <v>21</v>
      </c>
      <c r="M77" s="269">
        <f>G77*(1+L77/100)</f>
        <v>0</v>
      </c>
      <c r="N77" s="269">
        <v>0</v>
      </c>
      <c r="O77" s="269">
        <f>ROUND(E77*N77,2)</f>
        <v>0</v>
      </c>
      <c r="P77" s="269">
        <v>0</v>
      </c>
      <c r="Q77" s="269">
        <f>ROUND(E77*P77,2)</f>
        <v>0</v>
      </c>
      <c r="R77" s="269"/>
      <c r="S77" s="269" t="s">
        <v>260</v>
      </c>
      <c r="T77" s="270" t="s">
        <v>261</v>
      </c>
      <c r="U77" s="231">
        <v>0</v>
      </c>
      <c r="V77" s="231">
        <f>ROUND(E77*U77,2)</f>
        <v>0</v>
      </c>
      <c r="W77" s="231"/>
      <c r="X77" s="231" t="s">
        <v>156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243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64">
        <v>50</v>
      </c>
      <c r="B78" s="265" t="s">
        <v>826</v>
      </c>
      <c r="C78" s="271" t="s">
        <v>827</v>
      </c>
      <c r="D78" s="266" t="s">
        <v>750</v>
      </c>
      <c r="E78" s="267">
        <v>2</v>
      </c>
      <c r="F78" s="268"/>
      <c r="G78" s="269">
        <f>ROUND(E78*F78,2)</f>
        <v>0</v>
      </c>
      <c r="H78" s="268"/>
      <c r="I78" s="269">
        <f>ROUND(E78*H78,2)</f>
        <v>0</v>
      </c>
      <c r="J78" s="268"/>
      <c r="K78" s="269">
        <f>ROUND(E78*J78,2)</f>
        <v>0</v>
      </c>
      <c r="L78" s="269">
        <v>21</v>
      </c>
      <c r="M78" s="269">
        <f>G78*(1+L78/100)</f>
        <v>0</v>
      </c>
      <c r="N78" s="269">
        <v>0</v>
      </c>
      <c r="O78" s="269">
        <f>ROUND(E78*N78,2)</f>
        <v>0</v>
      </c>
      <c r="P78" s="269">
        <v>0</v>
      </c>
      <c r="Q78" s="269">
        <f>ROUND(E78*P78,2)</f>
        <v>0</v>
      </c>
      <c r="R78" s="269"/>
      <c r="S78" s="269" t="s">
        <v>260</v>
      </c>
      <c r="T78" s="270" t="s">
        <v>261</v>
      </c>
      <c r="U78" s="231">
        <v>0</v>
      </c>
      <c r="V78" s="231">
        <f>ROUND(E78*U78,2)</f>
        <v>0</v>
      </c>
      <c r="W78" s="231"/>
      <c r="X78" s="231" t="s">
        <v>156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243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64">
        <v>51</v>
      </c>
      <c r="B79" s="265" t="s">
        <v>826</v>
      </c>
      <c r="C79" s="271" t="s">
        <v>827</v>
      </c>
      <c r="D79" s="266" t="s">
        <v>750</v>
      </c>
      <c r="E79" s="267">
        <v>6</v>
      </c>
      <c r="F79" s="268"/>
      <c r="G79" s="269">
        <f>ROUND(E79*F79,2)</f>
        <v>0</v>
      </c>
      <c r="H79" s="268"/>
      <c r="I79" s="269">
        <f>ROUND(E79*H79,2)</f>
        <v>0</v>
      </c>
      <c r="J79" s="268"/>
      <c r="K79" s="269">
        <f>ROUND(E79*J79,2)</f>
        <v>0</v>
      </c>
      <c r="L79" s="269">
        <v>21</v>
      </c>
      <c r="M79" s="269">
        <f>G79*(1+L79/100)</f>
        <v>0</v>
      </c>
      <c r="N79" s="269">
        <v>0</v>
      </c>
      <c r="O79" s="269">
        <f>ROUND(E79*N79,2)</f>
        <v>0</v>
      </c>
      <c r="P79" s="269">
        <v>0</v>
      </c>
      <c r="Q79" s="269">
        <f>ROUND(E79*P79,2)</f>
        <v>0</v>
      </c>
      <c r="R79" s="269"/>
      <c r="S79" s="269" t="s">
        <v>260</v>
      </c>
      <c r="T79" s="270" t="s">
        <v>261</v>
      </c>
      <c r="U79" s="231">
        <v>0</v>
      </c>
      <c r="V79" s="231">
        <f>ROUND(E79*U79,2)</f>
        <v>0</v>
      </c>
      <c r="W79" s="231"/>
      <c r="X79" s="231" t="s">
        <v>156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243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64">
        <v>52</v>
      </c>
      <c r="B80" s="265" t="s">
        <v>826</v>
      </c>
      <c r="C80" s="271" t="s">
        <v>827</v>
      </c>
      <c r="D80" s="266" t="s">
        <v>750</v>
      </c>
      <c r="E80" s="267">
        <v>16</v>
      </c>
      <c r="F80" s="268"/>
      <c r="G80" s="269">
        <f>ROUND(E80*F80,2)</f>
        <v>0</v>
      </c>
      <c r="H80" s="268"/>
      <c r="I80" s="269">
        <f>ROUND(E80*H80,2)</f>
        <v>0</v>
      </c>
      <c r="J80" s="268"/>
      <c r="K80" s="269">
        <f>ROUND(E80*J80,2)</f>
        <v>0</v>
      </c>
      <c r="L80" s="269">
        <v>21</v>
      </c>
      <c r="M80" s="269">
        <f>G80*(1+L80/100)</f>
        <v>0</v>
      </c>
      <c r="N80" s="269">
        <v>0</v>
      </c>
      <c r="O80" s="269">
        <f>ROUND(E80*N80,2)</f>
        <v>0</v>
      </c>
      <c r="P80" s="269">
        <v>0</v>
      </c>
      <c r="Q80" s="269">
        <f>ROUND(E80*P80,2)</f>
        <v>0</v>
      </c>
      <c r="R80" s="269"/>
      <c r="S80" s="269" t="s">
        <v>260</v>
      </c>
      <c r="T80" s="270" t="s">
        <v>261</v>
      </c>
      <c r="U80" s="231">
        <v>0</v>
      </c>
      <c r="V80" s="231">
        <f>ROUND(E80*U80,2)</f>
        <v>0</v>
      </c>
      <c r="W80" s="231"/>
      <c r="X80" s="231" t="s">
        <v>156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64">
        <v>53</v>
      </c>
      <c r="B81" s="265" t="s">
        <v>826</v>
      </c>
      <c r="C81" s="271" t="s">
        <v>827</v>
      </c>
      <c r="D81" s="266" t="s">
        <v>750</v>
      </c>
      <c r="E81" s="267">
        <v>8</v>
      </c>
      <c r="F81" s="268"/>
      <c r="G81" s="269">
        <f>ROUND(E81*F81,2)</f>
        <v>0</v>
      </c>
      <c r="H81" s="268"/>
      <c r="I81" s="269">
        <f>ROUND(E81*H81,2)</f>
        <v>0</v>
      </c>
      <c r="J81" s="268"/>
      <c r="K81" s="269">
        <f>ROUND(E81*J81,2)</f>
        <v>0</v>
      </c>
      <c r="L81" s="269">
        <v>21</v>
      </c>
      <c r="M81" s="269">
        <f>G81*(1+L81/100)</f>
        <v>0</v>
      </c>
      <c r="N81" s="269">
        <v>0</v>
      </c>
      <c r="O81" s="269">
        <f>ROUND(E81*N81,2)</f>
        <v>0</v>
      </c>
      <c r="P81" s="269">
        <v>0</v>
      </c>
      <c r="Q81" s="269">
        <f>ROUND(E81*P81,2)</f>
        <v>0</v>
      </c>
      <c r="R81" s="269"/>
      <c r="S81" s="269" t="s">
        <v>260</v>
      </c>
      <c r="T81" s="270" t="s">
        <v>261</v>
      </c>
      <c r="U81" s="231">
        <v>0</v>
      </c>
      <c r="V81" s="231">
        <f>ROUND(E81*U81,2)</f>
        <v>0</v>
      </c>
      <c r="W81" s="231"/>
      <c r="X81" s="231" t="s">
        <v>156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243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64">
        <v>54</v>
      </c>
      <c r="B82" s="265" t="s">
        <v>828</v>
      </c>
      <c r="C82" s="271" t="s">
        <v>829</v>
      </c>
      <c r="D82" s="266" t="s">
        <v>830</v>
      </c>
      <c r="E82" s="267">
        <v>20</v>
      </c>
      <c r="F82" s="268"/>
      <c r="G82" s="269">
        <f>ROUND(E82*F82,2)</f>
        <v>0</v>
      </c>
      <c r="H82" s="268"/>
      <c r="I82" s="269">
        <f>ROUND(E82*H82,2)</f>
        <v>0</v>
      </c>
      <c r="J82" s="268"/>
      <c r="K82" s="269">
        <f>ROUND(E82*J82,2)</f>
        <v>0</v>
      </c>
      <c r="L82" s="269">
        <v>21</v>
      </c>
      <c r="M82" s="269">
        <f>G82*(1+L82/100)</f>
        <v>0</v>
      </c>
      <c r="N82" s="269">
        <v>0</v>
      </c>
      <c r="O82" s="269">
        <f>ROUND(E82*N82,2)</f>
        <v>0</v>
      </c>
      <c r="P82" s="269">
        <v>0</v>
      </c>
      <c r="Q82" s="269">
        <f>ROUND(E82*P82,2)</f>
        <v>0</v>
      </c>
      <c r="R82" s="269"/>
      <c r="S82" s="269" t="s">
        <v>260</v>
      </c>
      <c r="T82" s="270" t="s">
        <v>261</v>
      </c>
      <c r="U82" s="231">
        <v>0</v>
      </c>
      <c r="V82" s="231">
        <f>ROUND(E82*U82,2)</f>
        <v>0</v>
      </c>
      <c r="W82" s="231"/>
      <c r="X82" s="231" t="s">
        <v>156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243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1">
        <v>55</v>
      </c>
      <c r="B83" s="242" t="s">
        <v>831</v>
      </c>
      <c r="C83" s="253" t="s">
        <v>832</v>
      </c>
      <c r="D83" s="243" t="s">
        <v>337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260</v>
      </c>
      <c r="T83" s="247" t="s">
        <v>261</v>
      </c>
      <c r="U83" s="231">
        <v>0</v>
      </c>
      <c r="V83" s="231">
        <f>ROUND(E83*U83,2)</f>
        <v>0</v>
      </c>
      <c r="W83" s="231"/>
      <c r="X83" s="231" t="s">
        <v>156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157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833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834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835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836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837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838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839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55</v>
      </c>
      <c r="D91" s="232"/>
      <c r="E91" s="233">
        <v>1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56</v>
      </c>
      <c r="B92" s="242" t="s">
        <v>840</v>
      </c>
      <c r="C92" s="253" t="s">
        <v>841</v>
      </c>
      <c r="D92" s="243" t="s">
        <v>842</v>
      </c>
      <c r="E92" s="244">
        <v>-176082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260</v>
      </c>
      <c r="T92" s="247" t="s">
        <v>261</v>
      </c>
      <c r="U92" s="231">
        <v>0</v>
      </c>
      <c r="V92" s="231">
        <f>ROUND(E92*U92,2)</f>
        <v>0</v>
      </c>
      <c r="W92" s="231"/>
      <c r="X92" s="231" t="s">
        <v>156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157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843</v>
      </c>
      <c r="D93" s="232"/>
      <c r="E93" s="233">
        <v>-176082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>
      <c r="A94" s="3"/>
      <c r="B94" s="4"/>
      <c r="C94" s="25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136</v>
      </c>
    </row>
    <row r="95" spans="1:60">
      <c r="A95" s="215"/>
      <c r="B95" s="216" t="s">
        <v>31</v>
      </c>
      <c r="C95" s="258"/>
      <c r="D95" s="217"/>
      <c r="E95" s="218"/>
      <c r="F95" s="218"/>
      <c r="G95" s="251">
        <f>G8+G28+G43+G62+G73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738</v>
      </c>
    </row>
    <row r="96" spans="1:60">
      <c r="A96" s="3"/>
      <c r="B96" s="4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>
      <c r="A97" s="3"/>
      <c r="B97" s="4"/>
      <c r="C97" s="25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>
      <c r="A98" s="219" t="s">
        <v>739</v>
      </c>
      <c r="B98" s="219"/>
      <c r="C98" s="25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>
      <c r="A99" s="220"/>
      <c r="B99" s="221"/>
      <c r="C99" s="260"/>
      <c r="D99" s="221"/>
      <c r="E99" s="221"/>
      <c r="F99" s="221"/>
      <c r="G99" s="2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740</v>
      </c>
    </row>
    <row r="100" spans="1:33">
      <c r="A100" s="223"/>
      <c r="B100" s="224"/>
      <c r="C100" s="261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>
      <c r="A101" s="223"/>
      <c r="B101" s="224"/>
      <c r="C101" s="261"/>
      <c r="D101" s="224"/>
      <c r="E101" s="224"/>
      <c r="F101" s="224"/>
      <c r="G101" s="2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>
      <c r="A102" s="223"/>
      <c r="B102" s="224"/>
      <c r="C102" s="261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>
      <c r="A103" s="226"/>
      <c r="B103" s="227"/>
      <c r="C103" s="262"/>
      <c r="D103" s="227"/>
      <c r="E103" s="227"/>
      <c r="F103" s="227"/>
      <c r="G103" s="2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>
      <c r="A104" s="3"/>
      <c r="B104" s="4"/>
      <c r="C104" s="257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>
      <c r="C105" s="263"/>
      <c r="D105" s="10"/>
      <c r="AG105" t="s">
        <v>742</v>
      </c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1">
    <mergeCell ref="C75:G75"/>
    <mergeCell ref="A1:G1"/>
    <mergeCell ref="C2:G2"/>
    <mergeCell ref="C3:G3"/>
    <mergeCell ref="C4:G4"/>
    <mergeCell ref="A98:C98"/>
    <mergeCell ref="A99:G103"/>
    <mergeCell ref="C26:G26"/>
    <mergeCell ref="C37:G37"/>
    <mergeCell ref="C46:G46"/>
    <mergeCell ref="C72:G72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2020-03-02T20:52:54Z</dcterms:modified>
</cp:coreProperties>
</file>