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1 1 P1" sheetId="13" r:id="rId5"/>
    <sheet name="SO 01 1 P2" sheetId="14" r:id="rId6"/>
    <sheet name="SO 02 1 Pol" sheetId="15" r:id="rId7"/>
    <sheet name="SO 02 2 Pol" sheetId="16" r:id="rId8"/>
    <sheet name="SO 02 3 Pol" sheetId="17" r:id="rId9"/>
    <sheet name="SO 02 4 Pol" sheetId="18" r:id="rId10"/>
    <sheet name="SO 03 1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1 P1'!$1:$7</definedName>
    <definedName name="_xlnm.Print_Titles" localSheetId="5">'SO 01 1 P2'!$1:$7</definedName>
    <definedName name="_xlnm.Print_Titles" localSheetId="3">'SO 01 1 Pol'!$1:$7</definedName>
    <definedName name="_xlnm.Print_Titles" localSheetId="6">'SO 02 1 Pol'!$1:$7</definedName>
    <definedName name="_xlnm.Print_Titles" localSheetId="7">'SO 02 2 Pol'!$1:$7</definedName>
    <definedName name="_xlnm.Print_Titles" localSheetId="8">'SO 02 3 Pol'!$1:$7</definedName>
    <definedName name="_xlnm.Print_Titles" localSheetId="9">'SO 02 4 Pol'!$1:$7</definedName>
    <definedName name="_xlnm.Print_Titles" localSheetId="10">'SO 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1 P1'!$A$1:$X$433</definedName>
    <definedName name="_xlnm.Print_Area" localSheetId="5">'SO 01 1 P2'!$A$1:$X$423</definedName>
    <definedName name="_xlnm.Print_Area" localSheetId="3">'SO 01 1 Pol'!$A$1:$X$432</definedName>
    <definedName name="_xlnm.Print_Area" localSheetId="6">'SO 02 1 Pol'!$A$1:$X$350</definedName>
    <definedName name="_xlnm.Print_Area" localSheetId="7">'SO 02 2 Pol'!$A$1:$X$350</definedName>
    <definedName name="_xlnm.Print_Area" localSheetId="8">'SO 02 3 Pol'!$A$1:$X$350</definedName>
    <definedName name="_xlnm.Print_Area" localSheetId="9">'SO 02 4 Pol'!$A$1:$X$350</definedName>
    <definedName name="_xlnm.Print_Area" localSheetId="10">'SO 03 1 Pol'!$A$1:$X$195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G50"/>
  <c r="F50"/>
  <c r="H50" s="1"/>
  <c r="I50" s="1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G51" s="1"/>
  <c r="G25" s="1"/>
  <c r="A25" s="1"/>
  <c r="F39"/>
  <c r="G185" i="19"/>
  <c r="BA140"/>
  <c r="G8"/>
  <c r="K8"/>
  <c r="O8"/>
  <c r="V8"/>
  <c r="G9"/>
  <c r="I9"/>
  <c r="I8" s="1"/>
  <c r="K9"/>
  <c r="M9"/>
  <c r="M8" s="1"/>
  <c r="O9"/>
  <c r="Q9"/>
  <c r="Q8" s="1"/>
  <c r="V9"/>
  <c r="G12"/>
  <c r="K12"/>
  <c r="O12"/>
  <c r="V12"/>
  <c r="G13"/>
  <c r="I13"/>
  <c r="I12" s="1"/>
  <c r="K13"/>
  <c r="M13"/>
  <c r="M12" s="1"/>
  <c r="O13"/>
  <c r="Q13"/>
  <c r="Q12" s="1"/>
  <c r="V13"/>
  <c r="G17"/>
  <c r="I17"/>
  <c r="I16" s="1"/>
  <c r="K17"/>
  <c r="M17"/>
  <c r="O17"/>
  <c r="Q17"/>
  <c r="Q16" s="1"/>
  <c r="V17"/>
  <c r="G20"/>
  <c r="G16" s="1"/>
  <c r="I20"/>
  <c r="K20"/>
  <c r="K16" s="1"/>
  <c r="O20"/>
  <c r="O16" s="1"/>
  <c r="Q20"/>
  <c r="V20"/>
  <c r="V16" s="1"/>
  <c r="G23"/>
  <c r="I23"/>
  <c r="K23"/>
  <c r="M23"/>
  <c r="O23"/>
  <c r="Q23"/>
  <c r="V23"/>
  <c r="G25"/>
  <c r="K25"/>
  <c r="O25"/>
  <c r="V25"/>
  <c r="G26"/>
  <c r="I26"/>
  <c r="I25" s="1"/>
  <c r="K26"/>
  <c r="M26"/>
  <c r="M25" s="1"/>
  <c r="O26"/>
  <c r="Q26"/>
  <c r="Q25" s="1"/>
  <c r="V26"/>
  <c r="G30"/>
  <c r="I30"/>
  <c r="I29" s="1"/>
  <c r="K30"/>
  <c r="M30"/>
  <c r="O30"/>
  <c r="Q30"/>
  <c r="Q29" s="1"/>
  <c r="V30"/>
  <c r="G34"/>
  <c r="G29" s="1"/>
  <c r="I34"/>
  <c r="K34"/>
  <c r="K29" s="1"/>
  <c r="O34"/>
  <c r="O29" s="1"/>
  <c r="Q34"/>
  <c r="V34"/>
  <c r="V29" s="1"/>
  <c r="G38"/>
  <c r="I38"/>
  <c r="K38"/>
  <c r="M38"/>
  <c r="O38"/>
  <c r="Q38"/>
  <c r="V38"/>
  <c r="G41"/>
  <c r="I41"/>
  <c r="I40" s="1"/>
  <c r="K41"/>
  <c r="M41"/>
  <c r="O41"/>
  <c r="Q41"/>
  <c r="Q40" s="1"/>
  <c r="V41"/>
  <c r="G45"/>
  <c r="G40" s="1"/>
  <c r="I45"/>
  <c r="K45"/>
  <c r="K40" s="1"/>
  <c r="O45"/>
  <c r="O40" s="1"/>
  <c r="Q45"/>
  <c r="V45"/>
  <c r="V40" s="1"/>
  <c r="G49"/>
  <c r="I49"/>
  <c r="K49"/>
  <c r="M49"/>
  <c r="O49"/>
  <c r="Q49"/>
  <c r="V49"/>
  <c r="G54"/>
  <c r="M54" s="1"/>
  <c r="I54"/>
  <c r="K54"/>
  <c r="O54"/>
  <c r="Q54"/>
  <c r="V54"/>
  <c r="G57"/>
  <c r="G56" s="1"/>
  <c r="I57"/>
  <c r="K57"/>
  <c r="K56" s="1"/>
  <c r="O57"/>
  <c r="O56" s="1"/>
  <c r="Q57"/>
  <c r="V57"/>
  <c r="V56" s="1"/>
  <c r="G61"/>
  <c r="I61"/>
  <c r="I56" s="1"/>
  <c r="K61"/>
  <c r="M61"/>
  <c r="O61"/>
  <c r="Q61"/>
  <c r="Q56" s="1"/>
  <c r="V61"/>
  <c r="G65"/>
  <c r="M65" s="1"/>
  <c r="I65"/>
  <c r="K65"/>
  <c r="O65"/>
  <c r="Q65"/>
  <c r="V65"/>
  <c r="G70"/>
  <c r="G69" s="1"/>
  <c r="I70"/>
  <c r="K70"/>
  <c r="K69" s="1"/>
  <c r="O70"/>
  <c r="O69" s="1"/>
  <c r="Q70"/>
  <c r="V70"/>
  <c r="V69" s="1"/>
  <c r="G77"/>
  <c r="I77"/>
  <c r="I69" s="1"/>
  <c r="K77"/>
  <c r="M77"/>
  <c r="O77"/>
  <c r="Q77"/>
  <c r="Q69" s="1"/>
  <c r="V77"/>
  <c r="G83"/>
  <c r="M83" s="1"/>
  <c r="I83"/>
  <c r="K83"/>
  <c r="O83"/>
  <c r="Q83"/>
  <c r="V83"/>
  <c r="G89"/>
  <c r="I89"/>
  <c r="K89"/>
  <c r="M89"/>
  <c r="O89"/>
  <c r="Q89"/>
  <c r="V89"/>
  <c r="G92"/>
  <c r="K92"/>
  <c r="O92"/>
  <c r="V92"/>
  <c r="G93"/>
  <c r="I93"/>
  <c r="I92" s="1"/>
  <c r="K93"/>
  <c r="M93"/>
  <c r="M92" s="1"/>
  <c r="O93"/>
  <c r="Q93"/>
  <c r="Q92" s="1"/>
  <c r="V93"/>
  <c r="G97"/>
  <c r="I97"/>
  <c r="I96" s="1"/>
  <c r="K97"/>
  <c r="M97"/>
  <c r="O97"/>
  <c r="Q97"/>
  <c r="Q96" s="1"/>
  <c r="V97"/>
  <c r="G98"/>
  <c r="G96" s="1"/>
  <c r="I98"/>
  <c r="K98"/>
  <c r="K96" s="1"/>
  <c r="O98"/>
  <c r="O96" s="1"/>
  <c r="Q98"/>
  <c r="V98"/>
  <c r="V96" s="1"/>
  <c r="G99"/>
  <c r="I99"/>
  <c r="K99"/>
  <c r="M99"/>
  <c r="O99"/>
  <c r="Q99"/>
  <c r="V99"/>
  <c r="G100"/>
  <c r="M100" s="1"/>
  <c r="I100"/>
  <c r="K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G108"/>
  <c r="M108" s="1"/>
  <c r="I108"/>
  <c r="K108"/>
  <c r="O108"/>
  <c r="Q108"/>
  <c r="V108"/>
  <c r="G109"/>
  <c r="I109"/>
  <c r="K109"/>
  <c r="M109"/>
  <c r="O109"/>
  <c r="Q109"/>
  <c r="V109"/>
  <c r="G110"/>
  <c r="M110" s="1"/>
  <c r="I110"/>
  <c r="K110"/>
  <c r="O110"/>
  <c r="Q110"/>
  <c r="V110"/>
  <c r="G111"/>
  <c r="I111"/>
  <c r="K111"/>
  <c r="M111"/>
  <c r="O111"/>
  <c r="Q111"/>
  <c r="V111"/>
  <c r="G112"/>
  <c r="M112" s="1"/>
  <c r="I112"/>
  <c r="K112"/>
  <c r="O112"/>
  <c r="Q112"/>
  <c r="V112"/>
  <c r="G113"/>
  <c r="I113"/>
  <c r="K113"/>
  <c r="M113"/>
  <c r="O113"/>
  <c r="Q113"/>
  <c r="V113"/>
  <c r="G114"/>
  <c r="M114" s="1"/>
  <c r="I114"/>
  <c r="K114"/>
  <c r="O114"/>
  <c r="Q114"/>
  <c r="V114"/>
  <c r="G115"/>
  <c r="I115"/>
  <c r="K115"/>
  <c r="M115"/>
  <c r="O115"/>
  <c r="Q115"/>
  <c r="V115"/>
  <c r="G116"/>
  <c r="M116" s="1"/>
  <c r="I116"/>
  <c r="K116"/>
  <c r="O116"/>
  <c r="Q116"/>
  <c r="V116"/>
  <c r="G117"/>
  <c r="I117"/>
  <c r="K117"/>
  <c r="M117"/>
  <c r="O117"/>
  <c r="Q117"/>
  <c r="V117"/>
  <c r="G118"/>
  <c r="M118" s="1"/>
  <c r="I118"/>
  <c r="K118"/>
  <c r="O118"/>
  <c r="Q118"/>
  <c r="V118"/>
  <c r="G119"/>
  <c r="I119"/>
  <c r="K119"/>
  <c r="M119"/>
  <c r="O119"/>
  <c r="Q119"/>
  <c r="V119"/>
  <c r="G120"/>
  <c r="M120" s="1"/>
  <c r="I120"/>
  <c r="K120"/>
  <c r="O120"/>
  <c r="Q120"/>
  <c r="V120"/>
  <c r="G121"/>
  <c r="I121"/>
  <c r="K121"/>
  <c r="M121"/>
  <c r="O121"/>
  <c r="Q121"/>
  <c r="V121"/>
  <c r="G122"/>
  <c r="M122" s="1"/>
  <c r="I122"/>
  <c r="K122"/>
  <c r="O122"/>
  <c r="Q122"/>
  <c r="V122"/>
  <c r="G123"/>
  <c r="I123"/>
  <c r="K123"/>
  <c r="M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6"/>
  <c r="M126" s="1"/>
  <c r="I126"/>
  <c r="K126"/>
  <c r="O126"/>
  <c r="Q126"/>
  <c r="V126"/>
  <c r="G128"/>
  <c r="G127" s="1"/>
  <c r="I128"/>
  <c r="K128"/>
  <c r="K127" s="1"/>
  <c r="O128"/>
  <c r="O127" s="1"/>
  <c r="Q128"/>
  <c r="V128"/>
  <c r="V127" s="1"/>
  <c r="G129"/>
  <c r="I129"/>
  <c r="I127" s="1"/>
  <c r="K129"/>
  <c r="M129"/>
  <c r="O129"/>
  <c r="Q129"/>
  <c r="Q127" s="1"/>
  <c r="V129"/>
  <c r="G130"/>
  <c r="M130" s="1"/>
  <c r="I130"/>
  <c r="K130"/>
  <c r="O130"/>
  <c r="Q130"/>
  <c r="V130"/>
  <c r="G131"/>
  <c r="I131"/>
  <c r="K131"/>
  <c r="M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I135"/>
  <c r="K135"/>
  <c r="M135"/>
  <c r="O135"/>
  <c r="Q135"/>
  <c r="V135"/>
  <c r="G137"/>
  <c r="I137"/>
  <c r="I136" s="1"/>
  <c r="K137"/>
  <c r="M137"/>
  <c r="O137"/>
  <c r="Q137"/>
  <c r="Q136" s="1"/>
  <c r="V137"/>
  <c r="G148"/>
  <c r="G136" s="1"/>
  <c r="I148"/>
  <c r="K148"/>
  <c r="K136" s="1"/>
  <c r="O148"/>
  <c r="O136" s="1"/>
  <c r="Q148"/>
  <c r="V148"/>
  <c r="V136" s="1"/>
  <c r="G156"/>
  <c r="I156"/>
  <c r="K156"/>
  <c r="M156"/>
  <c r="O156"/>
  <c r="Q156"/>
  <c r="V156"/>
  <c r="G164"/>
  <c r="M164" s="1"/>
  <c r="I164"/>
  <c r="K164"/>
  <c r="O164"/>
  <c r="Q164"/>
  <c r="V164"/>
  <c r="G172"/>
  <c r="I172"/>
  <c r="K172"/>
  <c r="M172"/>
  <c r="O172"/>
  <c r="Q172"/>
  <c r="V172"/>
  <c r="G180"/>
  <c r="I180"/>
  <c r="I179" s="1"/>
  <c r="K180"/>
  <c r="M180"/>
  <c r="O180"/>
  <c r="Q180"/>
  <c r="Q179" s="1"/>
  <c r="V180"/>
  <c r="G182"/>
  <c r="G179" s="1"/>
  <c r="I182"/>
  <c r="K182"/>
  <c r="K179" s="1"/>
  <c r="O182"/>
  <c r="O179" s="1"/>
  <c r="Q182"/>
  <c r="V182"/>
  <c r="V179" s="1"/>
  <c r="AE185"/>
  <c r="AF185"/>
  <c r="G340" i="18"/>
  <c r="BA292"/>
  <c r="G9"/>
  <c r="G8" s="1"/>
  <c r="I9"/>
  <c r="K9"/>
  <c r="K8" s="1"/>
  <c r="O9"/>
  <c r="O8" s="1"/>
  <c r="Q9"/>
  <c r="V9"/>
  <c r="V8" s="1"/>
  <c r="G15"/>
  <c r="I15"/>
  <c r="I8" s="1"/>
  <c r="K15"/>
  <c r="M15"/>
  <c r="O15"/>
  <c r="Q15"/>
  <c r="Q8" s="1"/>
  <c r="V15"/>
  <c r="G17"/>
  <c r="M17" s="1"/>
  <c r="I17"/>
  <c r="K17"/>
  <c r="O17"/>
  <c r="Q17"/>
  <c r="V17"/>
  <c r="G23"/>
  <c r="G22" s="1"/>
  <c r="I23"/>
  <c r="K23"/>
  <c r="K22" s="1"/>
  <c r="O23"/>
  <c r="O22" s="1"/>
  <c r="Q23"/>
  <c r="V23"/>
  <c r="V22" s="1"/>
  <c r="G29"/>
  <c r="I29"/>
  <c r="I22" s="1"/>
  <c r="K29"/>
  <c r="M29"/>
  <c r="O29"/>
  <c r="Q29"/>
  <c r="Q22" s="1"/>
  <c r="V29"/>
  <c r="G35"/>
  <c r="K35"/>
  <c r="O35"/>
  <c r="V35"/>
  <c r="G36"/>
  <c r="I36"/>
  <c r="I35" s="1"/>
  <c r="K36"/>
  <c r="M36"/>
  <c r="M35" s="1"/>
  <c r="O36"/>
  <c r="Q36"/>
  <c r="Q35" s="1"/>
  <c r="V36"/>
  <c r="G39"/>
  <c r="K39"/>
  <c r="O39"/>
  <c r="V39"/>
  <c r="G40"/>
  <c r="I40"/>
  <c r="I39" s="1"/>
  <c r="K40"/>
  <c r="M40"/>
  <c r="M39" s="1"/>
  <c r="O40"/>
  <c r="Q40"/>
  <c r="Q39" s="1"/>
  <c r="V40"/>
  <c r="G43"/>
  <c r="K43"/>
  <c r="O43"/>
  <c r="V43"/>
  <c r="G44"/>
  <c r="I44"/>
  <c r="I43" s="1"/>
  <c r="K44"/>
  <c r="M44"/>
  <c r="M43" s="1"/>
  <c r="O44"/>
  <c r="Q44"/>
  <c r="Q43" s="1"/>
  <c r="V44"/>
  <c r="G46"/>
  <c r="K46"/>
  <c r="O46"/>
  <c r="V46"/>
  <c r="G47"/>
  <c r="I47"/>
  <c r="I46" s="1"/>
  <c r="K47"/>
  <c r="M47"/>
  <c r="M46" s="1"/>
  <c r="O47"/>
  <c r="Q47"/>
  <c r="Q46" s="1"/>
  <c r="V47"/>
  <c r="G50"/>
  <c r="K50"/>
  <c r="O50"/>
  <c r="V50"/>
  <c r="G51"/>
  <c r="I51"/>
  <c r="I50" s="1"/>
  <c r="K51"/>
  <c r="M51"/>
  <c r="M50" s="1"/>
  <c r="O51"/>
  <c r="Q51"/>
  <c r="Q50" s="1"/>
  <c r="V51"/>
  <c r="G55"/>
  <c r="I55"/>
  <c r="I54" s="1"/>
  <c r="K55"/>
  <c r="M55"/>
  <c r="O55"/>
  <c r="Q55"/>
  <c r="Q54" s="1"/>
  <c r="V55"/>
  <c r="G58"/>
  <c r="M58" s="1"/>
  <c r="I58"/>
  <c r="K58"/>
  <c r="K54" s="1"/>
  <c r="O58"/>
  <c r="O54" s="1"/>
  <c r="Q58"/>
  <c r="V58"/>
  <c r="V54" s="1"/>
  <c r="G61"/>
  <c r="G60" s="1"/>
  <c r="I61"/>
  <c r="K61"/>
  <c r="K60" s="1"/>
  <c r="O61"/>
  <c r="O60" s="1"/>
  <c r="Q61"/>
  <c r="V61"/>
  <c r="V60" s="1"/>
  <c r="G65"/>
  <c r="I65"/>
  <c r="I60" s="1"/>
  <c r="K65"/>
  <c r="M65"/>
  <c r="O65"/>
  <c r="Q65"/>
  <c r="Q60" s="1"/>
  <c r="V65"/>
  <c r="G68"/>
  <c r="I68"/>
  <c r="I67" s="1"/>
  <c r="K68"/>
  <c r="M68"/>
  <c r="O68"/>
  <c r="Q68"/>
  <c r="Q67" s="1"/>
  <c r="V68"/>
  <c r="G75"/>
  <c r="M75" s="1"/>
  <c r="I75"/>
  <c r="K75"/>
  <c r="K67" s="1"/>
  <c r="O75"/>
  <c r="O67" s="1"/>
  <c r="Q75"/>
  <c r="V75"/>
  <c r="V67" s="1"/>
  <c r="G81"/>
  <c r="I81"/>
  <c r="K81"/>
  <c r="M81"/>
  <c r="O81"/>
  <c r="Q81"/>
  <c r="V81"/>
  <c r="G86"/>
  <c r="M86" s="1"/>
  <c r="I86"/>
  <c r="K86"/>
  <c r="O86"/>
  <c r="Q86"/>
  <c r="V86"/>
  <c r="G88"/>
  <c r="I88"/>
  <c r="K88"/>
  <c r="M88"/>
  <c r="O88"/>
  <c r="Q88"/>
  <c r="V88"/>
  <c r="G93"/>
  <c r="M93" s="1"/>
  <c r="I93"/>
  <c r="K93"/>
  <c r="O93"/>
  <c r="Q93"/>
  <c r="V93"/>
  <c r="G96"/>
  <c r="I96"/>
  <c r="K96"/>
  <c r="M96"/>
  <c r="O96"/>
  <c r="Q96"/>
  <c r="V96"/>
  <c r="G99"/>
  <c r="M99" s="1"/>
  <c r="I99"/>
  <c r="K99"/>
  <c r="O99"/>
  <c r="Q99"/>
  <c r="V99"/>
  <c r="G101"/>
  <c r="I101"/>
  <c r="K101"/>
  <c r="M101"/>
  <c r="O101"/>
  <c r="Q101"/>
  <c r="V101"/>
  <c r="G105"/>
  <c r="I105"/>
  <c r="I104" s="1"/>
  <c r="K105"/>
  <c r="M105"/>
  <c r="O105"/>
  <c r="Q105"/>
  <c r="Q104" s="1"/>
  <c r="V105"/>
  <c r="G108"/>
  <c r="M108" s="1"/>
  <c r="I108"/>
  <c r="K108"/>
  <c r="K104" s="1"/>
  <c r="O108"/>
  <c r="O104" s="1"/>
  <c r="Q108"/>
  <c r="V108"/>
  <c r="V104" s="1"/>
  <c r="G110"/>
  <c r="I110"/>
  <c r="K110"/>
  <c r="M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M116" s="1"/>
  <c r="I116"/>
  <c r="K116"/>
  <c r="O116"/>
  <c r="Q116"/>
  <c r="V116"/>
  <c r="G118"/>
  <c r="I118"/>
  <c r="K118"/>
  <c r="M118"/>
  <c r="O118"/>
  <c r="Q118"/>
  <c r="V118"/>
  <c r="G120"/>
  <c r="M120" s="1"/>
  <c r="I120"/>
  <c r="K120"/>
  <c r="O120"/>
  <c r="Q120"/>
  <c r="V120"/>
  <c r="G122"/>
  <c r="I122"/>
  <c r="K122"/>
  <c r="M122"/>
  <c r="O122"/>
  <c r="Q122"/>
  <c r="V122"/>
  <c r="G129"/>
  <c r="M129" s="1"/>
  <c r="I129"/>
  <c r="K129"/>
  <c r="O129"/>
  <c r="Q129"/>
  <c r="V129"/>
  <c r="G132"/>
  <c r="I132"/>
  <c r="K132"/>
  <c r="M132"/>
  <c r="O132"/>
  <c r="Q132"/>
  <c r="V132"/>
  <c r="G135"/>
  <c r="M135" s="1"/>
  <c r="I135"/>
  <c r="K135"/>
  <c r="O135"/>
  <c r="Q135"/>
  <c r="V135"/>
  <c r="G137"/>
  <c r="I137"/>
  <c r="K137"/>
  <c r="M137"/>
  <c r="O137"/>
  <c r="Q137"/>
  <c r="V137"/>
  <c r="G139"/>
  <c r="M139" s="1"/>
  <c r="I139"/>
  <c r="K139"/>
  <c r="O139"/>
  <c r="Q139"/>
  <c r="V139"/>
  <c r="G142"/>
  <c r="I142"/>
  <c r="K142"/>
  <c r="M142"/>
  <c r="O142"/>
  <c r="Q142"/>
  <c r="V142"/>
  <c r="G144"/>
  <c r="M144" s="1"/>
  <c r="I144"/>
  <c r="K144"/>
  <c r="O144"/>
  <c r="Q144"/>
  <c r="V144"/>
  <c r="G146"/>
  <c r="I146"/>
  <c r="K146"/>
  <c r="M146"/>
  <c r="O146"/>
  <c r="Q146"/>
  <c r="V146"/>
  <c r="G149"/>
  <c r="M149" s="1"/>
  <c r="I149"/>
  <c r="K149"/>
  <c r="O149"/>
  <c r="Q149"/>
  <c r="V149"/>
  <c r="G151"/>
  <c r="I151"/>
  <c r="K151"/>
  <c r="M151"/>
  <c r="O151"/>
  <c r="Q151"/>
  <c r="V151"/>
  <c r="G154"/>
  <c r="M154" s="1"/>
  <c r="I154"/>
  <c r="K154"/>
  <c r="O154"/>
  <c r="Q154"/>
  <c r="V154"/>
  <c r="G156"/>
  <c r="I156"/>
  <c r="K156"/>
  <c r="M156"/>
  <c r="O156"/>
  <c r="Q156"/>
  <c r="V156"/>
  <c r="G159"/>
  <c r="I159"/>
  <c r="I158" s="1"/>
  <c r="K159"/>
  <c r="M159"/>
  <c r="O159"/>
  <c r="Q159"/>
  <c r="Q158" s="1"/>
  <c r="V159"/>
  <c r="G161"/>
  <c r="M161" s="1"/>
  <c r="I161"/>
  <c r="K161"/>
  <c r="K158" s="1"/>
  <c r="O161"/>
  <c r="O158" s="1"/>
  <c r="Q161"/>
  <c r="V161"/>
  <c r="V158" s="1"/>
  <c r="G165"/>
  <c r="G164" s="1"/>
  <c r="I165"/>
  <c r="K165"/>
  <c r="K164" s="1"/>
  <c r="O165"/>
  <c r="O164" s="1"/>
  <c r="Q165"/>
  <c r="V165"/>
  <c r="V164" s="1"/>
  <c r="G169"/>
  <c r="I169"/>
  <c r="I164" s="1"/>
  <c r="K169"/>
  <c r="M169"/>
  <c r="O169"/>
  <c r="Q169"/>
  <c r="Q164" s="1"/>
  <c r="V169"/>
  <c r="G172"/>
  <c r="M172" s="1"/>
  <c r="I172"/>
  <c r="K172"/>
  <c r="O172"/>
  <c r="Q172"/>
  <c r="V172"/>
  <c r="G176"/>
  <c r="I176"/>
  <c r="K176"/>
  <c r="M176"/>
  <c r="O176"/>
  <c r="Q176"/>
  <c r="V176"/>
  <c r="G179"/>
  <c r="I179"/>
  <c r="I178" s="1"/>
  <c r="K179"/>
  <c r="M179"/>
  <c r="O179"/>
  <c r="Q179"/>
  <c r="Q178" s="1"/>
  <c r="V179"/>
  <c r="G187"/>
  <c r="M187" s="1"/>
  <c r="I187"/>
  <c r="K187"/>
  <c r="K178" s="1"/>
  <c r="O187"/>
  <c r="O178" s="1"/>
  <c r="Q187"/>
  <c r="V187"/>
  <c r="V178" s="1"/>
  <c r="G190"/>
  <c r="I190"/>
  <c r="K190"/>
  <c r="M190"/>
  <c r="O190"/>
  <c r="Q190"/>
  <c r="V190"/>
  <c r="G197"/>
  <c r="M197" s="1"/>
  <c r="I197"/>
  <c r="K197"/>
  <c r="O197"/>
  <c r="Q197"/>
  <c r="V197"/>
  <c r="G201"/>
  <c r="I201"/>
  <c r="K201"/>
  <c r="M201"/>
  <c r="O201"/>
  <c r="Q201"/>
  <c r="V201"/>
  <c r="G203"/>
  <c r="M203" s="1"/>
  <c r="I203"/>
  <c r="K203"/>
  <c r="O203"/>
  <c r="Q203"/>
  <c r="V203"/>
  <c r="G206"/>
  <c r="I206"/>
  <c r="K206"/>
  <c r="M206"/>
  <c r="O206"/>
  <c r="Q206"/>
  <c r="V206"/>
  <c r="G210"/>
  <c r="I210"/>
  <c r="I209" s="1"/>
  <c r="K210"/>
  <c r="M210"/>
  <c r="O210"/>
  <c r="Q210"/>
  <c r="Q209" s="1"/>
  <c r="V210"/>
  <c r="G214"/>
  <c r="M214" s="1"/>
  <c r="I214"/>
  <c r="K214"/>
  <c r="K209" s="1"/>
  <c r="O214"/>
  <c r="O209" s="1"/>
  <c r="Q214"/>
  <c r="V214"/>
  <c r="V209" s="1"/>
  <c r="G218"/>
  <c r="I218"/>
  <c r="K218"/>
  <c r="M218"/>
  <c r="O218"/>
  <c r="Q218"/>
  <c r="V218"/>
  <c r="G223"/>
  <c r="I223"/>
  <c r="I222" s="1"/>
  <c r="K223"/>
  <c r="M223"/>
  <c r="O223"/>
  <c r="Q223"/>
  <c r="Q222" s="1"/>
  <c r="V223"/>
  <c r="G230"/>
  <c r="M230" s="1"/>
  <c r="I230"/>
  <c r="K230"/>
  <c r="K222" s="1"/>
  <c r="O230"/>
  <c r="O222" s="1"/>
  <c r="Q230"/>
  <c r="V230"/>
  <c r="V222" s="1"/>
  <c r="G237"/>
  <c r="I237"/>
  <c r="K237"/>
  <c r="M237"/>
  <c r="O237"/>
  <c r="Q237"/>
  <c r="V237"/>
  <c r="G244"/>
  <c r="M244" s="1"/>
  <c r="I244"/>
  <c r="K244"/>
  <c r="O244"/>
  <c r="Q244"/>
  <c r="V244"/>
  <c r="G248"/>
  <c r="G247" s="1"/>
  <c r="I248"/>
  <c r="K248"/>
  <c r="K247" s="1"/>
  <c r="O248"/>
  <c r="O247" s="1"/>
  <c r="Q248"/>
  <c r="V248"/>
  <c r="V247" s="1"/>
  <c r="G251"/>
  <c r="I251"/>
  <c r="I247" s="1"/>
  <c r="K251"/>
  <c r="M251"/>
  <c r="O251"/>
  <c r="Q251"/>
  <c r="Q247" s="1"/>
  <c r="V251"/>
  <c r="G254"/>
  <c r="M254" s="1"/>
  <c r="I254"/>
  <c r="K254"/>
  <c r="O254"/>
  <c r="Q254"/>
  <c r="V254"/>
  <c r="G258"/>
  <c r="G257" s="1"/>
  <c r="I258"/>
  <c r="K258"/>
  <c r="K257" s="1"/>
  <c r="O258"/>
  <c r="O257" s="1"/>
  <c r="Q258"/>
  <c r="V258"/>
  <c r="V257" s="1"/>
  <c r="G259"/>
  <c r="I259"/>
  <c r="I257" s="1"/>
  <c r="K259"/>
  <c r="M259"/>
  <c r="O259"/>
  <c r="Q259"/>
  <c r="Q257" s="1"/>
  <c r="V259"/>
  <c r="G260"/>
  <c r="M260" s="1"/>
  <c r="I260"/>
  <c r="K260"/>
  <c r="O260"/>
  <c r="Q260"/>
  <c r="V260"/>
  <c r="G261"/>
  <c r="I261"/>
  <c r="K261"/>
  <c r="M261"/>
  <c r="O261"/>
  <c r="Q261"/>
  <c r="V261"/>
  <c r="G262"/>
  <c r="M262" s="1"/>
  <c r="I262"/>
  <c r="K262"/>
  <c r="O262"/>
  <c r="Q262"/>
  <c r="V262"/>
  <c r="G263"/>
  <c r="I263"/>
  <c r="K263"/>
  <c r="M263"/>
  <c r="O263"/>
  <c r="Q263"/>
  <c r="V263"/>
  <c r="G264"/>
  <c r="M264" s="1"/>
  <c r="I264"/>
  <c r="K264"/>
  <c r="O264"/>
  <c r="Q264"/>
  <c r="V264"/>
  <c r="G265"/>
  <c r="I265"/>
  <c r="K265"/>
  <c r="M265"/>
  <c r="O265"/>
  <c r="Q265"/>
  <c r="V265"/>
  <c r="G266"/>
  <c r="M266" s="1"/>
  <c r="I266"/>
  <c r="K266"/>
  <c r="O266"/>
  <c r="Q266"/>
  <c r="V266"/>
  <c r="G267"/>
  <c r="I267"/>
  <c r="K267"/>
  <c r="M267"/>
  <c r="O267"/>
  <c r="Q267"/>
  <c r="V267"/>
  <c r="G268"/>
  <c r="M268" s="1"/>
  <c r="I268"/>
  <c r="K268"/>
  <c r="O268"/>
  <c r="Q268"/>
  <c r="V268"/>
  <c r="G269"/>
  <c r="I269"/>
  <c r="K269"/>
  <c r="M269"/>
  <c r="O269"/>
  <c r="Q269"/>
  <c r="V269"/>
  <c r="G270"/>
  <c r="M270" s="1"/>
  <c r="I270"/>
  <c r="K270"/>
  <c r="O270"/>
  <c r="Q270"/>
  <c r="V270"/>
  <c r="G271"/>
  <c r="I271"/>
  <c r="K271"/>
  <c r="M271"/>
  <c r="O271"/>
  <c r="Q271"/>
  <c r="V271"/>
  <c r="G272"/>
  <c r="M272" s="1"/>
  <c r="I272"/>
  <c r="K272"/>
  <c r="O272"/>
  <c r="Q272"/>
  <c r="V272"/>
  <c r="G273"/>
  <c r="I273"/>
  <c r="K273"/>
  <c r="M273"/>
  <c r="O273"/>
  <c r="Q273"/>
  <c r="V273"/>
  <c r="G274"/>
  <c r="M274" s="1"/>
  <c r="I274"/>
  <c r="K274"/>
  <c r="O274"/>
  <c r="Q274"/>
  <c r="V274"/>
  <c r="G275"/>
  <c r="I275"/>
  <c r="K275"/>
  <c r="M275"/>
  <c r="O275"/>
  <c r="Q275"/>
  <c r="V275"/>
  <c r="G276"/>
  <c r="M276" s="1"/>
  <c r="I276"/>
  <c r="K276"/>
  <c r="O276"/>
  <c r="Q276"/>
  <c r="V276"/>
  <c r="G277"/>
  <c r="I277"/>
  <c r="K277"/>
  <c r="M277"/>
  <c r="O277"/>
  <c r="Q277"/>
  <c r="V277"/>
  <c r="G278"/>
  <c r="M278" s="1"/>
  <c r="I278"/>
  <c r="K278"/>
  <c r="O278"/>
  <c r="Q278"/>
  <c r="V278"/>
  <c r="G280"/>
  <c r="G279" s="1"/>
  <c r="I280"/>
  <c r="K280"/>
  <c r="K279" s="1"/>
  <c r="O280"/>
  <c r="O279" s="1"/>
  <c r="Q280"/>
  <c r="V280"/>
  <c r="V279" s="1"/>
  <c r="G281"/>
  <c r="I281"/>
  <c r="I279" s="1"/>
  <c r="K281"/>
  <c r="M281"/>
  <c r="O281"/>
  <c r="Q281"/>
  <c r="Q279" s="1"/>
  <c r="V281"/>
  <c r="G282"/>
  <c r="M282" s="1"/>
  <c r="I282"/>
  <c r="K282"/>
  <c r="O282"/>
  <c r="Q282"/>
  <c r="V282"/>
  <c r="G283"/>
  <c r="I283"/>
  <c r="K283"/>
  <c r="M283"/>
  <c r="O283"/>
  <c r="Q283"/>
  <c r="V283"/>
  <c r="G284"/>
  <c r="M284" s="1"/>
  <c r="I284"/>
  <c r="K284"/>
  <c r="O284"/>
  <c r="Q284"/>
  <c r="V284"/>
  <c r="G285"/>
  <c r="I285"/>
  <c r="K285"/>
  <c r="M285"/>
  <c r="O285"/>
  <c r="Q285"/>
  <c r="V285"/>
  <c r="G286"/>
  <c r="M286" s="1"/>
  <c r="I286"/>
  <c r="K286"/>
  <c r="O286"/>
  <c r="Q286"/>
  <c r="V286"/>
  <c r="G287"/>
  <c r="I287"/>
  <c r="K287"/>
  <c r="M287"/>
  <c r="O287"/>
  <c r="Q287"/>
  <c r="V287"/>
  <c r="G289"/>
  <c r="I289"/>
  <c r="I288" s="1"/>
  <c r="K289"/>
  <c r="M289"/>
  <c r="O289"/>
  <c r="Q289"/>
  <c r="Q288" s="1"/>
  <c r="V289"/>
  <c r="G302"/>
  <c r="M302" s="1"/>
  <c r="I302"/>
  <c r="K302"/>
  <c r="K288" s="1"/>
  <c r="O302"/>
  <c r="O288" s="1"/>
  <c r="Q302"/>
  <c r="V302"/>
  <c r="V288" s="1"/>
  <c r="G312"/>
  <c r="I312"/>
  <c r="K312"/>
  <c r="M312"/>
  <c r="O312"/>
  <c r="Q312"/>
  <c r="V312"/>
  <c r="G315"/>
  <c r="M315" s="1"/>
  <c r="I315"/>
  <c r="K315"/>
  <c r="O315"/>
  <c r="Q315"/>
  <c r="V315"/>
  <c r="G325"/>
  <c r="I325"/>
  <c r="K325"/>
  <c r="M325"/>
  <c r="O325"/>
  <c r="Q325"/>
  <c r="V325"/>
  <c r="G335"/>
  <c r="I335"/>
  <c r="I334" s="1"/>
  <c r="K335"/>
  <c r="M335"/>
  <c r="O335"/>
  <c r="Q335"/>
  <c r="Q334" s="1"/>
  <c r="V335"/>
  <c r="G337"/>
  <c r="M337" s="1"/>
  <c r="I337"/>
  <c r="K337"/>
  <c r="K334" s="1"/>
  <c r="O337"/>
  <c r="O334" s="1"/>
  <c r="Q337"/>
  <c r="V337"/>
  <c r="V334" s="1"/>
  <c r="AE340"/>
  <c r="AF340"/>
  <c r="G340" i="17"/>
  <c r="BA292"/>
  <c r="G9"/>
  <c r="I9"/>
  <c r="I8" s="1"/>
  <c r="K9"/>
  <c r="M9"/>
  <c r="O9"/>
  <c r="Q9"/>
  <c r="Q8" s="1"/>
  <c r="V9"/>
  <c r="G15"/>
  <c r="G8" s="1"/>
  <c r="I15"/>
  <c r="K15"/>
  <c r="K8" s="1"/>
  <c r="O15"/>
  <c r="O8" s="1"/>
  <c r="Q15"/>
  <c r="V15"/>
  <c r="V8" s="1"/>
  <c r="G17"/>
  <c r="I17"/>
  <c r="K17"/>
  <c r="M17"/>
  <c r="O17"/>
  <c r="Q17"/>
  <c r="V17"/>
  <c r="G23"/>
  <c r="I23"/>
  <c r="I22" s="1"/>
  <c r="K23"/>
  <c r="M23"/>
  <c r="O23"/>
  <c r="Q23"/>
  <c r="Q22" s="1"/>
  <c r="V23"/>
  <c r="G29"/>
  <c r="G22" s="1"/>
  <c r="I29"/>
  <c r="K29"/>
  <c r="K22" s="1"/>
  <c r="O29"/>
  <c r="O22" s="1"/>
  <c r="Q29"/>
  <c r="V29"/>
  <c r="V22" s="1"/>
  <c r="I35"/>
  <c r="Q35"/>
  <c r="G36"/>
  <c r="G35" s="1"/>
  <c r="I36"/>
  <c r="K36"/>
  <c r="K35" s="1"/>
  <c r="O36"/>
  <c r="O35" s="1"/>
  <c r="Q36"/>
  <c r="V36"/>
  <c r="V35" s="1"/>
  <c r="I39"/>
  <c r="Q39"/>
  <c r="G40"/>
  <c r="G39" s="1"/>
  <c r="I40"/>
  <c r="K40"/>
  <c r="K39" s="1"/>
  <c r="O40"/>
  <c r="O39" s="1"/>
  <c r="Q40"/>
  <c r="V40"/>
  <c r="V39" s="1"/>
  <c r="I43"/>
  <c r="Q43"/>
  <c r="G44"/>
  <c r="G43" s="1"/>
  <c r="I44"/>
  <c r="K44"/>
  <c r="K43" s="1"/>
  <c r="O44"/>
  <c r="O43" s="1"/>
  <c r="Q44"/>
  <c r="V44"/>
  <c r="V43" s="1"/>
  <c r="I46"/>
  <c r="Q46"/>
  <c r="G47"/>
  <c r="G46" s="1"/>
  <c r="I47"/>
  <c r="K47"/>
  <c r="K46" s="1"/>
  <c r="O47"/>
  <c r="O46" s="1"/>
  <c r="Q47"/>
  <c r="V47"/>
  <c r="V46" s="1"/>
  <c r="I50"/>
  <c r="Q50"/>
  <c r="G51"/>
  <c r="G50" s="1"/>
  <c r="I51"/>
  <c r="K51"/>
  <c r="K50" s="1"/>
  <c r="O51"/>
  <c r="O50" s="1"/>
  <c r="Q51"/>
  <c r="V51"/>
  <c r="V50" s="1"/>
  <c r="G55"/>
  <c r="G54" s="1"/>
  <c r="I55"/>
  <c r="K55"/>
  <c r="K54" s="1"/>
  <c r="O55"/>
  <c r="O54" s="1"/>
  <c r="Q55"/>
  <c r="V55"/>
  <c r="V54" s="1"/>
  <c r="G58"/>
  <c r="I58"/>
  <c r="I54" s="1"/>
  <c r="K58"/>
  <c r="M58"/>
  <c r="O58"/>
  <c r="Q58"/>
  <c r="Q54" s="1"/>
  <c r="V58"/>
  <c r="G61"/>
  <c r="I61"/>
  <c r="I60" s="1"/>
  <c r="K61"/>
  <c r="M61"/>
  <c r="O61"/>
  <c r="Q61"/>
  <c r="Q60" s="1"/>
  <c r="V61"/>
  <c r="G65"/>
  <c r="G60" s="1"/>
  <c r="I65"/>
  <c r="K65"/>
  <c r="K60" s="1"/>
  <c r="O65"/>
  <c r="O60" s="1"/>
  <c r="Q65"/>
  <c r="V65"/>
  <c r="V60" s="1"/>
  <c r="G68"/>
  <c r="G67" s="1"/>
  <c r="I68"/>
  <c r="K68"/>
  <c r="K67" s="1"/>
  <c r="O68"/>
  <c r="O67" s="1"/>
  <c r="Q68"/>
  <c r="V68"/>
  <c r="V67" s="1"/>
  <c r="G75"/>
  <c r="I75"/>
  <c r="I67" s="1"/>
  <c r="K75"/>
  <c r="M75"/>
  <c r="O75"/>
  <c r="Q75"/>
  <c r="Q67" s="1"/>
  <c r="V75"/>
  <c r="G81"/>
  <c r="M81" s="1"/>
  <c r="I81"/>
  <c r="K81"/>
  <c r="O81"/>
  <c r="Q81"/>
  <c r="V81"/>
  <c r="G86"/>
  <c r="I86"/>
  <c r="K86"/>
  <c r="M86"/>
  <c r="O86"/>
  <c r="Q86"/>
  <c r="V86"/>
  <c r="G88"/>
  <c r="M88" s="1"/>
  <c r="I88"/>
  <c r="K88"/>
  <c r="O88"/>
  <c r="Q88"/>
  <c r="V88"/>
  <c r="G93"/>
  <c r="I93"/>
  <c r="K93"/>
  <c r="M93"/>
  <c r="O93"/>
  <c r="Q93"/>
  <c r="V93"/>
  <c r="G96"/>
  <c r="M96" s="1"/>
  <c r="I96"/>
  <c r="K96"/>
  <c r="O96"/>
  <c r="Q96"/>
  <c r="V96"/>
  <c r="G99"/>
  <c r="I99"/>
  <c r="K99"/>
  <c r="M99"/>
  <c r="O99"/>
  <c r="Q99"/>
  <c r="V99"/>
  <c r="G101"/>
  <c r="M101" s="1"/>
  <c r="I101"/>
  <c r="K101"/>
  <c r="O101"/>
  <c r="Q101"/>
  <c r="V101"/>
  <c r="G105"/>
  <c r="G104" s="1"/>
  <c r="I105"/>
  <c r="K105"/>
  <c r="K104" s="1"/>
  <c r="O105"/>
  <c r="O104" s="1"/>
  <c r="Q105"/>
  <c r="V105"/>
  <c r="V104" s="1"/>
  <c r="G108"/>
  <c r="I108"/>
  <c r="I104" s="1"/>
  <c r="K108"/>
  <c r="M108"/>
  <c r="O108"/>
  <c r="Q108"/>
  <c r="Q104" s="1"/>
  <c r="V108"/>
  <c r="G110"/>
  <c r="M110" s="1"/>
  <c r="I110"/>
  <c r="K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6"/>
  <c r="I116"/>
  <c r="K116"/>
  <c r="M116"/>
  <c r="O116"/>
  <c r="Q116"/>
  <c r="V116"/>
  <c r="G118"/>
  <c r="M118" s="1"/>
  <c r="I118"/>
  <c r="K118"/>
  <c r="O118"/>
  <c r="Q118"/>
  <c r="V118"/>
  <c r="G120"/>
  <c r="I120"/>
  <c r="K120"/>
  <c r="M120"/>
  <c r="O120"/>
  <c r="Q120"/>
  <c r="V120"/>
  <c r="G122"/>
  <c r="M122" s="1"/>
  <c r="I122"/>
  <c r="K122"/>
  <c r="O122"/>
  <c r="Q122"/>
  <c r="V122"/>
  <c r="G129"/>
  <c r="I129"/>
  <c r="K129"/>
  <c r="M129"/>
  <c r="O129"/>
  <c r="Q129"/>
  <c r="V129"/>
  <c r="G132"/>
  <c r="M132" s="1"/>
  <c r="I132"/>
  <c r="K132"/>
  <c r="O132"/>
  <c r="Q132"/>
  <c r="V132"/>
  <c r="G135"/>
  <c r="I135"/>
  <c r="K135"/>
  <c r="M135"/>
  <c r="O135"/>
  <c r="Q135"/>
  <c r="V135"/>
  <c r="G137"/>
  <c r="M137" s="1"/>
  <c r="I137"/>
  <c r="K137"/>
  <c r="O137"/>
  <c r="Q137"/>
  <c r="V137"/>
  <c r="G139"/>
  <c r="I139"/>
  <c r="K139"/>
  <c r="M139"/>
  <c r="O139"/>
  <c r="Q139"/>
  <c r="V139"/>
  <c r="G142"/>
  <c r="M142" s="1"/>
  <c r="I142"/>
  <c r="K142"/>
  <c r="O142"/>
  <c r="Q142"/>
  <c r="V142"/>
  <c r="G144"/>
  <c r="I144"/>
  <c r="K144"/>
  <c r="M144"/>
  <c r="O144"/>
  <c r="Q144"/>
  <c r="V144"/>
  <c r="G146"/>
  <c r="M146" s="1"/>
  <c r="I146"/>
  <c r="K146"/>
  <c r="O146"/>
  <c r="Q146"/>
  <c r="V146"/>
  <c r="G149"/>
  <c r="I149"/>
  <c r="K149"/>
  <c r="M149"/>
  <c r="O149"/>
  <c r="Q149"/>
  <c r="V149"/>
  <c r="G151"/>
  <c r="M151" s="1"/>
  <c r="I151"/>
  <c r="K151"/>
  <c r="O151"/>
  <c r="Q151"/>
  <c r="V151"/>
  <c r="G154"/>
  <c r="I154"/>
  <c r="K154"/>
  <c r="M154"/>
  <c r="O154"/>
  <c r="Q154"/>
  <c r="V154"/>
  <c r="G156"/>
  <c r="M156" s="1"/>
  <c r="I156"/>
  <c r="K156"/>
  <c r="O156"/>
  <c r="Q156"/>
  <c r="V156"/>
  <c r="G159"/>
  <c r="G158" s="1"/>
  <c r="I159"/>
  <c r="K159"/>
  <c r="K158" s="1"/>
  <c r="O159"/>
  <c r="O158" s="1"/>
  <c r="Q159"/>
  <c r="V159"/>
  <c r="V158" s="1"/>
  <c r="G161"/>
  <c r="I161"/>
  <c r="I158" s="1"/>
  <c r="K161"/>
  <c r="M161"/>
  <c r="O161"/>
  <c r="Q161"/>
  <c r="Q158" s="1"/>
  <c r="V161"/>
  <c r="G165"/>
  <c r="I165"/>
  <c r="I164" s="1"/>
  <c r="K165"/>
  <c r="M165"/>
  <c r="O165"/>
  <c r="Q165"/>
  <c r="Q164" s="1"/>
  <c r="V165"/>
  <c r="G169"/>
  <c r="G164" s="1"/>
  <c r="I169"/>
  <c r="K169"/>
  <c r="K164" s="1"/>
  <c r="O169"/>
  <c r="O164" s="1"/>
  <c r="Q169"/>
  <c r="V169"/>
  <c r="V164" s="1"/>
  <c r="G172"/>
  <c r="I172"/>
  <c r="K172"/>
  <c r="M172"/>
  <c r="O172"/>
  <c r="Q172"/>
  <c r="V172"/>
  <c r="G176"/>
  <c r="M176" s="1"/>
  <c r="I176"/>
  <c r="K176"/>
  <c r="O176"/>
  <c r="Q176"/>
  <c r="V176"/>
  <c r="G179"/>
  <c r="G178" s="1"/>
  <c r="I179"/>
  <c r="K179"/>
  <c r="K178" s="1"/>
  <c r="O179"/>
  <c r="O178" s="1"/>
  <c r="Q179"/>
  <c r="V179"/>
  <c r="V178" s="1"/>
  <c r="G187"/>
  <c r="I187"/>
  <c r="I178" s="1"/>
  <c r="K187"/>
  <c r="M187"/>
  <c r="O187"/>
  <c r="Q187"/>
  <c r="Q178" s="1"/>
  <c r="V187"/>
  <c r="G190"/>
  <c r="M190" s="1"/>
  <c r="I190"/>
  <c r="K190"/>
  <c r="O190"/>
  <c r="Q190"/>
  <c r="V190"/>
  <c r="G197"/>
  <c r="I197"/>
  <c r="K197"/>
  <c r="M197"/>
  <c r="O197"/>
  <c r="Q197"/>
  <c r="V197"/>
  <c r="G201"/>
  <c r="M201" s="1"/>
  <c r="I201"/>
  <c r="K201"/>
  <c r="O201"/>
  <c r="Q201"/>
  <c r="V201"/>
  <c r="G203"/>
  <c r="I203"/>
  <c r="K203"/>
  <c r="M203"/>
  <c r="O203"/>
  <c r="Q203"/>
  <c r="V203"/>
  <c r="G206"/>
  <c r="M206" s="1"/>
  <c r="I206"/>
  <c r="K206"/>
  <c r="O206"/>
  <c r="Q206"/>
  <c r="V206"/>
  <c r="G210"/>
  <c r="G209" s="1"/>
  <c r="I210"/>
  <c r="K210"/>
  <c r="K209" s="1"/>
  <c r="O210"/>
  <c r="O209" s="1"/>
  <c r="Q210"/>
  <c r="V210"/>
  <c r="V209" s="1"/>
  <c r="G214"/>
  <c r="I214"/>
  <c r="I209" s="1"/>
  <c r="K214"/>
  <c r="M214"/>
  <c r="O214"/>
  <c r="Q214"/>
  <c r="Q209" s="1"/>
  <c r="V214"/>
  <c r="G218"/>
  <c r="M218" s="1"/>
  <c r="I218"/>
  <c r="K218"/>
  <c r="O218"/>
  <c r="Q218"/>
  <c r="V218"/>
  <c r="G223"/>
  <c r="G222" s="1"/>
  <c r="I223"/>
  <c r="K223"/>
  <c r="K222" s="1"/>
  <c r="O223"/>
  <c r="O222" s="1"/>
  <c r="Q223"/>
  <c r="V223"/>
  <c r="V222" s="1"/>
  <c r="G230"/>
  <c r="I230"/>
  <c r="I222" s="1"/>
  <c r="K230"/>
  <c r="M230"/>
  <c r="O230"/>
  <c r="Q230"/>
  <c r="Q222" s="1"/>
  <c r="V230"/>
  <c r="G237"/>
  <c r="M237" s="1"/>
  <c r="I237"/>
  <c r="K237"/>
  <c r="O237"/>
  <c r="Q237"/>
  <c r="V237"/>
  <c r="G244"/>
  <c r="I244"/>
  <c r="K244"/>
  <c r="M244"/>
  <c r="O244"/>
  <c r="Q244"/>
  <c r="V244"/>
  <c r="G248"/>
  <c r="I248"/>
  <c r="I247" s="1"/>
  <c r="K248"/>
  <c r="M248"/>
  <c r="O248"/>
  <c r="Q248"/>
  <c r="Q247" s="1"/>
  <c r="V248"/>
  <c r="G251"/>
  <c r="G247" s="1"/>
  <c r="I251"/>
  <c r="K251"/>
  <c r="K247" s="1"/>
  <c r="O251"/>
  <c r="O247" s="1"/>
  <c r="Q251"/>
  <c r="V251"/>
  <c r="V247" s="1"/>
  <c r="G254"/>
  <c r="I254"/>
  <c r="K254"/>
  <c r="M254"/>
  <c r="O254"/>
  <c r="Q254"/>
  <c r="V254"/>
  <c r="G258"/>
  <c r="I258"/>
  <c r="I257" s="1"/>
  <c r="K258"/>
  <c r="M258"/>
  <c r="O258"/>
  <c r="Q258"/>
  <c r="Q257" s="1"/>
  <c r="V258"/>
  <c r="G259"/>
  <c r="G257" s="1"/>
  <c r="I259"/>
  <c r="K259"/>
  <c r="K257" s="1"/>
  <c r="O259"/>
  <c r="O257" s="1"/>
  <c r="Q259"/>
  <c r="V259"/>
  <c r="V257" s="1"/>
  <c r="G260"/>
  <c r="I260"/>
  <c r="K260"/>
  <c r="M260"/>
  <c r="O260"/>
  <c r="Q260"/>
  <c r="V260"/>
  <c r="G261"/>
  <c r="M261" s="1"/>
  <c r="I261"/>
  <c r="K261"/>
  <c r="O261"/>
  <c r="Q261"/>
  <c r="V261"/>
  <c r="G262"/>
  <c r="I262"/>
  <c r="K262"/>
  <c r="M262"/>
  <c r="O262"/>
  <c r="Q262"/>
  <c r="V262"/>
  <c r="G263"/>
  <c r="M263" s="1"/>
  <c r="I263"/>
  <c r="K263"/>
  <c r="O263"/>
  <c r="Q263"/>
  <c r="V263"/>
  <c r="G264"/>
  <c r="I264"/>
  <c r="K264"/>
  <c r="M264"/>
  <c r="O264"/>
  <c r="Q264"/>
  <c r="V264"/>
  <c r="G265"/>
  <c r="M265" s="1"/>
  <c r="I265"/>
  <c r="K265"/>
  <c r="O265"/>
  <c r="Q265"/>
  <c r="V265"/>
  <c r="G266"/>
  <c r="I266"/>
  <c r="K266"/>
  <c r="M266"/>
  <c r="O266"/>
  <c r="Q266"/>
  <c r="V266"/>
  <c r="G267"/>
  <c r="M267" s="1"/>
  <c r="I267"/>
  <c r="K267"/>
  <c r="O267"/>
  <c r="Q267"/>
  <c r="V267"/>
  <c r="G268"/>
  <c r="I268"/>
  <c r="K268"/>
  <c r="M268"/>
  <c r="O268"/>
  <c r="Q268"/>
  <c r="V268"/>
  <c r="G269"/>
  <c r="M269" s="1"/>
  <c r="I269"/>
  <c r="K269"/>
  <c r="O269"/>
  <c r="Q269"/>
  <c r="V269"/>
  <c r="G270"/>
  <c r="I270"/>
  <c r="K270"/>
  <c r="M270"/>
  <c r="O270"/>
  <c r="Q270"/>
  <c r="V270"/>
  <c r="G271"/>
  <c r="M271" s="1"/>
  <c r="I271"/>
  <c r="K271"/>
  <c r="O271"/>
  <c r="Q271"/>
  <c r="V271"/>
  <c r="G272"/>
  <c r="I272"/>
  <c r="K272"/>
  <c r="M272"/>
  <c r="O272"/>
  <c r="Q272"/>
  <c r="V272"/>
  <c r="G273"/>
  <c r="M273" s="1"/>
  <c r="I273"/>
  <c r="K273"/>
  <c r="O273"/>
  <c r="Q273"/>
  <c r="V273"/>
  <c r="G274"/>
  <c r="I274"/>
  <c r="K274"/>
  <c r="M274"/>
  <c r="O274"/>
  <c r="Q274"/>
  <c r="V274"/>
  <c r="G275"/>
  <c r="M275" s="1"/>
  <c r="I275"/>
  <c r="K275"/>
  <c r="O275"/>
  <c r="Q275"/>
  <c r="V275"/>
  <c r="G276"/>
  <c r="I276"/>
  <c r="K276"/>
  <c r="M276"/>
  <c r="O276"/>
  <c r="Q276"/>
  <c r="V276"/>
  <c r="G277"/>
  <c r="M277" s="1"/>
  <c r="I277"/>
  <c r="K277"/>
  <c r="O277"/>
  <c r="Q277"/>
  <c r="V277"/>
  <c r="G278"/>
  <c r="I278"/>
  <c r="K278"/>
  <c r="M278"/>
  <c r="O278"/>
  <c r="Q278"/>
  <c r="V278"/>
  <c r="G280"/>
  <c r="I280"/>
  <c r="I279" s="1"/>
  <c r="K280"/>
  <c r="M280"/>
  <c r="O280"/>
  <c r="Q280"/>
  <c r="Q279" s="1"/>
  <c r="V280"/>
  <c r="G281"/>
  <c r="G279" s="1"/>
  <c r="I281"/>
  <c r="K281"/>
  <c r="K279" s="1"/>
  <c r="O281"/>
  <c r="O279" s="1"/>
  <c r="Q281"/>
  <c r="V281"/>
  <c r="V279" s="1"/>
  <c r="G282"/>
  <c r="I282"/>
  <c r="K282"/>
  <c r="M282"/>
  <c r="O282"/>
  <c r="Q282"/>
  <c r="V282"/>
  <c r="G283"/>
  <c r="M283" s="1"/>
  <c r="I283"/>
  <c r="K283"/>
  <c r="O283"/>
  <c r="Q283"/>
  <c r="V283"/>
  <c r="G284"/>
  <c r="I284"/>
  <c r="K284"/>
  <c r="M284"/>
  <c r="O284"/>
  <c r="Q284"/>
  <c r="V284"/>
  <c r="G285"/>
  <c r="M285" s="1"/>
  <c r="I285"/>
  <c r="K285"/>
  <c r="O285"/>
  <c r="Q285"/>
  <c r="V285"/>
  <c r="G286"/>
  <c r="I286"/>
  <c r="K286"/>
  <c r="M286"/>
  <c r="O286"/>
  <c r="Q286"/>
  <c r="V286"/>
  <c r="G287"/>
  <c r="M287" s="1"/>
  <c r="I287"/>
  <c r="K287"/>
  <c r="O287"/>
  <c r="Q287"/>
  <c r="V287"/>
  <c r="G289"/>
  <c r="G288" s="1"/>
  <c r="I289"/>
  <c r="K289"/>
  <c r="K288" s="1"/>
  <c r="O289"/>
  <c r="O288" s="1"/>
  <c r="Q289"/>
  <c r="V289"/>
  <c r="V288" s="1"/>
  <c r="G302"/>
  <c r="I302"/>
  <c r="I288" s="1"/>
  <c r="K302"/>
  <c r="M302"/>
  <c r="O302"/>
  <c r="Q302"/>
  <c r="Q288" s="1"/>
  <c r="V302"/>
  <c r="G312"/>
  <c r="M312" s="1"/>
  <c r="I312"/>
  <c r="K312"/>
  <c r="O312"/>
  <c r="Q312"/>
  <c r="V312"/>
  <c r="G315"/>
  <c r="I315"/>
  <c r="K315"/>
  <c r="M315"/>
  <c r="O315"/>
  <c r="Q315"/>
  <c r="V315"/>
  <c r="G325"/>
  <c r="M325" s="1"/>
  <c r="I325"/>
  <c r="K325"/>
  <c r="O325"/>
  <c r="Q325"/>
  <c r="V325"/>
  <c r="G335"/>
  <c r="G334" s="1"/>
  <c r="I335"/>
  <c r="K335"/>
  <c r="K334" s="1"/>
  <c r="O335"/>
  <c r="O334" s="1"/>
  <c r="Q335"/>
  <c r="V335"/>
  <c r="V334" s="1"/>
  <c r="G337"/>
  <c r="I337"/>
  <c r="I334" s="1"/>
  <c r="K337"/>
  <c r="M337"/>
  <c r="O337"/>
  <c r="Q337"/>
  <c r="Q334" s="1"/>
  <c r="V337"/>
  <c r="AE340"/>
  <c r="AF340"/>
  <c r="G340" i="16"/>
  <c r="BA292"/>
  <c r="G9"/>
  <c r="G8" s="1"/>
  <c r="I9"/>
  <c r="K9"/>
  <c r="K8" s="1"/>
  <c r="O9"/>
  <c r="O8" s="1"/>
  <c r="Q9"/>
  <c r="V9"/>
  <c r="V8" s="1"/>
  <c r="G15"/>
  <c r="I15"/>
  <c r="I8" s="1"/>
  <c r="K15"/>
  <c r="M15"/>
  <c r="O15"/>
  <c r="Q15"/>
  <c r="Q8" s="1"/>
  <c r="V15"/>
  <c r="G17"/>
  <c r="M17" s="1"/>
  <c r="I17"/>
  <c r="K17"/>
  <c r="O17"/>
  <c r="Q17"/>
  <c r="V17"/>
  <c r="G23"/>
  <c r="G22" s="1"/>
  <c r="I23"/>
  <c r="K23"/>
  <c r="K22" s="1"/>
  <c r="O23"/>
  <c r="O22" s="1"/>
  <c r="Q23"/>
  <c r="V23"/>
  <c r="V22" s="1"/>
  <c r="G29"/>
  <c r="I29"/>
  <c r="I22" s="1"/>
  <c r="K29"/>
  <c r="M29"/>
  <c r="O29"/>
  <c r="Q29"/>
  <c r="Q22" s="1"/>
  <c r="V29"/>
  <c r="G35"/>
  <c r="K35"/>
  <c r="O35"/>
  <c r="V35"/>
  <c r="G36"/>
  <c r="I36"/>
  <c r="I35" s="1"/>
  <c r="K36"/>
  <c r="M36"/>
  <c r="M35" s="1"/>
  <c r="O36"/>
  <c r="Q36"/>
  <c r="Q35" s="1"/>
  <c r="V36"/>
  <c r="G39"/>
  <c r="K39"/>
  <c r="O39"/>
  <c r="V39"/>
  <c r="G40"/>
  <c r="I40"/>
  <c r="I39" s="1"/>
  <c r="K40"/>
  <c r="M40"/>
  <c r="M39" s="1"/>
  <c r="O40"/>
  <c r="Q40"/>
  <c r="Q39" s="1"/>
  <c r="V40"/>
  <c r="G43"/>
  <c r="K43"/>
  <c r="O43"/>
  <c r="V43"/>
  <c r="G44"/>
  <c r="I44"/>
  <c r="I43" s="1"/>
  <c r="K44"/>
  <c r="M44"/>
  <c r="M43" s="1"/>
  <c r="O44"/>
  <c r="Q44"/>
  <c r="Q43" s="1"/>
  <c r="V44"/>
  <c r="G46"/>
  <c r="K46"/>
  <c r="O46"/>
  <c r="V46"/>
  <c r="G47"/>
  <c r="I47"/>
  <c r="I46" s="1"/>
  <c r="K47"/>
  <c r="M47"/>
  <c r="M46" s="1"/>
  <c r="O47"/>
  <c r="Q47"/>
  <c r="Q46" s="1"/>
  <c r="V47"/>
  <c r="G50"/>
  <c r="K50"/>
  <c r="O50"/>
  <c r="V50"/>
  <c r="G51"/>
  <c r="I51"/>
  <c r="I50" s="1"/>
  <c r="K51"/>
  <c r="M51"/>
  <c r="M50" s="1"/>
  <c r="O51"/>
  <c r="Q51"/>
  <c r="Q50" s="1"/>
  <c r="V51"/>
  <c r="G55"/>
  <c r="I55"/>
  <c r="I54" s="1"/>
  <c r="K55"/>
  <c r="M55"/>
  <c r="O55"/>
  <c r="Q55"/>
  <c r="Q54" s="1"/>
  <c r="V55"/>
  <c r="G58"/>
  <c r="M58" s="1"/>
  <c r="I58"/>
  <c r="K58"/>
  <c r="K54" s="1"/>
  <c r="O58"/>
  <c r="O54" s="1"/>
  <c r="Q58"/>
  <c r="V58"/>
  <c r="V54" s="1"/>
  <c r="G61"/>
  <c r="G60" s="1"/>
  <c r="I61"/>
  <c r="K61"/>
  <c r="K60" s="1"/>
  <c r="O61"/>
  <c r="O60" s="1"/>
  <c r="Q61"/>
  <c r="V61"/>
  <c r="V60" s="1"/>
  <c r="G65"/>
  <c r="I65"/>
  <c r="I60" s="1"/>
  <c r="K65"/>
  <c r="M65"/>
  <c r="O65"/>
  <c r="Q65"/>
  <c r="Q60" s="1"/>
  <c r="V65"/>
  <c r="G68"/>
  <c r="I68"/>
  <c r="I67" s="1"/>
  <c r="K68"/>
  <c r="M68"/>
  <c r="O68"/>
  <c r="Q68"/>
  <c r="Q67" s="1"/>
  <c r="V68"/>
  <c r="G75"/>
  <c r="M75" s="1"/>
  <c r="I75"/>
  <c r="K75"/>
  <c r="K67" s="1"/>
  <c r="O75"/>
  <c r="O67" s="1"/>
  <c r="Q75"/>
  <c r="V75"/>
  <c r="V67" s="1"/>
  <c r="G81"/>
  <c r="I81"/>
  <c r="K81"/>
  <c r="M81"/>
  <c r="O81"/>
  <c r="Q81"/>
  <c r="V81"/>
  <c r="G86"/>
  <c r="M86" s="1"/>
  <c r="I86"/>
  <c r="K86"/>
  <c r="O86"/>
  <c r="Q86"/>
  <c r="V86"/>
  <c r="G88"/>
  <c r="I88"/>
  <c r="K88"/>
  <c r="M88"/>
  <c r="O88"/>
  <c r="Q88"/>
  <c r="V88"/>
  <c r="G93"/>
  <c r="M93" s="1"/>
  <c r="I93"/>
  <c r="K93"/>
  <c r="O93"/>
  <c r="Q93"/>
  <c r="V93"/>
  <c r="G96"/>
  <c r="I96"/>
  <c r="K96"/>
  <c r="M96"/>
  <c r="O96"/>
  <c r="Q96"/>
  <c r="V96"/>
  <c r="G99"/>
  <c r="M99" s="1"/>
  <c r="I99"/>
  <c r="K99"/>
  <c r="O99"/>
  <c r="Q99"/>
  <c r="V99"/>
  <c r="G101"/>
  <c r="I101"/>
  <c r="K101"/>
  <c r="M101"/>
  <c r="O101"/>
  <c r="Q101"/>
  <c r="V101"/>
  <c r="G105"/>
  <c r="I105"/>
  <c r="I104" s="1"/>
  <c r="K105"/>
  <c r="M105"/>
  <c r="O105"/>
  <c r="Q105"/>
  <c r="Q104" s="1"/>
  <c r="V105"/>
  <c r="G108"/>
  <c r="M108" s="1"/>
  <c r="I108"/>
  <c r="K108"/>
  <c r="K104" s="1"/>
  <c r="O108"/>
  <c r="O104" s="1"/>
  <c r="Q108"/>
  <c r="V108"/>
  <c r="V104" s="1"/>
  <c r="G110"/>
  <c r="I110"/>
  <c r="K110"/>
  <c r="M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M116" s="1"/>
  <c r="I116"/>
  <c r="K116"/>
  <c r="O116"/>
  <c r="Q116"/>
  <c r="V116"/>
  <c r="G118"/>
  <c r="I118"/>
  <c r="K118"/>
  <c r="M118"/>
  <c r="O118"/>
  <c r="Q118"/>
  <c r="V118"/>
  <c r="G120"/>
  <c r="M120" s="1"/>
  <c r="I120"/>
  <c r="K120"/>
  <c r="O120"/>
  <c r="Q120"/>
  <c r="V120"/>
  <c r="G122"/>
  <c r="I122"/>
  <c r="K122"/>
  <c r="M122"/>
  <c r="O122"/>
  <c r="Q122"/>
  <c r="V122"/>
  <c r="G129"/>
  <c r="M129" s="1"/>
  <c r="I129"/>
  <c r="K129"/>
  <c r="O129"/>
  <c r="Q129"/>
  <c r="V129"/>
  <c r="G132"/>
  <c r="I132"/>
  <c r="K132"/>
  <c r="M132"/>
  <c r="O132"/>
  <c r="Q132"/>
  <c r="V132"/>
  <c r="G135"/>
  <c r="M135" s="1"/>
  <c r="I135"/>
  <c r="K135"/>
  <c r="O135"/>
  <c r="Q135"/>
  <c r="V135"/>
  <c r="G137"/>
  <c r="I137"/>
  <c r="K137"/>
  <c r="M137"/>
  <c r="O137"/>
  <c r="Q137"/>
  <c r="V137"/>
  <c r="G139"/>
  <c r="M139" s="1"/>
  <c r="I139"/>
  <c r="K139"/>
  <c r="O139"/>
  <c r="Q139"/>
  <c r="V139"/>
  <c r="G142"/>
  <c r="I142"/>
  <c r="K142"/>
  <c r="M142"/>
  <c r="O142"/>
  <c r="Q142"/>
  <c r="V142"/>
  <c r="G144"/>
  <c r="M144" s="1"/>
  <c r="I144"/>
  <c r="K144"/>
  <c r="O144"/>
  <c r="Q144"/>
  <c r="V144"/>
  <c r="G146"/>
  <c r="I146"/>
  <c r="K146"/>
  <c r="M146"/>
  <c r="O146"/>
  <c r="Q146"/>
  <c r="V146"/>
  <c r="G149"/>
  <c r="M149" s="1"/>
  <c r="I149"/>
  <c r="K149"/>
  <c r="O149"/>
  <c r="Q149"/>
  <c r="V149"/>
  <c r="G151"/>
  <c r="I151"/>
  <c r="K151"/>
  <c r="M151"/>
  <c r="O151"/>
  <c r="Q151"/>
  <c r="V151"/>
  <c r="G154"/>
  <c r="M154" s="1"/>
  <c r="I154"/>
  <c r="K154"/>
  <c r="O154"/>
  <c r="Q154"/>
  <c r="V154"/>
  <c r="G156"/>
  <c r="I156"/>
  <c r="K156"/>
  <c r="M156"/>
  <c r="O156"/>
  <c r="Q156"/>
  <c r="V156"/>
  <c r="G159"/>
  <c r="I159"/>
  <c r="I158" s="1"/>
  <c r="K159"/>
  <c r="M159"/>
  <c r="O159"/>
  <c r="Q159"/>
  <c r="Q158" s="1"/>
  <c r="V159"/>
  <c r="G161"/>
  <c r="M161" s="1"/>
  <c r="I161"/>
  <c r="K161"/>
  <c r="K158" s="1"/>
  <c r="O161"/>
  <c r="O158" s="1"/>
  <c r="Q161"/>
  <c r="V161"/>
  <c r="V158" s="1"/>
  <c r="G165"/>
  <c r="G164" s="1"/>
  <c r="I165"/>
  <c r="K165"/>
  <c r="K164" s="1"/>
  <c r="O165"/>
  <c r="O164" s="1"/>
  <c r="Q165"/>
  <c r="V165"/>
  <c r="V164" s="1"/>
  <c r="G169"/>
  <c r="I169"/>
  <c r="I164" s="1"/>
  <c r="K169"/>
  <c r="M169"/>
  <c r="O169"/>
  <c r="Q169"/>
  <c r="Q164" s="1"/>
  <c r="V169"/>
  <c r="G172"/>
  <c r="M172" s="1"/>
  <c r="I172"/>
  <c r="K172"/>
  <c r="O172"/>
  <c r="Q172"/>
  <c r="V172"/>
  <c r="G176"/>
  <c r="I176"/>
  <c r="K176"/>
  <c r="M176"/>
  <c r="O176"/>
  <c r="Q176"/>
  <c r="V176"/>
  <c r="G179"/>
  <c r="I179"/>
  <c r="I178" s="1"/>
  <c r="K179"/>
  <c r="M179"/>
  <c r="O179"/>
  <c r="Q179"/>
  <c r="Q178" s="1"/>
  <c r="V179"/>
  <c r="G187"/>
  <c r="M187" s="1"/>
  <c r="I187"/>
  <c r="K187"/>
  <c r="K178" s="1"/>
  <c r="O187"/>
  <c r="O178" s="1"/>
  <c r="Q187"/>
  <c r="V187"/>
  <c r="V178" s="1"/>
  <c r="G190"/>
  <c r="I190"/>
  <c r="K190"/>
  <c r="M190"/>
  <c r="O190"/>
  <c r="Q190"/>
  <c r="V190"/>
  <c r="G197"/>
  <c r="M197" s="1"/>
  <c r="I197"/>
  <c r="K197"/>
  <c r="O197"/>
  <c r="Q197"/>
  <c r="V197"/>
  <c r="G201"/>
  <c r="I201"/>
  <c r="K201"/>
  <c r="M201"/>
  <c r="O201"/>
  <c r="Q201"/>
  <c r="V201"/>
  <c r="G203"/>
  <c r="M203" s="1"/>
  <c r="I203"/>
  <c r="K203"/>
  <c r="O203"/>
  <c r="Q203"/>
  <c r="V203"/>
  <c r="G206"/>
  <c r="I206"/>
  <c r="K206"/>
  <c r="M206"/>
  <c r="O206"/>
  <c r="Q206"/>
  <c r="V206"/>
  <c r="G210"/>
  <c r="I210"/>
  <c r="I209" s="1"/>
  <c r="K210"/>
  <c r="M210"/>
  <c r="O210"/>
  <c r="Q210"/>
  <c r="Q209" s="1"/>
  <c r="V210"/>
  <c r="G214"/>
  <c r="M214" s="1"/>
  <c r="I214"/>
  <c r="K214"/>
  <c r="K209" s="1"/>
  <c r="O214"/>
  <c r="O209" s="1"/>
  <c r="Q214"/>
  <c r="V214"/>
  <c r="V209" s="1"/>
  <c r="G218"/>
  <c r="I218"/>
  <c r="K218"/>
  <c r="M218"/>
  <c r="O218"/>
  <c r="Q218"/>
  <c r="V218"/>
  <c r="G223"/>
  <c r="I223"/>
  <c r="I222" s="1"/>
  <c r="K223"/>
  <c r="M223"/>
  <c r="O223"/>
  <c r="Q223"/>
  <c r="Q222" s="1"/>
  <c r="V223"/>
  <c r="G230"/>
  <c r="M230" s="1"/>
  <c r="I230"/>
  <c r="K230"/>
  <c r="K222" s="1"/>
  <c r="O230"/>
  <c r="O222" s="1"/>
  <c r="Q230"/>
  <c r="V230"/>
  <c r="V222" s="1"/>
  <c r="G237"/>
  <c r="I237"/>
  <c r="K237"/>
  <c r="M237"/>
  <c r="O237"/>
  <c r="Q237"/>
  <c r="V237"/>
  <c r="G244"/>
  <c r="M244" s="1"/>
  <c r="I244"/>
  <c r="K244"/>
  <c r="O244"/>
  <c r="Q244"/>
  <c r="V244"/>
  <c r="G248"/>
  <c r="G247" s="1"/>
  <c r="I248"/>
  <c r="K248"/>
  <c r="K247" s="1"/>
  <c r="O248"/>
  <c r="O247" s="1"/>
  <c r="Q248"/>
  <c r="V248"/>
  <c r="V247" s="1"/>
  <c r="G251"/>
  <c r="I251"/>
  <c r="I247" s="1"/>
  <c r="K251"/>
  <c r="M251"/>
  <c r="O251"/>
  <c r="Q251"/>
  <c r="Q247" s="1"/>
  <c r="V251"/>
  <c r="G254"/>
  <c r="M254" s="1"/>
  <c r="I254"/>
  <c r="K254"/>
  <c r="O254"/>
  <c r="Q254"/>
  <c r="V254"/>
  <c r="G258"/>
  <c r="G257" s="1"/>
  <c r="I258"/>
  <c r="K258"/>
  <c r="K257" s="1"/>
  <c r="O258"/>
  <c r="O257" s="1"/>
  <c r="Q258"/>
  <c r="V258"/>
  <c r="V257" s="1"/>
  <c r="G259"/>
  <c r="I259"/>
  <c r="I257" s="1"/>
  <c r="K259"/>
  <c r="M259"/>
  <c r="O259"/>
  <c r="Q259"/>
  <c r="Q257" s="1"/>
  <c r="V259"/>
  <c r="G260"/>
  <c r="M260" s="1"/>
  <c r="I260"/>
  <c r="K260"/>
  <c r="O260"/>
  <c r="Q260"/>
  <c r="V260"/>
  <c r="G261"/>
  <c r="I261"/>
  <c r="K261"/>
  <c r="M261"/>
  <c r="O261"/>
  <c r="Q261"/>
  <c r="V261"/>
  <c r="G262"/>
  <c r="M262" s="1"/>
  <c r="I262"/>
  <c r="K262"/>
  <c r="O262"/>
  <c r="Q262"/>
  <c r="V262"/>
  <c r="G263"/>
  <c r="I263"/>
  <c r="K263"/>
  <c r="M263"/>
  <c r="O263"/>
  <c r="Q263"/>
  <c r="V263"/>
  <c r="G264"/>
  <c r="M264" s="1"/>
  <c r="I264"/>
  <c r="K264"/>
  <c r="O264"/>
  <c r="Q264"/>
  <c r="V264"/>
  <c r="G265"/>
  <c r="I265"/>
  <c r="K265"/>
  <c r="M265"/>
  <c r="O265"/>
  <c r="Q265"/>
  <c r="V265"/>
  <c r="G266"/>
  <c r="M266" s="1"/>
  <c r="I266"/>
  <c r="K266"/>
  <c r="O266"/>
  <c r="Q266"/>
  <c r="V266"/>
  <c r="G267"/>
  <c r="I267"/>
  <c r="K267"/>
  <c r="M267"/>
  <c r="O267"/>
  <c r="Q267"/>
  <c r="V267"/>
  <c r="G268"/>
  <c r="M268" s="1"/>
  <c r="I268"/>
  <c r="K268"/>
  <c r="O268"/>
  <c r="Q268"/>
  <c r="V268"/>
  <c r="G269"/>
  <c r="I269"/>
  <c r="K269"/>
  <c r="M269"/>
  <c r="O269"/>
  <c r="Q269"/>
  <c r="V269"/>
  <c r="G270"/>
  <c r="M270" s="1"/>
  <c r="I270"/>
  <c r="K270"/>
  <c r="O270"/>
  <c r="Q270"/>
  <c r="V270"/>
  <c r="G271"/>
  <c r="I271"/>
  <c r="K271"/>
  <c r="M271"/>
  <c r="O271"/>
  <c r="Q271"/>
  <c r="V271"/>
  <c r="G272"/>
  <c r="M272" s="1"/>
  <c r="I272"/>
  <c r="K272"/>
  <c r="O272"/>
  <c r="Q272"/>
  <c r="V272"/>
  <c r="G273"/>
  <c r="I273"/>
  <c r="K273"/>
  <c r="M273"/>
  <c r="O273"/>
  <c r="Q273"/>
  <c r="V273"/>
  <c r="G274"/>
  <c r="M274" s="1"/>
  <c r="I274"/>
  <c r="K274"/>
  <c r="O274"/>
  <c r="Q274"/>
  <c r="V274"/>
  <c r="G275"/>
  <c r="I275"/>
  <c r="K275"/>
  <c r="M275"/>
  <c r="O275"/>
  <c r="Q275"/>
  <c r="V275"/>
  <c r="G276"/>
  <c r="M276" s="1"/>
  <c r="I276"/>
  <c r="K276"/>
  <c r="O276"/>
  <c r="Q276"/>
  <c r="V276"/>
  <c r="G277"/>
  <c r="I277"/>
  <c r="K277"/>
  <c r="M277"/>
  <c r="O277"/>
  <c r="Q277"/>
  <c r="V277"/>
  <c r="G278"/>
  <c r="M278" s="1"/>
  <c r="I278"/>
  <c r="K278"/>
  <c r="O278"/>
  <c r="Q278"/>
  <c r="V278"/>
  <c r="G280"/>
  <c r="G279" s="1"/>
  <c r="I280"/>
  <c r="K280"/>
  <c r="K279" s="1"/>
  <c r="O280"/>
  <c r="O279" s="1"/>
  <c r="Q280"/>
  <c r="V280"/>
  <c r="V279" s="1"/>
  <c r="G281"/>
  <c r="I281"/>
  <c r="I279" s="1"/>
  <c r="K281"/>
  <c r="M281"/>
  <c r="O281"/>
  <c r="Q281"/>
  <c r="Q279" s="1"/>
  <c r="V281"/>
  <c r="G282"/>
  <c r="M282" s="1"/>
  <c r="I282"/>
  <c r="K282"/>
  <c r="O282"/>
  <c r="Q282"/>
  <c r="V282"/>
  <c r="G283"/>
  <c r="I283"/>
  <c r="K283"/>
  <c r="M283"/>
  <c r="O283"/>
  <c r="Q283"/>
  <c r="V283"/>
  <c r="G284"/>
  <c r="M284" s="1"/>
  <c r="I284"/>
  <c r="K284"/>
  <c r="O284"/>
  <c r="Q284"/>
  <c r="V284"/>
  <c r="G285"/>
  <c r="I285"/>
  <c r="K285"/>
  <c r="M285"/>
  <c r="O285"/>
  <c r="Q285"/>
  <c r="V285"/>
  <c r="G286"/>
  <c r="M286" s="1"/>
  <c r="I286"/>
  <c r="K286"/>
  <c r="O286"/>
  <c r="Q286"/>
  <c r="V286"/>
  <c r="G287"/>
  <c r="I287"/>
  <c r="K287"/>
  <c r="M287"/>
  <c r="O287"/>
  <c r="Q287"/>
  <c r="V287"/>
  <c r="G289"/>
  <c r="I289"/>
  <c r="I288" s="1"/>
  <c r="K289"/>
  <c r="M289"/>
  <c r="O289"/>
  <c r="Q289"/>
  <c r="Q288" s="1"/>
  <c r="V289"/>
  <c r="G302"/>
  <c r="M302" s="1"/>
  <c r="I302"/>
  <c r="K302"/>
  <c r="K288" s="1"/>
  <c r="O302"/>
  <c r="O288" s="1"/>
  <c r="Q302"/>
  <c r="V302"/>
  <c r="V288" s="1"/>
  <c r="G312"/>
  <c r="I312"/>
  <c r="K312"/>
  <c r="M312"/>
  <c r="O312"/>
  <c r="Q312"/>
  <c r="V312"/>
  <c r="G315"/>
  <c r="M315" s="1"/>
  <c r="I315"/>
  <c r="K315"/>
  <c r="O315"/>
  <c r="Q315"/>
  <c r="V315"/>
  <c r="G325"/>
  <c r="I325"/>
  <c r="K325"/>
  <c r="M325"/>
  <c r="O325"/>
  <c r="Q325"/>
  <c r="V325"/>
  <c r="G335"/>
  <c r="I335"/>
  <c r="I334" s="1"/>
  <c r="K335"/>
  <c r="M335"/>
  <c r="O335"/>
  <c r="Q335"/>
  <c r="Q334" s="1"/>
  <c r="V335"/>
  <c r="G337"/>
  <c r="M337" s="1"/>
  <c r="I337"/>
  <c r="K337"/>
  <c r="K334" s="1"/>
  <c r="O337"/>
  <c r="O334" s="1"/>
  <c r="Q337"/>
  <c r="V337"/>
  <c r="V334" s="1"/>
  <c r="AE340"/>
  <c r="AF340"/>
  <c r="G340" i="15"/>
  <c r="BA292"/>
  <c r="G9"/>
  <c r="G8" s="1"/>
  <c r="I9"/>
  <c r="K9"/>
  <c r="K8" s="1"/>
  <c r="O9"/>
  <c r="O8" s="1"/>
  <c r="Q9"/>
  <c r="V9"/>
  <c r="V8" s="1"/>
  <c r="G15"/>
  <c r="I15"/>
  <c r="I8" s="1"/>
  <c r="K15"/>
  <c r="M15"/>
  <c r="O15"/>
  <c r="Q15"/>
  <c r="Q8" s="1"/>
  <c r="V15"/>
  <c r="G17"/>
  <c r="M17" s="1"/>
  <c r="I17"/>
  <c r="K17"/>
  <c r="O17"/>
  <c r="Q17"/>
  <c r="V17"/>
  <c r="G23"/>
  <c r="G22" s="1"/>
  <c r="I23"/>
  <c r="K23"/>
  <c r="K22" s="1"/>
  <c r="O23"/>
  <c r="O22" s="1"/>
  <c r="Q23"/>
  <c r="V23"/>
  <c r="V22" s="1"/>
  <c r="G29"/>
  <c r="I29"/>
  <c r="I22" s="1"/>
  <c r="K29"/>
  <c r="M29"/>
  <c r="O29"/>
  <c r="Q29"/>
  <c r="Q22" s="1"/>
  <c r="V29"/>
  <c r="G35"/>
  <c r="K35"/>
  <c r="O35"/>
  <c r="V35"/>
  <c r="G36"/>
  <c r="I36"/>
  <c r="I35" s="1"/>
  <c r="K36"/>
  <c r="M36"/>
  <c r="M35" s="1"/>
  <c r="O36"/>
  <c r="Q36"/>
  <c r="Q35" s="1"/>
  <c r="V36"/>
  <c r="G39"/>
  <c r="K39"/>
  <c r="O39"/>
  <c r="V39"/>
  <c r="G40"/>
  <c r="I40"/>
  <c r="I39" s="1"/>
  <c r="K40"/>
  <c r="M40"/>
  <c r="M39" s="1"/>
  <c r="O40"/>
  <c r="Q40"/>
  <c r="Q39" s="1"/>
  <c r="V40"/>
  <c r="G43"/>
  <c r="K43"/>
  <c r="O43"/>
  <c r="V43"/>
  <c r="G44"/>
  <c r="I44"/>
  <c r="I43" s="1"/>
  <c r="K44"/>
  <c r="M44"/>
  <c r="M43" s="1"/>
  <c r="O44"/>
  <c r="Q44"/>
  <c r="Q43" s="1"/>
  <c r="V44"/>
  <c r="G46"/>
  <c r="K46"/>
  <c r="O46"/>
  <c r="V46"/>
  <c r="G47"/>
  <c r="I47"/>
  <c r="I46" s="1"/>
  <c r="K47"/>
  <c r="M47"/>
  <c r="M46" s="1"/>
  <c r="O47"/>
  <c r="Q47"/>
  <c r="Q46" s="1"/>
  <c r="V47"/>
  <c r="G50"/>
  <c r="K50"/>
  <c r="O50"/>
  <c r="V50"/>
  <c r="G51"/>
  <c r="I51"/>
  <c r="I50" s="1"/>
  <c r="K51"/>
  <c r="M51"/>
  <c r="M50" s="1"/>
  <c r="O51"/>
  <c r="Q51"/>
  <c r="Q50" s="1"/>
  <c r="V51"/>
  <c r="G55"/>
  <c r="I55"/>
  <c r="I54" s="1"/>
  <c r="K55"/>
  <c r="M55"/>
  <c r="O55"/>
  <c r="Q55"/>
  <c r="Q54" s="1"/>
  <c r="V55"/>
  <c r="G58"/>
  <c r="M58" s="1"/>
  <c r="I58"/>
  <c r="K58"/>
  <c r="K54" s="1"/>
  <c r="O58"/>
  <c r="O54" s="1"/>
  <c r="Q58"/>
  <c r="V58"/>
  <c r="V54" s="1"/>
  <c r="G61"/>
  <c r="G60" s="1"/>
  <c r="I61"/>
  <c r="K61"/>
  <c r="K60" s="1"/>
  <c r="O61"/>
  <c r="O60" s="1"/>
  <c r="Q61"/>
  <c r="V61"/>
  <c r="V60" s="1"/>
  <c r="G65"/>
  <c r="I65"/>
  <c r="I60" s="1"/>
  <c r="K65"/>
  <c r="M65"/>
  <c r="O65"/>
  <c r="Q65"/>
  <c r="Q60" s="1"/>
  <c r="V65"/>
  <c r="G68"/>
  <c r="I68"/>
  <c r="I67" s="1"/>
  <c r="K68"/>
  <c r="M68"/>
  <c r="O68"/>
  <c r="Q68"/>
  <c r="Q67" s="1"/>
  <c r="V68"/>
  <c r="G75"/>
  <c r="M75" s="1"/>
  <c r="I75"/>
  <c r="K75"/>
  <c r="K67" s="1"/>
  <c r="O75"/>
  <c r="O67" s="1"/>
  <c r="Q75"/>
  <c r="V75"/>
  <c r="V67" s="1"/>
  <c r="G81"/>
  <c r="I81"/>
  <c r="K81"/>
  <c r="M81"/>
  <c r="O81"/>
  <c r="Q81"/>
  <c r="V81"/>
  <c r="G86"/>
  <c r="M86" s="1"/>
  <c r="I86"/>
  <c r="K86"/>
  <c r="O86"/>
  <c r="Q86"/>
  <c r="V86"/>
  <c r="G88"/>
  <c r="I88"/>
  <c r="K88"/>
  <c r="M88"/>
  <c r="O88"/>
  <c r="Q88"/>
  <c r="V88"/>
  <c r="G93"/>
  <c r="M93" s="1"/>
  <c r="I93"/>
  <c r="K93"/>
  <c r="O93"/>
  <c r="Q93"/>
  <c r="V93"/>
  <c r="G96"/>
  <c r="I96"/>
  <c r="K96"/>
  <c r="M96"/>
  <c r="O96"/>
  <c r="Q96"/>
  <c r="V96"/>
  <c r="G99"/>
  <c r="M99" s="1"/>
  <c r="I99"/>
  <c r="K99"/>
  <c r="O99"/>
  <c r="Q99"/>
  <c r="V99"/>
  <c r="G101"/>
  <c r="I101"/>
  <c r="K101"/>
  <c r="M101"/>
  <c r="O101"/>
  <c r="Q101"/>
  <c r="V101"/>
  <c r="G105"/>
  <c r="I105"/>
  <c r="I104" s="1"/>
  <c r="K105"/>
  <c r="M105"/>
  <c r="O105"/>
  <c r="Q105"/>
  <c r="Q104" s="1"/>
  <c r="V105"/>
  <c r="G108"/>
  <c r="M108" s="1"/>
  <c r="I108"/>
  <c r="K108"/>
  <c r="K104" s="1"/>
  <c r="O108"/>
  <c r="O104" s="1"/>
  <c r="Q108"/>
  <c r="V108"/>
  <c r="V104" s="1"/>
  <c r="G110"/>
  <c r="I110"/>
  <c r="K110"/>
  <c r="M110"/>
  <c r="O110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M116" s="1"/>
  <c r="I116"/>
  <c r="K116"/>
  <c r="O116"/>
  <c r="Q116"/>
  <c r="V116"/>
  <c r="G118"/>
  <c r="I118"/>
  <c r="K118"/>
  <c r="M118"/>
  <c r="O118"/>
  <c r="Q118"/>
  <c r="V118"/>
  <c r="G120"/>
  <c r="M120" s="1"/>
  <c r="I120"/>
  <c r="K120"/>
  <c r="O120"/>
  <c r="Q120"/>
  <c r="V120"/>
  <c r="G122"/>
  <c r="I122"/>
  <c r="K122"/>
  <c r="M122"/>
  <c r="O122"/>
  <c r="Q122"/>
  <c r="V122"/>
  <c r="G129"/>
  <c r="M129" s="1"/>
  <c r="I129"/>
  <c r="K129"/>
  <c r="O129"/>
  <c r="Q129"/>
  <c r="V129"/>
  <c r="G132"/>
  <c r="I132"/>
  <c r="K132"/>
  <c r="M132"/>
  <c r="O132"/>
  <c r="Q132"/>
  <c r="V132"/>
  <c r="G135"/>
  <c r="M135" s="1"/>
  <c r="I135"/>
  <c r="K135"/>
  <c r="O135"/>
  <c r="Q135"/>
  <c r="V135"/>
  <c r="G137"/>
  <c r="I137"/>
  <c r="K137"/>
  <c r="M137"/>
  <c r="O137"/>
  <c r="Q137"/>
  <c r="V137"/>
  <c r="G139"/>
  <c r="M139" s="1"/>
  <c r="I139"/>
  <c r="K139"/>
  <c r="O139"/>
  <c r="Q139"/>
  <c r="V139"/>
  <c r="G142"/>
  <c r="I142"/>
  <c r="K142"/>
  <c r="M142"/>
  <c r="O142"/>
  <c r="Q142"/>
  <c r="V142"/>
  <c r="G144"/>
  <c r="M144" s="1"/>
  <c r="I144"/>
  <c r="K144"/>
  <c r="O144"/>
  <c r="Q144"/>
  <c r="V144"/>
  <c r="G146"/>
  <c r="I146"/>
  <c r="K146"/>
  <c r="M146"/>
  <c r="O146"/>
  <c r="Q146"/>
  <c r="V146"/>
  <c r="G149"/>
  <c r="M149" s="1"/>
  <c r="I149"/>
  <c r="K149"/>
  <c r="O149"/>
  <c r="Q149"/>
  <c r="V149"/>
  <c r="G151"/>
  <c r="I151"/>
  <c r="K151"/>
  <c r="M151"/>
  <c r="O151"/>
  <c r="Q151"/>
  <c r="V151"/>
  <c r="G154"/>
  <c r="M154" s="1"/>
  <c r="I154"/>
  <c r="K154"/>
  <c r="O154"/>
  <c r="Q154"/>
  <c r="V154"/>
  <c r="G156"/>
  <c r="I156"/>
  <c r="K156"/>
  <c r="M156"/>
  <c r="O156"/>
  <c r="Q156"/>
  <c r="V156"/>
  <c r="G159"/>
  <c r="I159"/>
  <c r="I158" s="1"/>
  <c r="K159"/>
  <c r="M159"/>
  <c r="O159"/>
  <c r="Q159"/>
  <c r="Q158" s="1"/>
  <c r="V159"/>
  <c r="G161"/>
  <c r="M161" s="1"/>
  <c r="I161"/>
  <c r="K161"/>
  <c r="K158" s="1"/>
  <c r="O161"/>
  <c r="O158" s="1"/>
  <c r="Q161"/>
  <c r="V161"/>
  <c r="V158" s="1"/>
  <c r="G165"/>
  <c r="G164" s="1"/>
  <c r="I165"/>
  <c r="K165"/>
  <c r="K164" s="1"/>
  <c r="O165"/>
  <c r="O164" s="1"/>
  <c r="Q165"/>
  <c r="V165"/>
  <c r="V164" s="1"/>
  <c r="G169"/>
  <c r="I169"/>
  <c r="I164" s="1"/>
  <c r="K169"/>
  <c r="M169"/>
  <c r="O169"/>
  <c r="Q169"/>
  <c r="Q164" s="1"/>
  <c r="V169"/>
  <c r="G172"/>
  <c r="M172" s="1"/>
  <c r="I172"/>
  <c r="K172"/>
  <c r="O172"/>
  <c r="Q172"/>
  <c r="V172"/>
  <c r="G176"/>
  <c r="I176"/>
  <c r="K176"/>
  <c r="M176"/>
  <c r="O176"/>
  <c r="Q176"/>
  <c r="V176"/>
  <c r="G179"/>
  <c r="I179"/>
  <c r="I178" s="1"/>
  <c r="K179"/>
  <c r="M179"/>
  <c r="O179"/>
  <c r="Q179"/>
  <c r="Q178" s="1"/>
  <c r="V179"/>
  <c r="G187"/>
  <c r="M187" s="1"/>
  <c r="I187"/>
  <c r="K187"/>
  <c r="K178" s="1"/>
  <c r="O187"/>
  <c r="O178" s="1"/>
  <c r="Q187"/>
  <c r="V187"/>
  <c r="V178" s="1"/>
  <c r="G190"/>
  <c r="I190"/>
  <c r="K190"/>
  <c r="M190"/>
  <c r="O190"/>
  <c r="Q190"/>
  <c r="V190"/>
  <c r="G197"/>
  <c r="M197" s="1"/>
  <c r="I197"/>
  <c r="K197"/>
  <c r="O197"/>
  <c r="Q197"/>
  <c r="V197"/>
  <c r="G201"/>
  <c r="I201"/>
  <c r="K201"/>
  <c r="M201"/>
  <c r="O201"/>
  <c r="Q201"/>
  <c r="V201"/>
  <c r="G203"/>
  <c r="M203" s="1"/>
  <c r="I203"/>
  <c r="K203"/>
  <c r="O203"/>
  <c r="Q203"/>
  <c r="V203"/>
  <c r="G206"/>
  <c r="I206"/>
  <c r="K206"/>
  <c r="M206"/>
  <c r="O206"/>
  <c r="Q206"/>
  <c r="V206"/>
  <c r="G210"/>
  <c r="I210"/>
  <c r="I209" s="1"/>
  <c r="K210"/>
  <c r="M210"/>
  <c r="O210"/>
  <c r="Q210"/>
  <c r="Q209" s="1"/>
  <c r="V210"/>
  <c r="G214"/>
  <c r="M214" s="1"/>
  <c r="I214"/>
  <c r="K214"/>
  <c r="K209" s="1"/>
  <c r="O214"/>
  <c r="O209" s="1"/>
  <c r="Q214"/>
  <c r="V214"/>
  <c r="V209" s="1"/>
  <c r="G218"/>
  <c r="I218"/>
  <c r="K218"/>
  <c r="M218"/>
  <c r="O218"/>
  <c r="Q218"/>
  <c r="V218"/>
  <c r="G223"/>
  <c r="I223"/>
  <c r="I222" s="1"/>
  <c r="K223"/>
  <c r="M223"/>
  <c r="O223"/>
  <c r="Q223"/>
  <c r="Q222" s="1"/>
  <c r="V223"/>
  <c r="G230"/>
  <c r="M230" s="1"/>
  <c r="I230"/>
  <c r="K230"/>
  <c r="K222" s="1"/>
  <c r="O230"/>
  <c r="O222" s="1"/>
  <c r="Q230"/>
  <c r="V230"/>
  <c r="V222" s="1"/>
  <c r="G237"/>
  <c r="I237"/>
  <c r="K237"/>
  <c r="M237"/>
  <c r="O237"/>
  <c r="Q237"/>
  <c r="V237"/>
  <c r="G244"/>
  <c r="M244" s="1"/>
  <c r="I244"/>
  <c r="K244"/>
  <c r="O244"/>
  <c r="Q244"/>
  <c r="V244"/>
  <c r="G248"/>
  <c r="G247" s="1"/>
  <c r="I248"/>
  <c r="K248"/>
  <c r="K247" s="1"/>
  <c r="O248"/>
  <c r="O247" s="1"/>
  <c r="Q248"/>
  <c r="V248"/>
  <c r="V247" s="1"/>
  <c r="G251"/>
  <c r="I251"/>
  <c r="I247" s="1"/>
  <c r="K251"/>
  <c r="M251"/>
  <c r="O251"/>
  <c r="Q251"/>
  <c r="Q247" s="1"/>
  <c r="V251"/>
  <c r="G254"/>
  <c r="M254" s="1"/>
  <c r="I254"/>
  <c r="K254"/>
  <c r="O254"/>
  <c r="Q254"/>
  <c r="V254"/>
  <c r="G258"/>
  <c r="G257" s="1"/>
  <c r="I258"/>
  <c r="K258"/>
  <c r="K257" s="1"/>
  <c r="O258"/>
  <c r="O257" s="1"/>
  <c r="Q258"/>
  <c r="V258"/>
  <c r="V257" s="1"/>
  <c r="G259"/>
  <c r="I259"/>
  <c r="I257" s="1"/>
  <c r="K259"/>
  <c r="M259"/>
  <c r="O259"/>
  <c r="Q259"/>
  <c r="Q257" s="1"/>
  <c r="V259"/>
  <c r="G260"/>
  <c r="M260" s="1"/>
  <c r="I260"/>
  <c r="K260"/>
  <c r="O260"/>
  <c r="Q260"/>
  <c r="V260"/>
  <c r="G261"/>
  <c r="I261"/>
  <c r="K261"/>
  <c r="M261"/>
  <c r="O261"/>
  <c r="Q261"/>
  <c r="V261"/>
  <c r="G262"/>
  <c r="M262" s="1"/>
  <c r="I262"/>
  <c r="K262"/>
  <c r="O262"/>
  <c r="Q262"/>
  <c r="V262"/>
  <c r="G263"/>
  <c r="I263"/>
  <c r="K263"/>
  <c r="M263"/>
  <c r="O263"/>
  <c r="Q263"/>
  <c r="V263"/>
  <c r="G264"/>
  <c r="M264" s="1"/>
  <c r="I264"/>
  <c r="K264"/>
  <c r="O264"/>
  <c r="Q264"/>
  <c r="V264"/>
  <c r="G265"/>
  <c r="I265"/>
  <c r="K265"/>
  <c r="M265"/>
  <c r="O265"/>
  <c r="Q265"/>
  <c r="V265"/>
  <c r="G266"/>
  <c r="M266" s="1"/>
  <c r="I266"/>
  <c r="K266"/>
  <c r="O266"/>
  <c r="Q266"/>
  <c r="V266"/>
  <c r="G267"/>
  <c r="I267"/>
  <c r="K267"/>
  <c r="M267"/>
  <c r="O267"/>
  <c r="Q267"/>
  <c r="V267"/>
  <c r="G268"/>
  <c r="M268" s="1"/>
  <c r="I268"/>
  <c r="K268"/>
  <c r="O268"/>
  <c r="Q268"/>
  <c r="V268"/>
  <c r="G269"/>
  <c r="I269"/>
  <c r="K269"/>
  <c r="M269"/>
  <c r="O269"/>
  <c r="Q269"/>
  <c r="V269"/>
  <c r="G270"/>
  <c r="M270" s="1"/>
  <c r="I270"/>
  <c r="K270"/>
  <c r="O270"/>
  <c r="Q270"/>
  <c r="V270"/>
  <c r="G271"/>
  <c r="I271"/>
  <c r="K271"/>
  <c r="M271"/>
  <c r="O271"/>
  <c r="Q271"/>
  <c r="V271"/>
  <c r="G272"/>
  <c r="M272" s="1"/>
  <c r="I272"/>
  <c r="K272"/>
  <c r="O272"/>
  <c r="Q272"/>
  <c r="V272"/>
  <c r="G273"/>
  <c r="I273"/>
  <c r="K273"/>
  <c r="M273"/>
  <c r="O273"/>
  <c r="Q273"/>
  <c r="V273"/>
  <c r="G274"/>
  <c r="M274" s="1"/>
  <c r="I274"/>
  <c r="K274"/>
  <c r="O274"/>
  <c r="Q274"/>
  <c r="V274"/>
  <c r="G275"/>
  <c r="I275"/>
  <c r="K275"/>
  <c r="M275"/>
  <c r="O275"/>
  <c r="Q275"/>
  <c r="V275"/>
  <c r="G276"/>
  <c r="M276" s="1"/>
  <c r="I276"/>
  <c r="K276"/>
  <c r="O276"/>
  <c r="Q276"/>
  <c r="V276"/>
  <c r="G277"/>
  <c r="I277"/>
  <c r="K277"/>
  <c r="M277"/>
  <c r="O277"/>
  <c r="Q277"/>
  <c r="V277"/>
  <c r="G278"/>
  <c r="M278" s="1"/>
  <c r="I278"/>
  <c r="K278"/>
  <c r="O278"/>
  <c r="Q278"/>
  <c r="V278"/>
  <c r="G280"/>
  <c r="G279" s="1"/>
  <c r="I280"/>
  <c r="K280"/>
  <c r="K279" s="1"/>
  <c r="O280"/>
  <c r="O279" s="1"/>
  <c r="Q280"/>
  <c r="V280"/>
  <c r="V279" s="1"/>
  <c r="G281"/>
  <c r="I281"/>
  <c r="I279" s="1"/>
  <c r="K281"/>
  <c r="M281"/>
  <c r="O281"/>
  <c r="Q281"/>
  <c r="Q279" s="1"/>
  <c r="V281"/>
  <c r="G282"/>
  <c r="M282" s="1"/>
  <c r="I282"/>
  <c r="K282"/>
  <c r="O282"/>
  <c r="Q282"/>
  <c r="V282"/>
  <c r="G283"/>
  <c r="I283"/>
  <c r="K283"/>
  <c r="M283"/>
  <c r="O283"/>
  <c r="Q283"/>
  <c r="V283"/>
  <c r="G284"/>
  <c r="M284" s="1"/>
  <c r="I284"/>
  <c r="K284"/>
  <c r="O284"/>
  <c r="Q284"/>
  <c r="V284"/>
  <c r="G285"/>
  <c r="I285"/>
  <c r="K285"/>
  <c r="M285"/>
  <c r="O285"/>
  <c r="Q285"/>
  <c r="V285"/>
  <c r="G286"/>
  <c r="M286" s="1"/>
  <c r="I286"/>
  <c r="K286"/>
  <c r="O286"/>
  <c r="Q286"/>
  <c r="V286"/>
  <c r="G287"/>
  <c r="I287"/>
  <c r="K287"/>
  <c r="M287"/>
  <c r="O287"/>
  <c r="Q287"/>
  <c r="V287"/>
  <c r="G289"/>
  <c r="I289"/>
  <c r="I288" s="1"/>
  <c r="K289"/>
  <c r="M289"/>
  <c r="O289"/>
  <c r="Q289"/>
  <c r="Q288" s="1"/>
  <c r="V289"/>
  <c r="G302"/>
  <c r="M302" s="1"/>
  <c r="I302"/>
  <c r="K302"/>
  <c r="K288" s="1"/>
  <c r="O302"/>
  <c r="O288" s="1"/>
  <c r="Q302"/>
  <c r="V302"/>
  <c r="V288" s="1"/>
  <c r="G312"/>
  <c r="I312"/>
  <c r="K312"/>
  <c r="M312"/>
  <c r="O312"/>
  <c r="Q312"/>
  <c r="V312"/>
  <c r="G315"/>
  <c r="M315" s="1"/>
  <c r="I315"/>
  <c r="K315"/>
  <c r="O315"/>
  <c r="Q315"/>
  <c r="V315"/>
  <c r="G325"/>
  <c r="I325"/>
  <c r="K325"/>
  <c r="M325"/>
  <c r="O325"/>
  <c r="Q325"/>
  <c r="V325"/>
  <c r="G335"/>
  <c r="I335"/>
  <c r="I334" s="1"/>
  <c r="K335"/>
  <c r="M335"/>
  <c r="O335"/>
  <c r="Q335"/>
  <c r="Q334" s="1"/>
  <c r="V335"/>
  <c r="G337"/>
  <c r="M337" s="1"/>
  <c r="I337"/>
  <c r="K337"/>
  <c r="K334" s="1"/>
  <c r="O337"/>
  <c r="O334" s="1"/>
  <c r="Q337"/>
  <c r="V337"/>
  <c r="V334" s="1"/>
  <c r="AE340"/>
  <c r="AF340"/>
  <c r="G413" i="14"/>
  <c r="BA379"/>
  <c r="BA77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1"/>
  <c r="M21" s="1"/>
  <c r="I21"/>
  <c r="K21"/>
  <c r="O21"/>
  <c r="Q21"/>
  <c r="V21"/>
  <c r="G26"/>
  <c r="I26"/>
  <c r="I25" s="1"/>
  <c r="K26"/>
  <c r="M26"/>
  <c r="O26"/>
  <c r="Q26"/>
  <c r="Q25" s="1"/>
  <c r="V26"/>
  <c r="G38"/>
  <c r="G25" s="1"/>
  <c r="I38"/>
  <c r="K38"/>
  <c r="K25" s="1"/>
  <c r="O38"/>
  <c r="O25" s="1"/>
  <c r="Q38"/>
  <c r="V38"/>
  <c r="V25" s="1"/>
  <c r="I50"/>
  <c r="Q50"/>
  <c r="G51"/>
  <c r="G50" s="1"/>
  <c r="I51"/>
  <c r="K51"/>
  <c r="K50" s="1"/>
  <c r="O51"/>
  <c r="O50" s="1"/>
  <c r="Q51"/>
  <c r="V51"/>
  <c r="V50" s="1"/>
  <c r="G55"/>
  <c r="G54" s="1"/>
  <c r="I55"/>
  <c r="K55"/>
  <c r="K54" s="1"/>
  <c r="O55"/>
  <c r="O54" s="1"/>
  <c r="Q55"/>
  <c r="V55"/>
  <c r="V54" s="1"/>
  <c r="G59"/>
  <c r="I59"/>
  <c r="I54" s="1"/>
  <c r="K59"/>
  <c r="M59"/>
  <c r="O59"/>
  <c r="Q59"/>
  <c r="Q54" s="1"/>
  <c r="V59"/>
  <c r="G61"/>
  <c r="K61"/>
  <c r="O61"/>
  <c r="V61"/>
  <c r="G62"/>
  <c r="I62"/>
  <c r="I61" s="1"/>
  <c r="K62"/>
  <c r="M62"/>
  <c r="M61" s="1"/>
  <c r="O62"/>
  <c r="Q62"/>
  <c r="Q61" s="1"/>
  <c r="V62"/>
  <c r="G65"/>
  <c r="K65"/>
  <c r="O65"/>
  <c r="V65"/>
  <c r="G66"/>
  <c r="I66"/>
  <c r="I65" s="1"/>
  <c r="K66"/>
  <c r="M66"/>
  <c r="M65" s="1"/>
  <c r="O66"/>
  <c r="Q66"/>
  <c r="Q65" s="1"/>
  <c r="V66"/>
  <c r="G70"/>
  <c r="I70"/>
  <c r="I69" s="1"/>
  <c r="K70"/>
  <c r="M70"/>
  <c r="O70"/>
  <c r="Q70"/>
  <c r="Q69" s="1"/>
  <c r="V70"/>
  <c r="G73"/>
  <c r="G69" s="1"/>
  <c r="I73"/>
  <c r="K73"/>
  <c r="K69" s="1"/>
  <c r="O73"/>
  <c r="O69" s="1"/>
  <c r="Q73"/>
  <c r="V73"/>
  <c r="V69" s="1"/>
  <c r="G81"/>
  <c r="G80" s="1"/>
  <c r="I81"/>
  <c r="K81"/>
  <c r="K80" s="1"/>
  <c r="O81"/>
  <c r="O80" s="1"/>
  <c r="Q81"/>
  <c r="V81"/>
  <c r="V80" s="1"/>
  <c r="G84"/>
  <c r="I84"/>
  <c r="I80" s="1"/>
  <c r="K84"/>
  <c r="M84"/>
  <c r="O84"/>
  <c r="Q84"/>
  <c r="Q80" s="1"/>
  <c r="V84"/>
  <c r="G87"/>
  <c r="M87" s="1"/>
  <c r="I87"/>
  <c r="K87"/>
  <c r="O87"/>
  <c r="Q87"/>
  <c r="V87"/>
  <c r="G90"/>
  <c r="I90"/>
  <c r="K90"/>
  <c r="M90"/>
  <c r="O90"/>
  <c r="Q90"/>
  <c r="V90"/>
  <c r="G95"/>
  <c r="M95" s="1"/>
  <c r="I95"/>
  <c r="K95"/>
  <c r="O95"/>
  <c r="Q95"/>
  <c r="V95"/>
  <c r="G98"/>
  <c r="I98"/>
  <c r="K98"/>
  <c r="M98"/>
  <c r="O98"/>
  <c r="Q98"/>
  <c r="V98"/>
  <c r="G103"/>
  <c r="M103" s="1"/>
  <c r="I103"/>
  <c r="K103"/>
  <c r="O103"/>
  <c r="Q103"/>
  <c r="V103"/>
  <c r="G117"/>
  <c r="G116" s="1"/>
  <c r="I117"/>
  <c r="K117"/>
  <c r="K116" s="1"/>
  <c r="O117"/>
  <c r="O116" s="1"/>
  <c r="Q117"/>
  <c r="V117"/>
  <c r="V116" s="1"/>
  <c r="G120"/>
  <c r="I120"/>
  <c r="I116" s="1"/>
  <c r="K120"/>
  <c r="M120"/>
  <c r="O120"/>
  <c r="Q120"/>
  <c r="Q116" s="1"/>
  <c r="V120"/>
  <c r="G122"/>
  <c r="K122"/>
  <c r="O122"/>
  <c r="V122"/>
  <c r="G123"/>
  <c r="I123"/>
  <c r="I122" s="1"/>
  <c r="K123"/>
  <c r="M123"/>
  <c r="M122" s="1"/>
  <c r="O123"/>
  <c r="Q123"/>
  <c r="Q122" s="1"/>
  <c r="V123"/>
  <c r="G128"/>
  <c r="I128"/>
  <c r="I127" s="1"/>
  <c r="K128"/>
  <c r="M128"/>
  <c r="O128"/>
  <c r="Q128"/>
  <c r="Q127" s="1"/>
  <c r="V128"/>
  <c r="G132"/>
  <c r="G127" s="1"/>
  <c r="I132"/>
  <c r="K132"/>
  <c r="K127" s="1"/>
  <c r="O132"/>
  <c r="O127" s="1"/>
  <c r="Q132"/>
  <c r="V132"/>
  <c r="V127" s="1"/>
  <c r="G135"/>
  <c r="I135"/>
  <c r="K135"/>
  <c r="M135"/>
  <c r="O135"/>
  <c r="Q135"/>
  <c r="V135"/>
  <c r="G138"/>
  <c r="M138" s="1"/>
  <c r="I138"/>
  <c r="K138"/>
  <c r="O138"/>
  <c r="Q138"/>
  <c r="V138"/>
  <c r="G140"/>
  <c r="I140"/>
  <c r="K140"/>
  <c r="M140"/>
  <c r="O140"/>
  <c r="Q140"/>
  <c r="V140"/>
  <c r="G142"/>
  <c r="M142" s="1"/>
  <c r="I142"/>
  <c r="K142"/>
  <c r="O142"/>
  <c r="Q142"/>
  <c r="V142"/>
  <c r="G144"/>
  <c r="I144"/>
  <c r="K144"/>
  <c r="M144"/>
  <c r="O144"/>
  <c r="Q144"/>
  <c r="V144"/>
  <c r="G147"/>
  <c r="M147" s="1"/>
  <c r="I147"/>
  <c r="K147"/>
  <c r="O147"/>
  <c r="Q147"/>
  <c r="V147"/>
  <c r="G150"/>
  <c r="G149" s="1"/>
  <c r="I150"/>
  <c r="K150"/>
  <c r="K149" s="1"/>
  <c r="O150"/>
  <c r="O149" s="1"/>
  <c r="Q150"/>
  <c r="V150"/>
  <c r="V149" s="1"/>
  <c r="G156"/>
  <c r="I156"/>
  <c r="I149" s="1"/>
  <c r="K156"/>
  <c r="M156"/>
  <c r="O156"/>
  <c r="Q156"/>
  <c r="Q149" s="1"/>
  <c r="V156"/>
  <c r="G165"/>
  <c r="M165" s="1"/>
  <c r="I165"/>
  <c r="K165"/>
  <c r="O165"/>
  <c r="Q165"/>
  <c r="V165"/>
  <c r="G170"/>
  <c r="I170"/>
  <c r="K170"/>
  <c r="M170"/>
  <c r="O170"/>
  <c r="Q170"/>
  <c r="V170"/>
  <c r="G178"/>
  <c r="M178" s="1"/>
  <c r="I178"/>
  <c r="K178"/>
  <c r="O178"/>
  <c r="Q178"/>
  <c r="V178"/>
  <c r="G180"/>
  <c r="I180"/>
  <c r="K180"/>
  <c r="M180"/>
  <c r="O180"/>
  <c r="Q180"/>
  <c r="V180"/>
  <c r="G182"/>
  <c r="M182" s="1"/>
  <c r="I182"/>
  <c r="K182"/>
  <c r="O182"/>
  <c r="Q182"/>
  <c r="V182"/>
  <c r="G184"/>
  <c r="I184"/>
  <c r="K184"/>
  <c r="M184"/>
  <c r="O184"/>
  <c r="Q184"/>
  <c r="V184"/>
  <c r="G187"/>
  <c r="M187" s="1"/>
  <c r="I187"/>
  <c r="K187"/>
  <c r="O187"/>
  <c r="Q187"/>
  <c r="V187"/>
  <c r="G190"/>
  <c r="I190"/>
  <c r="K190"/>
  <c r="M190"/>
  <c r="O190"/>
  <c r="Q190"/>
  <c r="V190"/>
  <c r="G192"/>
  <c r="M192" s="1"/>
  <c r="I192"/>
  <c r="K192"/>
  <c r="O192"/>
  <c r="Q192"/>
  <c r="V192"/>
  <c r="G195"/>
  <c r="G194" s="1"/>
  <c r="I195"/>
  <c r="K195"/>
  <c r="K194" s="1"/>
  <c r="O195"/>
  <c r="O194" s="1"/>
  <c r="Q195"/>
  <c r="V195"/>
  <c r="V194" s="1"/>
  <c r="G197"/>
  <c r="I197"/>
  <c r="I194" s="1"/>
  <c r="K197"/>
  <c r="M197"/>
  <c r="O197"/>
  <c r="Q197"/>
  <c r="Q194" s="1"/>
  <c r="V197"/>
  <c r="G199"/>
  <c r="M199" s="1"/>
  <c r="I199"/>
  <c r="K199"/>
  <c r="O199"/>
  <c r="Q199"/>
  <c r="V199"/>
  <c r="G202"/>
  <c r="I202"/>
  <c r="K202"/>
  <c r="M202"/>
  <c r="O202"/>
  <c r="Q202"/>
  <c r="V202"/>
  <c r="G204"/>
  <c r="M204" s="1"/>
  <c r="I204"/>
  <c r="K204"/>
  <c r="O204"/>
  <c r="Q204"/>
  <c r="V204"/>
  <c r="G207"/>
  <c r="I207"/>
  <c r="K207"/>
  <c r="M207"/>
  <c r="O207"/>
  <c r="Q207"/>
  <c r="V207"/>
  <c r="G210"/>
  <c r="M210" s="1"/>
  <c r="I210"/>
  <c r="K210"/>
  <c r="O210"/>
  <c r="Q210"/>
  <c r="V210"/>
  <c r="G212"/>
  <c r="I212"/>
  <c r="K212"/>
  <c r="M212"/>
  <c r="O212"/>
  <c r="Q212"/>
  <c r="V212"/>
  <c r="G214"/>
  <c r="M214" s="1"/>
  <c r="I214"/>
  <c r="K214"/>
  <c r="O214"/>
  <c r="Q214"/>
  <c r="V214"/>
  <c r="G217"/>
  <c r="I217"/>
  <c r="K217"/>
  <c r="M217"/>
  <c r="O217"/>
  <c r="Q217"/>
  <c r="V217"/>
  <c r="G220"/>
  <c r="M220" s="1"/>
  <c r="I220"/>
  <c r="K220"/>
  <c r="O220"/>
  <c r="Q220"/>
  <c r="V220"/>
  <c r="G223"/>
  <c r="I223"/>
  <c r="K223"/>
  <c r="M223"/>
  <c r="O223"/>
  <c r="Q223"/>
  <c r="V223"/>
  <c r="G228"/>
  <c r="M228" s="1"/>
  <c r="I228"/>
  <c r="K228"/>
  <c r="O228"/>
  <c r="Q228"/>
  <c r="V228"/>
  <c r="G231"/>
  <c r="I231"/>
  <c r="K231"/>
  <c r="M231"/>
  <c r="O231"/>
  <c r="Q231"/>
  <c r="V231"/>
  <c r="G233"/>
  <c r="M233" s="1"/>
  <c r="I233"/>
  <c r="K233"/>
  <c r="O233"/>
  <c r="Q233"/>
  <c r="V233"/>
  <c r="G235"/>
  <c r="I235"/>
  <c r="K235"/>
  <c r="M235"/>
  <c r="O235"/>
  <c r="Q235"/>
  <c r="V235"/>
  <c r="G238"/>
  <c r="M238" s="1"/>
  <c r="I238"/>
  <c r="K238"/>
  <c r="O238"/>
  <c r="Q238"/>
  <c r="V238"/>
  <c r="G240"/>
  <c r="I240"/>
  <c r="K240"/>
  <c r="M240"/>
  <c r="O240"/>
  <c r="Q240"/>
  <c r="V240"/>
  <c r="G245"/>
  <c r="M245" s="1"/>
  <c r="I245"/>
  <c r="K245"/>
  <c r="O245"/>
  <c r="Q245"/>
  <c r="V245"/>
  <c r="G248"/>
  <c r="I248"/>
  <c r="K248"/>
  <c r="M248"/>
  <c r="O248"/>
  <c r="Q248"/>
  <c r="V248"/>
  <c r="G250"/>
  <c r="M250" s="1"/>
  <c r="I250"/>
  <c r="K250"/>
  <c r="O250"/>
  <c r="Q250"/>
  <c r="V250"/>
  <c r="G253"/>
  <c r="G252" s="1"/>
  <c r="I253"/>
  <c r="K253"/>
  <c r="K252" s="1"/>
  <c r="O253"/>
  <c r="O252" s="1"/>
  <c r="Q253"/>
  <c r="V253"/>
  <c r="V252" s="1"/>
  <c r="G256"/>
  <c r="I256"/>
  <c r="I252" s="1"/>
  <c r="K256"/>
  <c r="M256"/>
  <c r="O256"/>
  <c r="Q256"/>
  <c r="Q252" s="1"/>
  <c r="V256"/>
  <c r="G258"/>
  <c r="M258" s="1"/>
  <c r="I258"/>
  <c r="K258"/>
  <c r="O258"/>
  <c r="Q258"/>
  <c r="V258"/>
  <c r="G260"/>
  <c r="I260"/>
  <c r="K260"/>
  <c r="M260"/>
  <c r="O260"/>
  <c r="Q260"/>
  <c r="V260"/>
  <c r="G262"/>
  <c r="M262" s="1"/>
  <c r="I262"/>
  <c r="K262"/>
  <c r="O262"/>
  <c r="Q262"/>
  <c r="V262"/>
  <c r="G266"/>
  <c r="G265" s="1"/>
  <c r="I266"/>
  <c r="K266"/>
  <c r="K265" s="1"/>
  <c r="O266"/>
  <c r="O265" s="1"/>
  <c r="Q266"/>
  <c r="V266"/>
  <c r="V265" s="1"/>
  <c r="G269"/>
  <c r="I269"/>
  <c r="I265" s="1"/>
  <c r="K269"/>
  <c r="M269"/>
  <c r="O269"/>
  <c r="Q269"/>
  <c r="Q265" s="1"/>
  <c r="V269"/>
  <c r="G272"/>
  <c r="M272" s="1"/>
  <c r="I272"/>
  <c r="K272"/>
  <c r="O272"/>
  <c r="Q272"/>
  <c r="V272"/>
  <c r="G274"/>
  <c r="I274"/>
  <c r="K274"/>
  <c r="M274"/>
  <c r="O274"/>
  <c r="Q274"/>
  <c r="V274"/>
  <c r="G277"/>
  <c r="M277" s="1"/>
  <c r="I277"/>
  <c r="K277"/>
  <c r="O277"/>
  <c r="Q277"/>
  <c r="V277"/>
  <c r="G281"/>
  <c r="G280" s="1"/>
  <c r="I281"/>
  <c r="K281"/>
  <c r="K280" s="1"/>
  <c r="O281"/>
  <c r="O280" s="1"/>
  <c r="Q281"/>
  <c r="V281"/>
  <c r="V280" s="1"/>
  <c r="G291"/>
  <c r="I291"/>
  <c r="I280" s="1"/>
  <c r="K291"/>
  <c r="M291"/>
  <c r="O291"/>
  <c r="Q291"/>
  <c r="Q280" s="1"/>
  <c r="V291"/>
  <c r="G294"/>
  <c r="M294" s="1"/>
  <c r="I294"/>
  <c r="K294"/>
  <c r="O294"/>
  <c r="Q294"/>
  <c r="V294"/>
  <c r="G304"/>
  <c r="I304"/>
  <c r="K304"/>
  <c r="M304"/>
  <c r="O304"/>
  <c r="Q304"/>
  <c r="V304"/>
  <c r="G308"/>
  <c r="M308" s="1"/>
  <c r="I308"/>
  <c r="K308"/>
  <c r="O308"/>
  <c r="Q308"/>
  <c r="V308"/>
  <c r="G310"/>
  <c r="I310"/>
  <c r="K310"/>
  <c r="M310"/>
  <c r="O310"/>
  <c r="Q310"/>
  <c r="V310"/>
  <c r="G313"/>
  <c r="M313" s="1"/>
  <c r="I313"/>
  <c r="K313"/>
  <c r="O313"/>
  <c r="Q313"/>
  <c r="V313"/>
  <c r="G317"/>
  <c r="G316" s="1"/>
  <c r="I317"/>
  <c r="K317"/>
  <c r="K316" s="1"/>
  <c r="O317"/>
  <c r="O316" s="1"/>
  <c r="Q317"/>
  <c r="V317"/>
  <c r="V316" s="1"/>
  <c r="G322"/>
  <c r="I322"/>
  <c r="I316" s="1"/>
  <c r="K322"/>
  <c r="M322"/>
  <c r="O322"/>
  <c r="Q322"/>
  <c r="Q316" s="1"/>
  <c r="V322"/>
  <c r="G327"/>
  <c r="M327" s="1"/>
  <c r="I327"/>
  <c r="K327"/>
  <c r="O327"/>
  <c r="Q327"/>
  <c r="V327"/>
  <c r="G331"/>
  <c r="G330" s="1"/>
  <c r="I331"/>
  <c r="K331"/>
  <c r="K330" s="1"/>
  <c r="O331"/>
  <c r="O330" s="1"/>
  <c r="Q331"/>
  <c r="V331"/>
  <c r="V330" s="1"/>
  <c r="G346"/>
  <c r="I346"/>
  <c r="I330" s="1"/>
  <c r="K346"/>
  <c r="M346"/>
  <c r="O346"/>
  <c r="Q346"/>
  <c r="Q330" s="1"/>
  <c r="V346"/>
  <c r="G351"/>
  <c r="M351" s="1"/>
  <c r="I351"/>
  <c r="K351"/>
  <c r="O351"/>
  <c r="Q351"/>
  <c r="V351"/>
  <c r="G356"/>
  <c r="I356"/>
  <c r="K356"/>
  <c r="M356"/>
  <c r="O356"/>
  <c r="Q356"/>
  <c r="V356"/>
  <c r="G360"/>
  <c r="I360"/>
  <c r="I359" s="1"/>
  <c r="K360"/>
  <c r="M360"/>
  <c r="O360"/>
  <c r="Q360"/>
  <c r="Q359" s="1"/>
  <c r="V360"/>
  <c r="G363"/>
  <c r="G359" s="1"/>
  <c r="I363"/>
  <c r="K363"/>
  <c r="K359" s="1"/>
  <c r="O363"/>
  <c r="O359" s="1"/>
  <c r="Q363"/>
  <c r="V363"/>
  <c r="V359" s="1"/>
  <c r="G367"/>
  <c r="I367"/>
  <c r="K367"/>
  <c r="M367"/>
  <c r="O367"/>
  <c r="Q367"/>
  <c r="V367"/>
  <c r="G369"/>
  <c r="M369" s="1"/>
  <c r="I369"/>
  <c r="K369"/>
  <c r="O369"/>
  <c r="Q369"/>
  <c r="V369"/>
  <c r="G371"/>
  <c r="I371"/>
  <c r="K371"/>
  <c r="M371"/>
  <c r="O371"/>
  <c r="Q371"/>
  <c r="V371"/>
  <c r="G373"/>
  <c r="M373" s="1"/>
  <c r="I373"/>
  <c r="K373"/>
  <c r="O373"/>
  <c r="Q373"/>
  <c r="V373"/>
  <c r="G376"/>
  <c r="G375" s="1"/>
  <c r="I376"/>
  <c r="K376"/>
  <c r="K375" s="1"/>
  <c r="O376"/>
  <c r="O375" s="1"/>
  <c r="Q376"/>
  <c r="V376"/>
  <c r="V375" s="1"/>
  <c r="G385"/>
  <c r="I385"/>
  <c r="I375" s="1"/>
  <c r="K385"/>
  <c r="M385"/>
  <c r="O385"/>
  <c r="Q385"/>
  <c r="Q375" s="1"/>
  <c r="V385"/>
  <c r="G390"/>
  <c r="M390" s="1"/>
  <c r="I390"/>
  <c r="K390"/>
  <c r="O390"/>
  <c r="Q390"/>
  <c r="V390"/>
  <c r="G396"/>
  <c r="I396"/>
  <c r="K396"/>
  <c r="M396"/>
  <c r="O396"/>
  <c r="Q396"/>
  <c r="V396"/>
  <c r="G402"/>
  <c r="M402" s="1"/>
  <c r="I402"/>
  <c r="K402"/>
  <c r="O402"/>
  <c r="Q402"/>
  <c r="V402"/>
  <c r="G408"/>
  <c r="G407" s="1"/>
  <c r="I408"/>
  <c r="K408"/>
  <c r="K407" s="1"/>
  <c r="O408"/>
  <c r="O407" s="1"/>
  <c r="Q408"/>
  <c r="V408"/>
  <c r="V407" s="1"/>
  <c r="G410"/>
  <c r="I410"/>
  <c r="I407" s="1"/>
  <c r="K410"/>
  <c r="M410"/>
  <c r="O410"/>
  <c r="Q410"/>
  <c r="Q407" s="1"/>
  <c r="V410"/>
  <c r="AE413"/>
  <c r="AF413"/>
  <c r="G423" i="13"/>
  <c r="BA389"/>
  <c r="BA74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1"/>
  <c r="M21" s="1"/>
  <c r="I21"/>
  <c r="K21"/>
  <c r="O21"/>
  <c r="Q21"/>
  <c r="V21"/>
  <c r="G25"/>
  <c r="G24" s="1"/>
  <c r="I25"/>
  <c r="K25"/>
  <c r="K24" s="1"/>
  <c r="O25"/>
  <c r="O24" s="1"/>
  <c r="Q25"/>
  <c r="V25"/>
  <c r="V24" s="1"/>
  <c r="G36"/>
  <c r="I36"/>
  <c r="I24" s="1"/>
  <c r="K36"/>
  <c r="M36"/>
  <c r="O36"/>
  <c r="Q36"/>
  <c r="Q24" s="1"/>
  <c r="V36"/>
  <c r="G47"/>
  <c r="K47"/>
  <c r="O47"/>
  <c r="V47"/>
  <c r="G48"/>
  <c r="I48"/>
  <c r="I47" s="1"/>
  <c r="K48"/>
  <c r="M48"/>
  <c r="M47" s="1"/>
  <c r="O48"/>
  <c r="Q48"/>
  <c r="Q47" s="1"/>
  <c r="V48"/>
  <c r="G52"/>
  <c r="I52"/>
  <c r="I51" s="1"/>
  <c r="K52"/>
  <c r="M52"/>
  <c r="O52"/>
  <c r="Q52"/>
  <c r="Q51" s="1"/>
  <c r="V52"/>
  <c r="G56"/>
  <c r="M56" s="1"/>
  <c r="I56"/>
  <c r="K56"/>
  <c r="K51" s="1"/>
  <c r="O56"/>
  <c r="O51" s="1"/>
  <c r="Q56"/>
  <c r="V56"/>
  <c r="V51" s="1"/>
  <c r="I58"/>
  <c r="Q58"/>
  <c r="G59"/>
  <c r="G58" s="1"/>
  <c r="I59"/>
  <c r="K59"/>
  <c r="K58" s="1"/>
  <c r="O59"/>
  <c r="O58" s="1"/>
  <c r="Q59"/>
  <c r="V59"/>
  <c r="V58" s="1"/>
  <c r="I62"/>
  <c r="Q62"/>
  <c r="G63"/>
  <c r="G62" s="1"/>
  <c r="I63"/>
  <c r="K63"/>
  <c r="K62" s="1"/>
  <c r="O63"/>
  <c r="O62" s="1"/>
  <c r="Q63"/>
  <c r="V63"/>
  <c r="V62" s="1"/>
  <c r="G67"/>
  <c r="G66" s="1"/>
  <c r="I67"/>
  <c r="K67"/>
  <c r="K66" s="1"/>
  <c r="O67"/>
  <c r="O66" s="1"/>
  <c r="Q67"/>
  <c r="V67"/>
  <c r="V66" s="1"/>
  <c r="G70"/>
  <c r="I70"/>
  <c r="I66" s="1"/>
  <c r="K70"/>
  <c r="M70"/>
  <c r="O70"/>
  <c r="Q70"/>
  <c r="Q66" s="1"/>
  <c r="V70"/>
  <c r="G78"/>
  <c r="I78"/>
  <c r="I77" s="1"/>
  <c r="K78"/>
  <c r="M78"/>
  <c r="O78"/>
  <c r="Q78"/>
  <c r="Q77" s="1"/>
  <c r="V78"/>
  <c r="G82"/>
  <c r="M82" s="1"/>
  <c r="I82"/>
  <c r="K82"/>
  <c r="K77" s="1"/>
  <c r="O82"/>
  <c r="O77" s="1"/>
  <c r="Q82"/>
  <c r="V82"/>
  <c r="V77" s="1"/>
  <c r="G88"/>
  <c r="I88"/>
  <c r="K88"/>
  <c r="M88"/>
  <c r="O88"/>
  <c r="Q88"/>
  <c r="V88"/>
  <c r="G94"/>
  <c r="M94" s="1"/>
  <c r="I94"/>
  <c r="K94"/>
  <c r="O94"/>
  <c r="Q94"/>
  <c r="V94"/>
  <c r="G97"/>
  <c r="I97"/>
  <c r="K97"/>
  <c r="M97"/>
  <c r="O97"/>
  <c r="Q97"/>
  <c r="V97"/>
  <c r="G102"/>
  <c r="M102" s="1"/>
  <c r="I102"/>
  <c r="K102"/>
  <c r="O102"/>
  <c r="Q102"/>
  <c r="V102"/>
  <c r="G105"/>
  <c r="I105"/>
  <c r="K105"/>
  <c r="M105"/>
  <c r="O105"/>
  <c r="Q105"/>
  <c r="V105"/>
  <c r="G110"/>
  <c r="M110" s="1"/>
  <c r="I110"/>
  <c r="K110"/>
  <c r="O110"/>
  <c r="Q110"/>
  <c r="V110"/>
  <c r="G124"/>
  <c r="G123" s="1"/>
  <c r="I124"/>
  <c r="K124"/>
  <c r="K123" s="1"/>
  <c r="O124"/>
  <c r="O123" s="1"/>
  <c r="Q124"/>
  <c r="V124"/>
  <c r="V123" s="1"/>
  <c r="G127"/>
  <c r="I127"/>
  <c r="I123" s="1"/>
  <c r="K127"/>
  <c r="M127"/>
  <c r="O127"/>
  <c r="Q127"/>
  <c r="Q123" s="1"/>
  <c r="V127"/>
  <c r="G129"/>
  <c r="K129"/>
  <c r="O129"/>
  <c r="V129"/>
  <c r="G130"/>
  <c r="I130"/>
  <c r="I129" s="1"/>
  <c r="K130"/>
  <c r="M130"/>
  <c r="M129" s="1"/>
  <c r="O130"/>
  <c r="Q130"/>
  <c r="Q129" s="1"/>
  <c r="V130"/>
  <c r="G135"/>
  <c r="I135"/>
  <c r="I134" s="1"/>
  <c r="K135"/>
  <c r="M135"/>
  <c r="O135"/>
  <c r="Q135"/>
  <c r="Q134" s="1"/>
  <c r="V135"/>
  <c r="G139"/>
  <c r="M139" s="1"/>
  <c r="I139"/>
  <c r="K139"/>
  <c r="K134" s="1"/>
  <c r="O139"/>
  <c r="O134" s="1"/>
  <c r="Q139"/>
  <c r="V139"/>
  <c r="V134" s="1"/>
  <c r="G142"/>
  <c r="I142"/>
  <c r="K142"/>
  <c r="M142"/>
  <c r="O142"/>
  <c r="Q142"/>
  <c r="V142"/>
  <c r="G145"/>
  <c r="M145" s="1"/>
  <c r="I145"/>
  <c r="K145"/>
  <c r="O145"/>
  <c r="Q145"/>
  <c r="V145"/>
  <c r="G147"/>
  <c r="I147"/>
  <c r="K147"/>
  <c r="M147"/>
  <c r="O147"/>
  <c r="Q147"/>
  <c r="V147"/>
  <c r="G149"/>
  <c r="M149" s="1"/>
  <c r="I149"/>
  <c r="K149"/>
  <c r="O149"/>
  <c r="Q149"/>
  <c r="V149"/>
  <c r="G151"/>
  <c r="I151"/>
  <c r="K151"/>
  <c r="M151"/>
  <c r="O151"/>
  <c r="Q151"/>
  <c r="V151"/>
  <c r="G154"/>
  <c r="M154" s="1"/>
  <c r="I154"/>
  <c r="K154"/>
  <c r="O154"/>
  <c r="Q154"/>
  <c r="V154"/>
  <c r="G157"/>
  <c r="G156" s="1"/>
  <c r="I157"/>
  <c r="K157"/>
  <c r="K156" s="1"/>
  <c r="O157"/>
  <c r="O156" s="1"/>
  <c r="Q157"/>
  <c r="V157"/>
  <c r="V156" s="1"/>
  <c r="G163"/>
  <c r="I163"/>
  <c r="I156" s="1"/>
  <c r="K163"/>
  <c r="M163"/>
  <c r="O163"/>
  <c r="Q163"/>
  <c r="Q156" s="1"/>
  <c r="V163"/>
  <c r="G172"/>
  <c r="M172" s="1"/>
  <c r="I172"/>
  <c r="K172"/>
  <c r="O172"/>
  <c r="Q172"/>
  <c r="V172"/>
  <c r="G177"/>
  <c r="I177"/>
  <c r="K177"/>
  <c r="M177"/>
  <c r="O177"/>
  <c r="Q177"/>
  <c r="V177"/>
  <c r="G185"/>
  <c r="M185" s="1"/>
  <c r="I185"/>
  <c r="K185"/>
  <c r="O185"/>
  <c r="Q185"/>
  <c r="V185"/>
  <c r="G187"/>
  <c r="I187"/>
  <c r="K187"/>
  <c r="M187"/>
  <c r="O187"/>
  <c r="Q187"/>
  <c r="V187"/>
  <c r="G189"/>
  <c r="M189" s="1"/>
  <c r="I189"/>
  <c r="K189"/>
  <c r="O189"/>
  <c r="Q189"/>
  <c r="V189"/>
  <c r="G191"/>
  <c r="I191"/>
  <c r="K191"/>
  <c r="M191"/>
  <c r="O191"/>
  <c r="Q191"/>
  <c r="V191"/>
  <c r="G194"/>
  <c r="M194" s="1"/>
  <c r="I194"/>
  <c r="K194"/>
  <c r="O194"/>
  <c r="Q194"/>
  <c r="V194"/>
  <c r="G197"/>
  <c r="I197"/>
  <c r="K197"/>
  <c r="M197"/>
  <c r="O197"/>
  <c r="Q197"/>
  <c r="V197"/>
  <c r="G199"/>
  <c r="M199" s="1"/>
  <c r="I199"/>
  <c r="K199"/>
  <c r="O199"/>
  <c r="Q199"/>
  <c r="V199"/>
  <c r="G202"/>
  <c r="G201" s="1"/>
  <c r="I202"/>
  <c r="K202"/>
  <c r="K201" s="1"/>
  <c r="O202"/>
  <c r="O201" s="1"/>
  <c r="Q202"/>
  <c r="V202"/>
  <c r="V201" s="1"/>
  <c r="G204"/>
  <c r="I204"/>
  <c r="I201" s="1"/>
  <c r="K204"/>
  <c r="M204"/>
  <c r="O204"/>
  <c r="Q204"/>
  <c r="Q201" s="1"/>
  <c r="V204"/>
  <c r="G206"/>
  <c r="M206" s="1"/>
  <c r="I206"/>
  <c r="K206"/>
  <c r="O206"/>
  <c r="Q206"/>
  <c r="V206"/>
  <c r="G209"/>
  <c r="I209"/>
  <c r="K209"/>
  <c r="M209"/>
  <c r="O209"/>
  <c r="Q209"/>
  <c r="V209"/>
  <c r="G211"/>
  <c r="M211" s="1"/>
  <c r="I211"/>
  <c r="K211"/>
  <c r="O211"/>
  <c r="Q211"/>
  <c r="V211"/>
  <c r="G214"/>
  <c r="I214"/>
  <c r="K214"/>
  <c r="M214"/>
  <c r="O214"/>
  <c r="Q214"/>
  <c r="V214"/>
  <c r="G217"/>
  <c r="M217" s="1"/>
  <c r="I217"/>
  <c r="K217"/>
  <c r="O217"/>
  <c r="Q217"/>
  <c r="V217"/>
  <c r="G219"/>
  <c r="I219"/>
  <c r="K219"/>
  <c r="M219"/>
  <c r="O219"/>
  <c r="Q219"/>
  <c r="V219"/>
  <c r="G221"/>
  <c r="M221" s="1"/>
  <c r="I221"/>
  <c r="K221"/>
  <c r="O221"/>
  <c r="Q221"/>
  <c r="V221"/>
  <c r="G224"/>
  <c r="I224"/>
  <c r="K224"/>
  <c r="M224"/>
  <c r="O224"/>
  <c r="Q224"/>
  <c r="V224"/>
  <c r="G227"/>
  <c r="M227" s="1"/>
  <c r="I227"/>
  <c r="K227"/>
  <c r="O227"/>
  <c r="Q227"/>
  <c r="V227"/>
  <c r="G230"/>
  <c r="I230"/>
  <c r="K230"/>
  <c r="M230"/>
  <c r="O230"/>
  <c r="Q230"/>
  <c r="V230"/>
  <c r="G235"/>
  <c r="M235" s="1"/>
  <c r="I235"/>
  <c r="K235"/>
  <c r="O235"/>
  <c r="Q235"/>
  <c r="V235"/>
  <c r="G238"/>
  <c r="I238"/>
  <c r="K238"/>
  <c r="M238"/>
  <c r="O238"/>
  <c r="Q238"/>
  <c r="V238"/>
  <c r="G240"/>
  <c r="M240" s="1"/>
  <c r="I240"/>
  <c r="K240"/>
  <c r="O240"/>
  <c r="Q240"/>
  <c r="V240"/>
  <c r="G242"/>
  <c r="I242"/>
  <c r="K242"/>
  <c r="M242"/>
  <c r="O242"/>
  <c r="Q242"/>
  <c r="V242"/>
  <c r="G245"/>
  <c r="M245" s="1"/>
  <c r="I245"/>
  <c r="K245"/>
  <c r="O245"/>
  <c r="Q245"/>
  <c r="V245"/>
  <c r="G247"/>
  <c r="I247"/>
  <c r="K247"/>
  <c r="M247"/>
  <c r="O247"/>
  <c r="Q247"/>
  <c r="V247"/>
  <c r="G252"/>
  <c r="M252" s="1"/>
  <c r="I252"/>
  <c r="K252"/>
  <c r="O252"/>
  <c r="Q252"/>
  <c r="V252"/>
  <c r="G255"/>
  <c r="I255"/>
  <c r="K255"/>
  <c r="M255"/>
  <c r="O255"/>
  <c r="Q255"/>
  <c r="V255"/>
  <c r="G257"/>
  <c r="M257" s="1"/>
  <c r="I257"/>
  <c r="K257"/>
  <c r="O257"/>
  <c r="Q257"/>
  <c r="V257"/>
  <c r="G260"/>
  <c r="G259" s="1"/>
  <c r="I260"/>
  <c r="K260"/>
  <c r="K259" s="1"/>
  <c r="O260"/>
  <c r="O259" s="1"/>
  <c r="Q260"/>
  <c r="V260"/>
  <c r="V259" s="1"/>
  <c r="G263"/>
  <c r="I263"/>
  <c r="I259" s="1"/>
  <c r="K263"/>
  <c r="M263"/>
  <c r="O263"/>
  <c r="Q263"/>
  <c r="Q259" s="1"/>
  <c r="V263"/>
  <c r="G265"/>
  <c r="M265" s="1"/>
  <c r="I265"/>
  <c r="K265"/>
  <c r="O265"/>
  <c r="Q265"/>
  <c r="V265"/>
  <c r="G267"/>
  <c r="I267"/>
  <c r="K267"/>
  <c r="M267"/>
  <c r="O267"/>
  <c r="Q267"/>
  <c r="V267"/>
  <c r="G269"/>
  <c r="M269" s="1"/>
  <c r="I269"/>
  <c r="K269"/>
  <c r="O269"/>
  <c r="Q269"/>
  <c r="V269"/>
  <c r="G273"/>
  <c r="G272" s="1"/>
  <c r="I273"/>
  <c r="K273"/>
  <c r="K272" s="1"/>
  <c r="O273"/>
  <c r="O272" s="1"/>
  <c r="Q273"/>
  <c r="V273"/>
  <c r="V272" s="1"/>
  <c r="G276"/>
  <c r="I276"/>
  <c r="I272" s="1"/>
  <c r="K276"/>
  <c r="M276"/>
  <c r="O276"/>
  <c r="Q276"/>
  <c r="Q272" s="1"/>
  <c r="V276"/>
  <c r="G279"/>
  <c r="M279" s="1"/>
  <c r="I279"/>
  <c r="K279"/>
  <c r="O279"/>
  <c r="Q279"/>
  <c r="V279"/>
  <c r="G281"/>
  <c r="I281"/>
  <c r="K281"/>
  <c r="M281"/>
  <c r="O281"/>
  <c r="Q281"/>
  <c r="V281"/>
  <c r="G284"/>
  <c r="M284" s="1"/>
  <c r="I284"/>
  <c r="K284"/>
  <c r="O284"/>
  <c r="Q284"/>
  <c r="V284"/>
  <c r="G288"/>
  <c r="G287" s="1"/>
  <c r="I288"/>
  <c r="K288"/>
  <c r="K287" s="1"/>
  <c r="O288"/>
  <c r="O287" s="1"/>
  <c r="Q288"/>
  <c r="V288"/>
  <c r="V287" s="1"/>
  <c r="G298"/>
  <c r="I298"/>
  <c r="I287" s="1"/>
  <c r="K298"/>
  <c r="M298"/>
  <c r="O298"/>
  <c r="Q298"/>
  <c r="Q287" s="1"/>
  <c r="V298"/>
  <c r="G301"/>
  <c r="M301" s="1"/>
  <c r="I301"/>
  <c r="K301"/>
  <c r="O301"/>
  <c r="Q301"/>
  <c r="V301"/>
  <c r="G311"/>
  <c r="I311"/>
  <c r="K311"/>
  <c r="M311"/>
  <c r="O311"/>
  <c r="Q311"/>
  <c r="V311"/>
  <c r="G315"/>
  <c r="M315" s="1"/>
  <c r="I315"/>
  <c r="K315"/>
  <c r="O315"/>
  <c r="Q315"/>
  <c r="V315"/>
  <c r="G317"/>
  <c r="I317"/>
  <c r="K317"/>
  <c r="M317"/>
  <c r="O317"/>
  <c r="Q317"/>
  <c r="V317"/>
  <c r="G320"/>
  <c r="M320" s="1"/>
  <c r="I320"/>
  <c r="K320"/>
  <c r="O320"/>
  <c r="Q320"/>
  <c r="V320"/>
  <c r="G324"/>
  <c r="G323" s="1"/>
  <c r="I324"/>
  <c r="K324"/>
  <c r="K323" s="1"/>
  <c r="O324"/>
  <c r="O323" s="1"/>
  <c r="Q324"/>
  <c r="V324"/>
  <c r="V323" s="1"/>
  <c r="G329"/>
  <c r="I329"/>
  <c r="I323" s="1"/>
  <c r="K329"/>
  <c r="M329"/>
  <c r="O329"/>
  <c r="Q329"/>
  <c r="Q323" s="1"/>
  <c r="V329"/>
  <c r="G334"/>
  <c r="M334" s="1"/>
  <c r="I334"/>
  <c r="K334"/>
  <c r="O334"/>
  <c r="Q334"/>
  <c r="V334"/>
  <c r="G338"/>
  <c r="G337" s="1"/>
  <c r="I338"/>
  <c r="K338"/>
  <c r="K337" s="1"/>
  <c r="O338"/>
  <c r="O337" s="1"/>
  <c r="Q338"/>
  <c r="V338"/>
  <c r="V337" s="1"/>
  <c r="G356"/>
  <c r="I356"/>
  <c r="I337" s="1"/>
  <c r="K356"/>
  <c r="M356"/>
  <c r="O356"/>
  <c r="Q356"/>
  <c r="Q337" s="1"/>
  <c r="V356"/>
  <c r="G361"/>
  <c r="M361" s="1"/>
  <c r="I361"/>
  <c r="K361"/>
  <c r="O361"/>
  <c r="Q361"/>
  <c r="V361"/>
  <c r="G366"/>
  <c r="I366"/>
  <c r="K366"/>
  <c r="M366"/>
  <c r="O366"/>
  <c r="Q366"/>
  <c r="V366"/>
  <c r="G370"/>
  <c r="I370"/>
  <c r="I369" s="1"/>
  <c r="K370"/>
  <c r="M370"/>
  <c r="O370"/>
  <c r="Q370"/>
  <c r="Q369" s="1"/>
  <c r="V370"/>
  <c r="G373"/>
  <c r="M373" s="1"/>
  <c r="I373"/>
  <c r="K373"/>
  <c r="K369" s="1"/>
  <c r="O373"/>
  <c r="O369" s="1"/>
  <c r="Q373"/>
  <c r="V373"/>
  <c r="V369" s="1"/>
  <c r="G377"/>
  <c r="I377"/>
  <c r="K377"/>
  <c r="M377"/>
  <c r="O377"/>
  <c r="Q377"/>
  <c r="V377"/>
  <c r="G379"/>
  <c r="M379" s="1"/>
  <c r="I379"/>
  <c r="K379"/>
  <c r="O379"/>
  <c r="Q379"/>
  <c r="V379"/>
  <c r="G381"/>
  <c r="I381"/>
  <c r="K381"/>
  <c r="M381"/>
  <c r="O381"/>
  <c r="Q381"/>
  <c r="V381"/>
  <c r="G383"/>
  <c r="M383" s="1"/>
  <c r="I383"/>
  <c r="K383"/>
  <c r="O383"/>
  <c r="Q383"/>
  <c r="V383"/>
  <c r="G386"/>
  <c r="G385" s="1"/>
  <c r="I386"/>
  <c r="K386"/>
  <c r="K385" s="1"/>
  <c r="O386"/>
  <c r="O385" s="1"/>
  <c r="Q386"/>
  <c r="V386"/>
  <c r="V385" s="1"/>
  <c r="G395"/>
  <c r="I395"/>
  <c r="I385" s="1"/>
  <c r="K395"/>
  <c r="M395"/>
  <c r="O395"/>
  <c r="Q395"/>
  <c r="Q385" s="1"/>
  <c r="V395"/>
  <c r="G400"/>
  <c r="M400" s="1"/>
  <c r="I400"/>
  <c r="K400"/>
  <c r="O400"/>
  <c r="Q400"/>
  <c r="V400"/>
  <c r="G406"/>
  <c r="I406"/>
  <c r="K406"/>
  <c r="M406"/>
  <c r="O406"/>
  <c r="Q406"/>
  <c r="V406"/>
  <c r="G412"/>
  <c r="M412" s="1"/>
  <c r="I412"/>
  <c r="K412"/>
  <c r="O412"/>
  <c r="Q412"/>
  <c r="V412"/>
  <c r="G418"/>
  <c r="G417" s="1"/>
  <c r="I418"/>
  <c r="K418"/>
  <c r="K417" s="1"/>
  <c r="O418"/>
  <c r="O417" s="1"/>
  <c r="Q418"/>
  <c r="V418"/>
  <c r="V417" s="1"/>
  <c r="G420"/>
  <c r="I420"/>
  <c r="I417" s="1"/>
  <c r="K420"/>
  <c r="M420"/>
  <c r="O420"/>
  <c r="Q420"/>
  <c r="Q417" s="1"/>
  <c r="V420"/>
  <c r="AE423"/>
  <c r="G422" i="12"/>
  <c r="BA388"/>
  <c r="BA74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7"/>
  <c r="I17"/>
  <c r="K17"/>
  <c r="M17"/>
  <c r="O17"/>
  <c r="Q17"/>
  <c r="V17"/>
  <c r="G21"/>
  <c r="M21" s="1"/>
  <c r="I21"/>
  <c r="K21"/>
  <c r="O21"/>
  <c r="Q21"/>
  <c r="V21"/>
  <c r="G25"/>
  <c r="I25"/>
  <c r="I24" s="1"/>
  <c r="K25"/>
  <c r="M25"/>
  <c r="O25"/>
  <c r="Q25"/>
  <c r="Q24" s="1"/>
  <c r="V25"/>
  <c r="G36"/>
  <c r="G24" s="1"/>
  <c r="I36"/>
  <c r="K36"/>
  <c r="K24" s="1"/>
  <c r="O36"/>
  <c r="O24" s="1"/>
  <c r="Q36"/>
  <c r="V36"/>
  <c r="V24" s="1"/>
  <c r="I47"/>
  <c r="Q47"/>
  <c r="G48"/>
  <c r="G47" s="1"/>
  <c r="I48"/>
  <c r="K48"/>
  <c r="K47" s="1"/>
  <c r="O48"/>
  <c r="O47" s="1"/>
  <c r="Q48"/>
  <c r="V48"/>
  <c r="V47" s="1"/>
  <c r="G52"/>
  <c r="G51" s="1"/>
  <c r="I52"/>
  <c r="K52"/>
  <c r="K51" s="1"/>
  <c r="O52"/>
  <c r="O51" s="1"/>
  <c r="Q52"/>
  <c r="V52"/>
  <c r="V51" s="1"/>
  <c r="G56"/>
  <c r="I56"/>
  <c r="I51" s="1"/>
  <c r="K56"/>
  <c r="M56"/>
  <c r="O56"/>
  <c r="Q56"/>
  <c r="Q51" s="1"/>
  <c r="V56"/>
  <c r="G58"/>
  <c r="K58"/>
  <c r="O58"/>
  <c r="V58"/>
  <c r="G59"/>
  <c r="I59"/>
  <c r="I58" s="1"/>
  <c r="K59"/>
  <c r="M59"/>
  <c r="M58" s="1"/>
  <c r="O59"/>
  <c r="Q59"/>
  <c r="Q58" s="1"/>
  <c r="V59"/>
  <c r="G62"/>
  <c r="K62"/>
  <c r="O62"/>
  <c r="V62"/>
  <c r="G63"/>
  <c r="I63"/>
  <c r="I62" s="1"/>
  <c r="K63"/>
  <c r="M63"/>
  <c r="M62" s="1"/>
  <c r="O63"/>
  <c r="Q63"/>
  <c r="Q62" s="1"/>
  <c r="V63"/>
  <c r="G67"/>
  <c r="I67"/>
  <c r="I66" s="1"/>
  <c r="K67"/>
  <c r="M67"/>
  <c r="O67"/>
  <c r="Q67"/>
  <c r="Q66" s="1"/>
  <c r="V67"/>
  <c r="G70"/>
  <c r="G66" s="1"/>
  <c r="I70"/>
  <c r="K70"/>
  <c r="K66" s="1"/>
  <c r="O70"/>
  <c r="O66" s="1"/>
  <c r="Q70"/>
  <c r="V70"/>
  <c r="V66" s="1"/>
  <c r="G78"/>
  <c r="G77" s="1"/>
  <c r="I78"/>
  <c r="K78"/>
  <c r="K77" s="1"/>
  <c r="O78"/>
  <c r="O77" s="1"/>
  <c r="Q78"/>
  <c r="V78"/>
  <c r="V77" s="1"/>
  <c r="G82"/>
  <c r="I82"/>
  <c r="I77" s="1"/>
  <c r="K82"/>
  <c r="M82"/>
  <c r="O82"/>
  <c r="Q82"/>
  <c r="Q77" s="1"/>
  <c r="V82"/>
  <c r="G88"/>
  <c r="M88" s="1"/>
  <c r="I88"/>
  <c r="K88"/>
  <c r="O88"/>
  <c r="Q88"/>
  <c r="V88"/>
  <c r="G94"/>
  <c r="I94"/>
  <c r="K94"/>
  <c r="M94"/>
  <c r="O94"/>
  <c r="Q94"/>
  <c r="V94"/>
  <c r="G97"/>
  <c r="M97" s="1"/>
  <c r="I97"/>
  <c r="K97"/>
  <c r="O97"/>
  <c r="Q97"/>
  <c r="V97"/>
  <c r="G102"/>
  <c r="I102"/>
  <c r="K102"/>
  <c r="M102"/>
  <c r="O102"/>
  <c r="Q102"/>
  <c r="V102"/>
  <c r="G105"/>
  <c r="M105" s="1"/>
  <c r="I105"/>
  <c r="K105"/>
  <c r="O105"/>
  <c r="Q105"/>
  <c r="V105"/>
  <c r="G110"/>
  <c r="I110"/>
  <c r="K110"/>
  <c r="M110"/>
  <c r="O110"/>
  <c r="Q110"/>
  <c r="V110"/>
  <c r="G123"/>
  <c r="I123"/>
  <c r="I122" s="1"/>
  <c r="K123"/>
  <c r="M123"/>
  <c r="O123"/>
  <c r="Q123"/>
  <c r="Q122" s="1"/>
  <c r="V123"/>
  <c r="G126"/>
  <c r="G122" s="1"/>
  <c r="I126"/>
  <c r="K126"/>
  <c r="K122" s="1"/>
  <c r="O126"/>
  <c r="O122" s="1"/>
  <c r="Q126"/>
  <c r="V126"/>
  <c r="V122" s="1"/>
  <c r="I128"/>
  <c r="Q128"/>
  <c r="G129"/>
  <c r="G128" s="1"/>
  <c r="I129"/>
  <c r="K129"/>
  <c r="K128" s="1"/>
  <c r="O129"/>
  <c r="O128" s="1"/>
  <c r="Q129"/>
  <c r="V129"/>
  <c r="V128" s="1"/>
  <c r="G134"/>
  <c r="G133" s="1"/>
  <c r="I134"/>
  <c r="K134"/>
  <c r="K133" s="1"/>
  <c r="O134"/>
  <c r="O133" s="1"/>
  <c r="Q134"/>
  <c r="V134"/>
  <c r="V133" s="1"/>
  <c r="G138"/>
  <c r="I138"/>
  <c r="I133" s="1"/>
  <c r="K138"/>
  <c r="M138"/>
  <c r="O138"/>
  <c r="Q138"/>
  <c r="Q133" s="1"/>
  <c r="V138"/>
  <c r="G141"/>
  <c r="M141" s="1"/>
  <c r="I141"/>
  <c r="K141"/>
  <c r="O141"/>
  <c r="Q141"/>
  <c r="V141"/>
  <c r="G144"/>
  <c r="I144"/>
  <c r="K144"/>
  <c r="M144"/>
  <c r="O144"/>
  <c r="Q144"/>
  <c r="V144"/>
  <c r="G146"/>
  <c r="M146" s="1"/>
  <c r="I146"/>
  <c r="K146"/>
  <c r="O146"/>
  <c r="Q146"/>
  <c r="V146"/>
  <c r="G148"/>
  <c r="I148"/>
  <c r="K148"/>
  <c r="M148"/>
  <c r="O148"/>
  <c r="Q148"/>
  <c r="V148"/>
  <c r="G150"/>
  <c r="M150" s="1"/>
  <c r="I150"/>
  <c r="K150"/>
  <c r="O150"/>
  <c r="Q150"/>
  <c r="V150"/>
  <c r="G153"/>
  <c r="I153"/>
  <c r="K153"/>
  <c r="M153"/>
  <c r="O153"/>
  <c r="Q153"/>
  <c r="V153"/>
  <c r="G156"/>
  <c r="I156"/>
  <c r="I155" s="1"/>
  <c r="K156"/>
  <c r="M156"/>
  <c r="O156"/>
  <c r="Q156"/>
  <c r="Q155" s="1"/>
  <c r="V156"/>
  <c r="G162"/>
  <c r="G155" s="1"/>
  <c r="I162"/>
  <c r="K162"/>
  <c r="K155" s="1"/>
  <c r="O162"/>
  <c r="O155" s="1"/>
  <c r="Q162"/>
  <c r="V162"/>
  <c r="V155" s="1"/>
  <c r="G171"/>
  <c r="I171"/>
  <c r="K171"/>
  <c r="M171"/>
  <c r="O171"/>
  <c r="Q171"/>
  <c r="V171"/>
  <c r="G176"/>
  <c r="M176" s="1"/>
  <c r="I176"/>
  <c r="K176"/>
  <c r="O176"/>
  <c r="Q176"/>
  <c r="V176"/>
  <c r="G184"/>
  <c r="I184"/>
  <c r="K184"/>
  <c r="M184"/>
  <c r="O184"/>
  <c r="Q184"/>
  <c r="V184"/>
  <c r="G186"/>
  <c r="M186" s="1"/>
  <c r="I186"/>
  <c r="K186"/>
  <c r="O186"/>
  <c r="Q186"/>
  <c r="V186"/>
  <c r="G188"/>
  <c r="I188"/>
  <c r="K188"/>
  <c r="M188"/>
  <c r="O188"/>
  <c r="Q188"/>
  <c r="V188"/>
  <c r="G190"/>
  <c r="M190" s="1"/>
  <c r="I190"/>
  <c r="K190"/>
  <c r="O190"/>
  <c r="Q190"/>
  <c r="V190"/>
  <c r="G193"/>
  <c r="I193"/>
  <c r="K193"/>
  <c r="M193"/>
  <c r="O193"/>
  <c r="Q193"/>
  <c r="V193"/>
  <c r="G196"/>
  <c r="M196" s="1"/>
  <c r="I196"/>
  <c r="K196"/>
  <c r="O196"/>
  <c r="Q196"/>
  <c r="V196"/>
  <c r="G198"/>
  <c r="I198"/>
  <c r="K198"/>
  <c r="M198"/>
  <c r="O198"/>
  <c r="Q198"/>
  <c r="V198"/>
  <c r="G201"/>
  <c r="I201"/>
  <c r="I200" s="1"/>
  <c r="K201"/>
  <c r="M201"/>
  <c r="O201"/>
  <c r="Q201"/>
  <c r="Q200" s="1"/>
  <c r="V201"/>
  <c r="G203"/>
  <c r="G200" s="1"/>
  <c r="I203"/>
  <c r="K203"/>
  <c r="K200" s="1"/>
  <c r="O203"/>
  <c r="O200" s="1"/>
  <c r="Q203"/>
  <c r="V203"/>
  <c r="V200" s="1"/>
  <c r="G205"/>
  <c r="I205"/>
  <c r="K205"/>
  <c r="M205"/>
  <c r="O205"/>
  <c r="Q205"/>
  <c r="V205"/>
  <c r="G208"/>
  <c r="M208" s="1"/>
  <c r="I208"/>
  <c r="K208"/>
  <c r="O208"/>
  <c r="Q208"/>
  <c r="V208"/>
  <c r="G210"/>
  <c r="I210"/>
  <c r="K210"/>
  <c r="M210"/>
  <c r="O210"/>
  <c r="Q210"/>
  <c r="V210"/>
  <c r="G213"/>
  <c r="M213" s="1"/>
  <c r="I213"/>
  <c r="K213"/>
  <c r="O213"/>
  <c r="Q213"/>
  <c r="V213"/>
  <c r="G216"/>
  <c r="I216"/>
  <c r="K216"/>
  <c r="M216"/>
  <c r="O216"/>
  <c r="Q216"/>
  <c r="V216"/>
  <c r="G218"/>
  <c r="M218" s="1"/>
  <c r="I218"/>
  <c r="K218"/>
  <c r="O218"/>
  <c r="Q218"/>
  <c r="V218"/>
  <c r="G220"/>
  <c r="I220"/>
  <c r="K220"/>
  <c r="M220"/>
  <c r="O220"/>
  <c r="Q220"/>
  <c r="V220"/>
  <c r="G223"/>
  <c r="M223" s="1"/>
  <c r="I223"/>
  <c r="K223"/>
  <c r="O223"/>
  <c r="Q223"/>
  <c r="V223"/>
  <c r="G226"/>
  <c r="I226"/>
  <c r="K226"/>
  <c r="M226"/>
  <c r="O226"/>
  <c r="Q226"/>
  <c r="V226"/>
  <c r="G229"/>
  <c r="M229" s="1"/>
  <c r="I229"/>
  <c r="K229"/>
  <c r="O229"/>
  <c r="Q229"/>
  <c r="V229"/>
  <c r="G234"/>
  <c r="I234"/>
  <c r="K234"/>
  <c r="M234"/>
  <c r="O234"/>
  <c r="Q234"/>
  <c r="V234"/>
  <c r="G237"/>
  <c r="M237" s="1"/>
  <c r="I237"/>
  <c r="K237"/>
  <c r="O237"/>
  <c r="Q237"/>
  <c r="V237"/>
  <c r="G239"/>
  <c r="I239"/>
  <c r="K239"/>
  <c r="M239"/>
  <c r="O239"/>
  <c r="Q239"/>
  <c r="V239"/>
  <c r="G241"/>
  <c r="M241" s="1"/>
  <c r="I241"/>
  <c r="K241"/>
  <c r="O241"/>
  <c r="Q241"/>
  <c r="V241"/>
  <c r="G244"/>
  <c r="I244"/>
  <c r="K244"/>
  <c r="M244"/>
  <c r="O244"/>
  <c r="Q244"/>
  <c r="V244"/>
  <c r="G246"/>
  <c r="M246" s="1"/>
  <c r="I246"/>
  <c r="K246"/>
  <c r="O246"/>
  <c r="Q246"/>
  <c r="V246"/>
  <c r="G251"/>
  <c r="I251"/>
  <c r="K251"/>
  <c r="M251"/>
  <c r="O251"/>
  <c r="Q251"/>
  <c r="V251"/>
  <c r="G254"/>
  <c r="M254" s="1"/>
  <c r="I254"/>
  <c r="K254"/>
  <c r="O254"/>
  <c r="Q254"/>
  <c r="V254"/>
  <c r="G256"/>
  <c r="I256"/>
  <c r="K256"/>
  <c r="M256"/>
  <c r="O256"/>
  <c r="Q256"/>
  <c r="V256"/>
  <c r="G259"/>
  <c r="I259"/>
  <c r="I258" s="1"/>
  <c r="K259"/>
  <c r="M259"/>
  <c r="O259"/>
  <c r="Q259"/>
  <c r="Q258" s="1"/>
  <c r="V259"/>
  <c r="G262"/>
  <c r="G258" s="1"/>
  <c r="I262"/>
  <c r="K262"/>
  <c r="K258" s="1"/>
  <c r="O262"/>
  <c r="O258" s="1"/>
  <c r="Q262"/>
  <c r="V262"/>
  <c r="V258" s="1"/>
  <c r="G264"/>
  <c r="I264"/>
  <c r="K264"/>
  <c r="M264"/>
  <c r="O264"/>
  <c r="Q264"/>
  <c r="V264"/>
  <c r="G266"/>
  <c r="M266" s="1"/>
  <c r="I266"/>
  <c r="K266"/>
  <c r="O266"/>
  <c r="Q266"/>
  <c r="V266"/>
  <c r="G268"/>
  <c r="I268"/>
  <c r="K268"/>
  <c r="M268"/>
  <c r="O268"/>
  <c r="Q268"/>
  <c r="V268"/>
  <c r="G272"/>
  <c r="I272"/>
  <c r="I271" s="1"/>
  <c r="K272"/>
  <c r="M272"/>
  <c r="O272"/>
  <c r="Q272"/>
  <c r="Q271" s="1"/>
  <c r="V272"/>
  <c r="G275"/>
  <c r="G271" s="1"/>
  <c r="I275"/>
  <c r="K275"/>
  <c r="K271" s="1"/>
  <c r="O275"/>
  <c r="O271" s="1"/>
  <c r="Q275"/>
  <c r="V275"/>
  <c r="V271" s="1"/>
  <c r="G278"/>
  <c r="I278"/>
  <c r="K278"/>
  <c r="M278"/>
  <c r="O278"/>
  <c r="Q278"/>
  <c r="V278"/>
  <c r="G280"/>
  <c r="M280" s="1"/>
  <c r="I280"/>
  <c r="K280"/>
  <c r="O280"/>
  <c r="Q280"/>
  <c r="V280"/>
  <c r="G283"/>
  <c r="I283"/>
  <c r="K283"/>
  <c r="M283"/>
  <c r="O283"/>
  <c r="Q283"/>
  <c r="V283"/>
  <c r="G287"/>
  <c r="I287"/>
  <c r="I286" s="1"/>
  <c r="K287"/>
  <c r="M287"/>
  <c r="O287"/>
  <c r="Q287"/>
  <c r="Q286" s="1"/>
  <c r="V287"/>
  <c r="G297"/>
  <c r="G286" s="1"/>
  <c r="I297"/>
  <c r="K297"/>
  <c r="K286" s="1"/>
  <c r="O297"/>
  <c r="O286" s="1"/>
  <c r="Q297"/>
  <c r="V297"/>
  <c r="V286" s="1"/>
  <c r="G300"/>
  <c r="I300"/>
  <c r="K300"/>
  <c r="M300"/>
  <c r="O300"/>
  <c r="Q300"/>
  <c r="V300"/>
  <c r="G310"/>
  <c r="M310" s="1"/>
  <c r="I310"/>
  <c r="K310"/>
  <c r="O310"/>
  <c r="Q310"/>
  <c r="V310"/>
  <c r="G314"/>
  <c r="I314"/>
  <c r="K314"/>
  <c r="M314"/>
  <c r="O314"/>
  <c r="Q314"/>
  <c r="V314"/>
  <c r="G316"/>
  <c r="M316" s="1"/>
  <c r="I316"/>
  <c r="K316"/>
  <c r="O316"/>
  <c r="Q316"/>
  <c r="V316"/>
  <c r="G319"/>
  <c r="I319"/>
  <c r="K319"/>
  <c r="M319"/>
  <c r="O319"/>
  <c r="Q319"/>
  <c r="V319"/>
  <c r="G323"/>
  <c r="I323"/>
  <c r="I322" s="1"/>
  <c r="K323"/>
  <c r="M323"/>
  <c r="O323"/>
  <c r="Q323"/>
  <c r="Q322" s="1"/>
  <c r="V323"/>
  <c r="G328"/>
  <c r="G322" s="1"/>
  <c r="I328"/>
  <c r="K328"/>
  <c r="K322" s="1"/>
  <c r="O328"/>
  <c r="O322" s="1"/>
  <c r="Q328"/>
  <c r="V328"/>
  <c r="V322" s="1"/>
  <c r="G333"/>
  <c r="I333"/>
  <c r="K333"/>
  <c r="M333"/>
  <c r="O333"/>
  <c r="Q333"/>
  <c r="V333"/>
  <c r="G336"/>
  <c r="G337"/>
  <c r="I337"/>
  <c r="I336" s="1"/>
  <c r="K337"/>
  <c r="M337"/>
  <c r="O337"/>
  <c r="Q337"/>
  <c r="Q336" s="1"/>
  <c r="V337"/>
  <c r="G355"/>
  <c r="M355" s="1"/>
  <c r="I355"/>
  <c r="K355"/>
  <c r="K336" s="1"/>
  <c r="O355"/>
  <c r="O336" s="1"/>
  <c r="Q355"/>
  <c r="V355"/>
  <c r="V336" s="1"/>
  <c r="G360"/>
  <c r="I360"/>
  <c r="K360"/>
  <c r="M360"/>
  <c r="O360"/>
  <c r="Q360"/>
  <c r="V360"/>
  <c r="G365"/>
  <c r="M365" s="1"/>
  <c r="I365"/>
  <c r="K365"/>
  <c r="O365"/>
  <c r="Q365"/>
  <c r="V365"/>
  <c r="G369"/>
  <c r="G368" s="1"/>
  <c r="I369"/>
  <c r="K369"/>
  <c r="K368" s="1"/>
  <c r="O369"/>
  <c r="O368" s="1"/>
  <c r="Q369"/>
  <c r="V369"/>
  <c r="V368" s="1"/>
  <c r="G372"/>
  <c r="I372"/>
  <c r="I368" s="1"/>
  <c r="K372"/>
  <c r="M372"/>
  <c r="O372"/>
  <c r="Q372"/>
  <c r="Q368" s="1"/>
  <c r="V372"/>
  <c r="G376"/>
  <c r="M376" s="1"/>
  <c r="I376"/>
  <c r="K376"/>
  <c r="O376"/>
  <c r="Q376"/>
  <c r="V376"/>
  <c r="G378"/>
  <c r="I378"/>
  <c r="K378"/>
  <c r="M378"/>
  <c r="O378"/>
  <c r="Q378"/>
  <c r="V378"/>
  <c r="G380"/>
  <c r="M380" s="1"/>
  <c r="I380"/>
  <c r="K380"/>
  <c r="O380"/>
  <c r="Q380"/>
  <c r="V380"/>
  <c r="G382"/>
  <c r="I382"/>
  <c r="K382"/>
  <c r="M382"/>
  <c r="O382"/>
  <c r="Q382"/>
  <c r="V382"/>
  <c r="G384"/>
  <c r="G385"/>
  <c r="I385"/>
  <c r="I384" s="1"/>
  <c r="K385"/>
  <c r="M385"/>
  <c r="O385"/>
  <c r="Q385"/>
  <c r="Q384" s="1"/>
  <c r="V385"/>
  <c r="G394"/>
  <c r="M394" s="1"/>
  <c r="I394"/>
  <c r="K394"/>
  <c r="K384" s="1"/>
  <c r="O394"/>
  <c r="O384" s="1"/>
  <c r="Q394"/>
  <c r="V394"/>
  <c r="V384" s="1"/>
  <c r="G399"/>
  <c r="I399"/>
  <c r="K399"/>
  <c r="M399"/>
  <c r="O399"/>
  <c r="Q399"/>
  <c r="V399"/>
  <c r="G405"/>
  <c r="M405" s="1"/>
  <c r="I405"/>
  <c r="K405"/>
  <c r="O405"/>
  <c r="Q405"/>
  <c r="V405"/>
  <c r="G411"/>
  <c r="I411"/>
  <c r="K411"/>
  <c r="M411"/>
  <c r="O411"/>
  <c r="Q411"/>
  <c r="V411"/>
  <c r="G417"/>
  <c r="I417"/>
  <c r="I416" s="1"/>
  <c r="K417"/>
  <c r="M417"/>
  <c r="O417"/>
  <c r="Q417"/>
  <c r="Q416" s="1"/>
  <c r="V417"/>
  <c r="G419"/>
  <c r="M419" s="1"/>
  <c r="I419"/>
  <c r="K419"/>
  <c r="K416" s="1"/>
  <c r="O419"/>
  <c r="O416" s="1"/>
  <c r="Q419"/>
  <c r="V419"/>
  <c r="V416" s="1"/>
  <c r="AE422"/>
  <c r="AF422"/>
  <c r="I20" i="1"/>
  <c r="I19"/>
  <c r="F51"/>
  <c r="G23" s="1"/>
  <c r="H41" l="1"/>
  <c r="I41" s="1"/>
  <c r="H43"/>
  <c r="I43" s="1"/>
  <c r="H45"/>
  <c r="I45" s="1"/>
  <c r="H47"/>
  <c r="I47" s="1"/>
  <c r="H49"/>
  <c r="I49" s="1"/>
  <c r="I18"/>
  <c r="I17"/>
  <c r="I85"/>
  <c r="J84" s="1"/>
  <c r="I16"/>
  <c r="I21" s="1"/>
  <c r="J60"/>
  <c r="J62"/>
  <c r="J64"/>
  <c r="J66"/>
  <c r="J68"/>
  <c r="J70"/>
  <c r="J72"/>
  <c r="J74"/>
  <c r="J76"/>
  <c r="J78"/>
  <c r="J80"/>
  <c r="J82"/>
  <c r="H48"/>
  <c r="I48" s="1"/>
  <c r="H46"/>
  <c r="I46" s="1"/>
  <c r="H44"/>
  <c r="I44" s="1"/>
  <c r="H42"/>
  <c r="I42" s="1"/>
  <c r="H40"/>
  <c r="I40" s="1"/>
  <c r="G26"/>
  <c r="A26"/>
  <c r="H39"/>
  <c r="I39" s="1"/>
  <c r="I51" s="1"/>
  <c r="J47" s="1"/>
  <c r="A23"/>
  <c r="G28"/>
  <c r="M182" i="19"/>
  <c r="M179" s="1"/>
  <c r="M148"/>
  <c r="M136" s="1"/>
  <c r="M128"/>
  <c r="M127" s="1"/>
  <c r="M98"/>
  <c r="M96" s="1"/>
  <c r="M70"/>
  <c r="M69" s="1"/>
  <c r="M57"/>
  <c r="M56" s="1"/>
  <c r="M45"/>
  <c r="M40" s="1"/>
  <c r="M34"/>
  <c r="M29" s="1"/>
  <c r="M20"/>
  <c r="M16" s="1"/>
  <c r="M334" i="18"/>
  <c r="M222"/>
  <c r="M209"/>
  <c r="M178"/>
  <c r="M104"/>
  <c r="M288"/>
  <c r="M158"/>
  <c r="M67"/>
  <c r="M54"/>
  <c r="G334"/>
  <c r="G288"/>
  <c r="G222"/>
  <c r="G209"/>
  <c r="G178"/>
  <c r="G158"/>
  <c r="G104"/>
  <c r="G67"/>
  <c r="G54"/>
  <c r="M280"/>
  <c r="M279" s="1"/>
  <c r="M258"/>
  <c r="M257" s="1"/>
  <c r="M248"/>
  <c r="M247" s="1"/>
  <c r="M165"/>
  <c r="M164" s="1"/>
  <c r="M61"/>
  <c r="M60" s="1"/>
  <c r="M23"/>
  <c r="M22" s="1"/>
  <c r="M9"/>
  <c r="M8" s="1"/>
  <c r="M279" i="17"/>
  <c r="M335"/>
  <c r="M334" s="1"/>
  <c r="M289"/>
  <c r="M288" s="1"/>
  <c r="M281"/>
  <c r="M259"/>
  <c r="M257" s="1"/>
  <c r="M251"/>
  <c r="M247" s="1"/>
  <c r="M223"/>
  <c r="M222" s="1"/>
  <c r="M210"/>
  <c r="M209" s="1"/>
  <c r="M179"/>
  <c r="M178" s="1"/>
  <c r="M169"/>
  <c r="M164" s="1"/>
  <c r="M159"/>
  <c r="M158" s="1"/>
  <c r="M105"/>
  <c r="M104" s="1"/>
  <c r="M68"/>
  <c r="M67" s="1"/>
  <c r="M65"/>
  <c r="M60" s="1"/>
  <c r="M55"/>
  <c r="M54" s="1"/>
  <c r="M51"/>
  <c r="M50" s="1"/>
  <c r="M47"/>
  <c r="M46" s="1"/>
  <c r="M44"/>
  <c r="M43" s="1"/>
  <c r="M40"/>
  <c r="M39" s="1"/>
  <c r="M36"/>
  <c r="M35" s="1"/>
  <c r="M29"/>
  <c r="M22" s="1"/>
  <c r="M15"/>
  <c r="M8" s="1"/>
  <c r="M334" i="16"/>
  <c r="M222"/>
  <c r="M209"/>
  <c r="M178"/>
  <c r="M104"/>
  <c r="M288"/>
  <c r="M158"/>
  <c r="M67"/>
  <c r="M54"/>
  <c r="G334"/>
  <c r="G288"/>
  <c r="G222"/>
  <c r="G209"/>
  <c r="G178"/>
  <c r="G158"/>
  <c r="G104"/>
  <c r="G67"/>
  <c r="G54"/>
  <c r="M280"/>
  <c r="M279" s="1"/>
  <c r="M258"/>
  <c r="M257" s="1"/>
  <c r="M248"/>
  <c r="M247" s="1"/>
  <c r="M165"/>
  <c r="M164" s="1"/>
  <c r="M61"/>
  <c r="M60" s="1"/>
  <c r="M23"/>
  <c r="M22" s="1"/>
  <c r="M9"/>
  <c r="M8" s="1"/>
  <c r="M334" i="15"/>
  <c r="M222"/>
  <c r="M209"/>
  <c r="M178"/>
  <c r="M104"/>
  <c r="M288"/>
  <c r="M158"/>
  <c r="M67"/>
  <c r="M54"/>
  <c r="G334"/>
  <c r="G288"/>
  <c r="G222"/>
  <c r="G209"/>
  <c r="G178"/>
  <c r="G158"/>
  <c r="G104"/>
  <c r="G67"/>
  <c r="G54"/>
  <c r="M280"/>
  <c r="M279" s="1"/>
  <c r="M258"/>
  <c r="M257" s="1"/>
  <c r="M248"/>
  <c r="M247" s="1"/>
  <c r="M165"/>
  <c r="M164" s="1"/>
  <c r="M61"/>
  <c r="M60" s="1"/>
  <c r="M23"/>
  <c r="M22" s="1"/>
  <c r="M9"/>
  <c r="M8" s="1"/>
  <c r="M8" i="14"/>
  <c r="M408"/>
  <c r="M407" s="1"/>
  <c r="M376"/>
  <c r="M375" s="1"/>
  <c r="M363"/>
  <c r="M359" s="1"/>
  <c r="M331"/>
  <c r="M330" s="1"/>
  <c r="M317"/>
  <c r="M316" s="1"/>
  <c r="M281"/>
  <c r="M280" s="1"/>
  <c r="M266"/>
  <c r="M265" s="1"/>
  <c r="M253"/>
  <c r="M252" s="1"/>
  <c r="M195"/>
  <c r="M194" s="1"/>
  <c r="M150"/>
  <c r="M149" s="1"/>
  <c r="M132"/>
  <c r="M127" s="1"/>
  <c r="M117"/>
  <c r="M116" s="1"/>
  <c r="M81"/>
  <c r="M80" s="1"/>
  <c r="M73"/>
  <c r="M69" s="1"/>
  <c r="M55"/>
  <c r="M54" s="1"/>
  <c r="M51"/>
  <c r="M50" s="1"/>
  <c r="M38"/>
  <c r="M25" s="1"/>
  <c r="G8"/>
  <c r="M369" i="13"/>
  <c r="M134"/>
  <c r="M77"/>
  <c r="M51"/>
  <c r="M8"/>
  <c r="G369"/>
  <c r="G134"/>
  <c r="G77"/>
  <c r="G51"/>
  <c r="G8"/>
  <c r="AF423"/>
  <c r="M418"/>
  <c r="M417" s="1"/>
  <c r="M386"/>
  <c r="M385" s="1"/>
  <c r="M338"/>
  <c r="M337" s="1"/>
  <c r="M324"/>
  <c r="M323" s="1"/>
  <c r="M288"/>
  <c r="M287" s="1"/>
  <c r="M273"/>
  <c r="M272" s="1"/>
  <c r="M260"/>
  <c r="M259" s="1"/>
  <c r="M202"/>
  <c r="M201" s="1"/>
  <c r="M157"/>
  <c r="M156" s="1"/>
  <c r="M124"/>
  <c r="M123" s="1"/>
  <c r="M67"/>
  <c r="M66" s="1"/>
  <c r="M63"/>
  <c r="M62" s="1"/>
  <c r="M59"/>
  <c r="M58" s="1"/>
  <c r="M25"/>
  <c r="M24" s="1"/>
  <c r="M384" i="12"/>
  <c r="M336"/>
  <c r="M416"/>
  <c r="M258"/>
  <c r="M155"/>
  <c r="M24"/>
  <c r="M8"/>
  <c r="G416"/>
  <c r="M369"/>
  <c r="M368" s="1"/>
  <c r="M328"/>
  <c r="M322" s="1"/>
  <c r="M297"/>
  <c r="M286" s="1"/>
  <c r="M275"/>
  <c r="M271" s="1"/>
  <c r="M262"/>
  <c r="M203"/>
  <c r="M200" s="1"/>
  <c r="M162"/>
  <c r="M134"/>
  <c r="M133" s="1"/>
  <c r="M129"/>
  <c r="M128" s="1"/>
  <c r="M126"/>
  <c r="M122" s="1"/>
  <c r="M78"/>
  <c r="M77" s="1"/>
  <c r="M70"/>
  <c r="M66" s="1"/>
  <c r="M52"/>
  <c r="M51" s="1"/>
  <c r="M48"/>
  <c r="M47" s="1"/>
  <c r="M36"/>
  <c r="G8"/>
  <c r="J28" i="1"/>
  <c r="J26"/>
  <c r="G38"/>
  <c r="F38"/>
  <c r="J23"/>
  <c r="J24"/>
  <c r="J25"/>
  <c r="J27"/>
  <c r="E24"/>
  <c r="E26"/>
  <c r="H51" l="1"/>
  <c r="J83"/>
  <c r="J81"/>
  <c r="J79"/>
  <c r="J77"/>
  <c r="J75"/>
  <c r="J73"/>
  <c r="J71"/>
  <c r="J69"/>
  <c r="J67"/>
  <c r="J65"/>
  <c r="J63"/>
  <c r="J61"/>
  <c r="J59"/>
  <c r="J58"/>
  <c r="J42"/>
  <c r="J46"/>
  <c r="J50"/>
  <c r="J41"/>
  <c r="J45"/>
  <c r="J49"/>
  <c r="J40"/>
  <c r="J44"/>
  <c r="J48"/>
  <c r="J39"/>
  <c r="J51" s="1"/>
  <c r="J43"/>
  <c r="G24"/>
  <c r="A27" s="1"/>
  <c r="A24"/>
  <c r="J85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<sst xmlns="http://schemas.openxmlformats.org/spreadsheetml/2006/main" count="10281" uniqueCount="858">
  <si>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</si>
  <si>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</si>
  <si>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</si>
  <si>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</si>
  <si>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</si>
  <si>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</si>
  <si>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</si>
  <si>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</si>
  <si>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</si>
  <si>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</si>
  <si>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</si>
  <si>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</si>
  <si>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</si>
  <si>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</si>
  <si>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</si>
  <si>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</si>
  <si>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</si>
  <si>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</si>
  <si>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</si>
  <si>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</si>
  <si>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</si>
  <si>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</si>
  <si>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</si>
  <si>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</si>
  <si>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</si>
  <si>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</si>
  <si>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</si>
  <si>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</si>
  <si>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</si>
  <si>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</si>
  <si>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</si>
  <si>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</si>
  <si>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</si>
  <si>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</si>
  <si>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</si>
  <si>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</si>
  <si>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</si>
  <si>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</si>
  <si>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</si>
  <si>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</si>
  <si>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</si>
  <si>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</si>
  <si>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</si>
  <si>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</si>
  <si>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004</t>
  </si>
  <si>
    <t>Stavební úpravy objektu MŠ Májová,Děčín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</si>
  <si>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</si>
  <si>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</si>
  <si>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</si>
  <si>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</si>
  <si>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</si>
  <si>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</si>
  <si>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</si>
  <si>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</si>
  <si>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</si>
  <si>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Hygienické zázemí</t>
  </si>
  <si>
    <t>1</t>
  </si>
  <si>
    <t>Berušky-1.NP levá strana</t>
  </si>
  <si>
    <t>Broučci-2.NP pravá strana</t>
  </si>
  <si>
    <t>Motýlci- 2.NP levá strana</t>
  </si>
  <si>
    <t>SO 02</t>
  </si>
  <si>
    <t>Příruční kuchyňka</t>
  </si>
  <si>
    <t>Příruční kuchyňka-1.NP levá strana -Berušky</t>
  </si>
  <si>
    <t>2</t>
  </si>
  <si>
    <t>Příruční kuchyňka-2.NP levá strana  -Motýlci</t>
  </si>
  <si>
    <t>3</t>
  </si>
  <si>
    <t>Příruční kuchyňka-2.NP pravá strana- Broučci</t>
  </si>
  <si>
    <t>4</t>
  </si>
  <si>
    <t>Příruční kuchyňka- 1.NP-pravá strana-Sluníčka</t>
  </si>
  <si>
    <t>SO 03</t>
  </si>
  <si>
    <t>Spojovací chodba</t>
  </si>
  <si>
    <t>Celkem za stavbu</t>
  </si>
  <si>
    <t>CZK</t>
  </si>
  <si>
    <t>Rekapitulace dílů</t>
  </si>
  <si>
    <t>Typ dílu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</si>
  <si>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</si>
  <si>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</si>
  <si>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</si>
  <si>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</si>
  <si>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</si>
  <si>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</si>
  <si>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</si>
  <si>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</si>
  <si>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</si>
  <si>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</si>
  <si>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</si>
  <si>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</si>
  <si>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</si>
  <si>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</si>
  <si>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</si>
  <si>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</si>
  <si>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</si>
  <si>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</si>
  <si>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</si>
  <si>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</si>
  <si>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</si>
  <si>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</si>
  <si>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</si>
  <si>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</si>
  <si>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</si>
  <si>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</si>
  <si>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</si>
  <si>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</si>
  <si>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</si>
  <si>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</si>
  <si>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</si>
  <si>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</si>
  <si>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</si>
  <si>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</si>
  <si>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</si>
  <si>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</si>
  <si>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</si>
  <si>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</si>
  <si>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</si>
  <si>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</si>
  <si>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</si>
  <si>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</si>
  <si>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</si>
  <si>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</si>
  <si>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</si>
  <si>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M21 VRN</t>
  </si>
  <si>
    <t>Vedlejší rozpočtové náklady</t>
  </si>
  <si>
    <t>VRN elektr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</si>
  <si>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</si>
  <si>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</si>
  <si>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</si>
  <si>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</si>
  <si>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</si>
  <si>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</si>
  <si>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</si>
  <si>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</si>
  <si>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</si>
  <si>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</si>
  <si>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</si>
  <si>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</si>
  <si>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</si>
  <si>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</si>
  <si>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</si>
  <si>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</si>
  <si>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</si>
  <si>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</si>
  <si>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</si>
  <si>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</si>
  <si>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</si>
  <si>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</si>
  <si>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</si>
  <si>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</si>
  <si>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</si>
  <si>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</si>
  <si>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</si>
  <si>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</si>
  <si>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</si>
  <si>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</si>
  <si>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</si>
  <si>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</si>
  <si>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342263514RT1</t>
  </si>
  <si>
    <t>Revizní dvířka Promat do  příček, 300x600 mm typ SP, požární odolnost EI 15</t>
  </si>
  <si>
    <t>kus</t>
  </si>
  <si>
    <t>RTS 20/ I</t>
  </si>
  <si>
    <t>Práce</t>
  </si>
  <si>
    <t>POL1_</t>
  </si>
  <si>
    <t xml:space="preserve">dvířka k stoupačkám kanalizačním : </t>
  </si>
  <si>
    <t>VV</t>
  </si>
  <si>
    <t>342255024R00</t>
  </si>
  <si>
    <t>Příčky z desek Ytong tl. 10 cm</t>
  </si>
  <si>
    <t>m2</t>
  </si>
  <si>
    <t xml:space="preserve">zazdívka 2 ks oken : </t>
  </si>
  <si>
    <t>2*0,9*0,9</t>
  </si>
  <si>
    <t xml:space="preserve">zazdívka dveří : </t>
  </si>
  <si>
    <t>0,8*2</t>
  </si>
  <si>
    <t>346275115R00</t>
  </si>
  <si>
    <t>Přizdívky z desek Ytong tl. 150 mm</t>
  </si>
  <si>
    <t>5,969*1,5</t>
  </si>
  <si>
    <t>2,679*1,5</t>
  </si>
  <si>
    <t>1,511*2,955</t>
  </si>
  <si>
    <t>346275116R00</t>
  </si>
  <si>
    <t>Přizdívky z desek Ytong tl. 200 mm</t>
  </si>
  <si>
    <t>0,9*2,955</t>
  </si>
  <si>
    <t>1,1*2,955</t>
  </si>
  <si>
    <t>612471411R00</t>
  </si>
  <si>
    <t>Úprava vnitřních stěn aktivovaným štukem</t>
  </si>
  <si>
    <t xml:space="preserve">nad obklady na nově vyzděných stěnách : </t>
  </si>
  <si>
    <t xml:space="preserve">vchod-zvenčí : </t>
  </si>
  <si>
    <t>0,2*2</t>
  </si>
  <si>
    <t xml:space="preserve">zazdívky-zvenčí : </t>
  </si>
  <si>
    <t>1*0,8*2</t>
  </si>
  <si>
    <t xml:space="preserve">vnitřní přizdívky do stropu-nad obklady : </t>
  </si>
  <si>
    <t>2,761*0,855</t>
  </si>
  <si>
    <t>1,1*0,855</t>
  </si>
  <si>
    <t>0,2*0,855</t>
  </si>
  <si>
    <t>612481211RT2</t>
  </si>
  <si>
    <t>Montáž výztužné sítě(perlinky)do stěrky-vnit.stěny včetně výztužné sítě a stěrkového tmelu Baumit</t>
  </si>
  <si>
    <t xml:space="preserve">nad obkladyna nově vyzděných stěnách : </t>
  </si>
  <si>
    <t>632419110R00</t>
  </si>
  <si>
    <t>Samonivelač. stěrka BASF,ruční zpracování tl.10 mm</t>
  </si>
  <si>
    <t xml:space="preserve">po očištění podlahy provést nivelaci : </t>
  </si>
  <si>
    <t>17</t>
  </si>
  <si>
    <t>766711001R00</t>
  </si>
  <si>
    <t>Montáž oken  s vypěněním plastových</t>
  </si>
  <si>
    <t>m</t>
  </si>
  <si>
    <t>POL1_7</t>
  </si>
  <si>
    <t>Montáž plastových oken a dveří včetně dodávky a montáže PU pěny a spojovacích prostředků.</t>
  </si>
  <si>
    <t>POP</t>
  </si>
  <si>
    <t xml:space="preserve">okno pozice A : </t>
  </si>
  <si>
    <t>4*0,9</t>
  </si>
  <si>
    <t>1001</t>
  </si>
  <si>
    <t>Okno plastové 900 x 900, bezp. sklo , pozice A parametry -tabulka oken</t>
  </si>
  <si>
    <t>Vlastní</t>
  </si>
  <si>
    <t>Indiv</t>
  </si>
  <si>
    <t>938902122R00</t>
  </si>
  <si>
    <t>Čištění ploch betonových konstrukcí tlakovou vodou</t>
  </si>
  <si>
    <t xml:space="preserve">vyčištění podlah před pokládkou : </t>
  </si>
  <si>
    <t>941955001R00</t>
  </si>
  <si>
    <t>Lešení lehké pomocné, výška podlahy do 1,2 m</t>
  </si>
  <si>
    <t>RTS 19/ II</t>
  </si>
  <si>
    <t xml:space="preserve">cca 15 m2 : </t>
  </si>
  <si>
    <t>15</t>
  </si>
  <si>
    <t>952901111R00</t>
  </si>
  <si>
    <t>Vyčištění budov o výšce podlaží do 4 m</t>
  </si>
  <si>
    <t xml:space="preserve">101 : </t>
  </si>
  <si>
    <t>954312101R00</t>
  </si>
  <si>
    <t>Opláštění z SDK,2.str.,do 200x200 mm,RB tl.12,5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</si>
  <si>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</si>
  <si>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</si>
  <si>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</si>
  <si>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opláštění rozvodů vody vedené pod stropem-směrem do přizdívky : </t>
  </si>
  <si>
    <t>1,81+3,358+1,455</t>
  </si>
  <si>
    <t>962031116R00</t>
  </si>
  <si>
    <t>Bourání příček  tl. 100 mm</t>
  </si>
  <si>
    <t xml:space="preserve">příčka mezi 101/102(zbourán vč., obkladu) : </t>
  </si>
  <si>
    <t>2,3*2,955</t>
  </si>
  <si>
    <t>-0,8*2</t>
  </si>
  <si>
    <t>965048150R00</t>
  </si>
  <si>
    <t>Dočištění povrchu po vybourání dlažeb, tmel do 50%</t>
  </si>
  <si>
    <t xml:space="preserve">demontáž celých podlah : </t>
  </si>
  <si>
    <t>10,8</t>
  </si>
  <si>
    <t xml:space="preserve">102 : </t>
  </si>
  <si>
    <t>7,6</t>
  </si>
  <si>
    <t>965081713R00</t>
  </si>
  <si>
    <t>Bourání dlažeb keramických tl.10 mm, nad 1 m2</t>
  </si>
  <si>
    <t>968061112R00</t>
  </si>
  <si>
    <t>Vyvěšení dřevěných okenních křídel pl. do 1,5 m2</t>
  </si>
  <si>
    <t xml:space="preserve">vnitřní okna 900 x900 mm-předpoklad po 1 ks : </t>
  </si>
  <si>
    <t>3*1</t>
  </si>
  <si>
    <t>968061125R00</t>
  </si>
  <si>
    <t>Vyvěšení dřevěných dveřních křídel pl. do 2 m2</t>
  </si>
  <si>
    <t xml:space="preserve">101/neř. prostor : </t>
  </si>
  <si>
    <t xml:space="preserve">101/102 : </t>
  </si>
  <si>
    <t>968062355R00</t>
  </si>
  <si>
    <t>Vybourání dřevěných rámů oken dvojitých pl. 2 m2</t>
  </si>
  <si>
    <t xml:space="preserve">vnitřní okna 900 x900 mm-3  ks : </t>
  </si>
  <si>
    <t>3*0,9*0,9</t>
  </si>
  <si>
    <t>968072455R00</t>
  </si>
  <si>
    <t>Vybourání kovových dveřních zárubní pl. do 2 m2</t>
  </si>
  <si>
    <t>2*0,8*2</t>
  </si>
  <si>
    <t>978059531R00</t>
  </si>
  <si>
    <t>Odsekání vnitřních obkladů stěn nad 2 m2</t>
  </si>
  <si>
    <t>5,696*2</t>
  </si>
  <si>
    <t>2*1,81*2</t>
  </si>
  <si>
    <t>-0,8*2-1,15*0,9</t>
  </si>
  <si>
    <t>102 : 3,335*2</t>
  </si>
  <si>
    <t>2,761*1,5</t>
  </si>
  <si>
    <t>0,4*1,5</t>
  </si>
  <si>
    <t>2,729*1,5</t>
  </si>
  <si>
    <t>-2*0,9*0,6</t>
  </si>
  <si>
    <t>-1,15*0,4</t>
  </si>
  <si>
    <t>900      R02</t>
  </si>
  <si>
    <t>HZS stavební dělník v tarifní třídě 5</t>
  </si>
  <si>
    <t>h</t>
  </si>
  <si>
    <t>POL1_1</t>
  </si>
  <si>
    <t xml:space="preserve">vyměřování, přípomoce : </t>
  </si>
  <si>
    <t>5</t>
  </si>
  <si>
    <t>998011001R00</t>
  </si>
  <si>
    <t>Přesun hmot pro budovy zděné výšky do 6 m</t>
  </si>
  <si>
    <t>t</t>
  </si>
  <si>
    <t>4,64</t>
  </si>
  <si>
    <t>711212001RT1</t>
  </si>
  <si>
    <t>Hydroizolační povlak - nátěr Saniflex (fa Schömburg), proti vlhkosti</t>
  </si>
  <si>
    <t xml:space="preserve">hydroizolační nátěr v SK : </t>
  </si>
  <si>
    <t>0,9*0,9</t>
  </si>
  <si>
    <t>2*0,9*2,1</t>
  </si>
  <si>
    <t>721176102R00</t>
  </si>
  <si>
    <t>Potrubí HT připojovací D 40 x 1,8 mm</t>
  </si>
  <si>
    <t>Potrubí včetně tvarovek. Bez zednických výpomocí.</t>
  </si>
  <si>
    <t>4+6*0,5</t>
  </si>
  <si>
    <t>0,5</t>
  </si>
  <si>
    <t>721176103R00</t>
  </si>
  <si>
    <t>Potrubí HT připojovací D 50 x 1,8 mm</t>
  </si>
  <si>
    <t>721176105R00</t>
  </si>
  <si>
    <t>Potrubí HT připojovací D 110 x 2,7 mm</t>
  </si>
  <si>
    <t>4,8+4*0,5</t>
  </si>
  <si>
    <t>721194104R00</t>
  </si>
  <si>
    <t>Vyvedení odpadních výpustek D 40 x 1,8</t>
  </si>
  <si>
    <t>7</t>
  </si>
  <si>
    <t>721194105R00</t>
  </si>
  <si>
    <t>Vyvedení odpadních výpustek D 50 x 1,8</t>
  </si>
  <si>
    <t>721194109R00</t>
  </si>
  <si>
    <t>Vyvedení odpadních výpustek D 110 x 2,3</t>
  </si>
  <si>
    <t>721211501R00</t>
  </si>
  <si>
    <t>Vpusť podlahová Geberit Varino D 75 mm</t>
  </si>
  <si>
    <t xml:space="preserve">vpust v SK : </t>
  </si>
  <si>
    <t>998721101R00</t>
  </si>
  <si>
    <t>Přesun hmot pro vnitřní kanalizaci, výšky do 6 m</t>
  </si>
  <si>
    <t>0,021</t>
  </si>
  <si>
    <t>722172311R00</t>
  </si>
  <si>
    <t>Potrubí z PPR, D 20x2,8 mm, PN 16, vč.zed.výpom.</t>
  </si>
  <si>
    <t>Potrubí včetně tvarovek a zednických výpomocí.</t>
  </si>
  <si>
    <t>Včetně pomocného lešení o výšce podlahy do 1900 mm a pro zatížení do 1,5 kPa.</t>
  </si>
  <si>
    <t>6*0,5</t>
  </si>
  <si>
    <t>5*0,3</t>
  </si>
  <si>
    <t>2*0,3</t>
  </si>
  <si>
    <t>722172312R00</t>
  </si>
  <si>
    <t>Potrubí z PPR, D 25x3,5 mm, PN 16, vč.zed.výpom.</t>
  </si>
  <si>
    <t xml:space="preserve">studená : </t>
  </si>
  <si>
    <t>20</t>
  </si>
  <si>
    <t xml:space="preserve">teplá : </t>
  </si>
  <si>
    <t xml:space="preserve">regulovaná : </t>
  </si>
  <si>
    <t>8</t>
  </si>
  <si>
    <t>722181212RT7</t>
  </si>
  <si>
    <t>Izolace návleková MIRELON PRO tl. stěny 9 mm vnitřní průměr 22 mm</t>
  </si>
  <si>
    <t>V položce je kalkulována dodávka izolační trubice, spon a lepicí pásky.</t>
  </si>
  <si>
    <t>722181212RT8</t>
  </si>
  <si>
    <t>Izolace návleková MIRELON PRO tl. stěny 9 mm vnitřní průměr 25 mm</t>
  </si>
  <si>
    <t>722191111R00</t>
  </si>
  <si>
    <t>Hadice flexibilní k baterii,DN 15 x M10,délka 0,4m</t>
  </si>
  <si>
    <t>soubor</t>
  </si>
  <si>
    <t>6*2</t>
  </si>
  <si>
    <t>722202422R00</t>
  </si>
  <si>
    <t>Kohout kul. nerozeb.s výpustí PP-R INSTAPLAST D 20</t>
  </si>
  <si>
    <t>722202513R00</t>
  </si>
  <si>
    <t>Ventil přímý PP-R INSTAPLAST D 25x3/4"</t>
  </si>
  <si>
    <t>722280106R00</t>
  </si>
  <si>
    <t>Tlaková zkouška vodovodního potrubí DN 32</t>
  </si>
  <si>
    <t>Včetně dodávky vody, uzavření a zabezpečení konců potrubí.</t>
  </si>
  <si>
    <t>48+5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</si>
  <si>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</si>
  <si>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</si>
  <si>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</si>
  <si>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</si>
  <si>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</si>
  <si>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0,284</t>
  </si>
  <si>
    <t>72201</t>
  </si>
  <si>
    <t>Ostatní práce vnitřního rozvodu vody</t>
  </si>
  <si>
    <t>kpl</t>
  </si>
  <si>
    <t>725110814R00</t>
  </si>
  <si>
    <t>Demontáž klozetů kombinovaných</t>
  </si>
  <si>
    <t>6</t>
  </si>
  <si>
    <t>725014161R00</t>
  </si>
  <si>
    <t>Klozet závěsný LYRA Plus včetně sedátka, hl.530 mm dětské</t>
  </si>
  <si>
    <t>725016105R00</t>
  </si>
  <si>
    <t>Pisoár DOMINO 4110.1 ovládání automatické, bílý</t>
  </si>
  <si>
    <t xml:space="preserve">š 365 x hl. 350 x v 575mm : </t>
  </si>
  <si>
    <t>725210821R00</t>
  </si>
  <si>
    <t>Demontáž umyvadel bez výtokových armatur</t>
  </si>
  <si>
    <t>5+1</t>
  </si>
  <si>
    <t>725017134R00</t>
  </si>
  <si>
    <t>Umyvadlo na šrouby OLYMP Deep 60 x 45 cm, bílé</t>
  </si>
  <si>
    <t xml:space="preserve">umnyvadlo pro dospělé : </t>
  </si>
  <si>
    <t>725017162R00</t>
  </si>
  <si>
    <t>Umyvadlo na šrouby LYRA Plus , 55 x 45 cm, bílé</t>
  </si>
  <si>
    <t xml:space="preserve">dětské umyvadlo : </t>
  </si>
  <si>
    <t>725249103R00</t>
  </si>
  <si>
    <t>Montáž sprchových koutů</t>
  </si>
  <si>
    <t>725240811R00</t>
  </si>
  <si>
    <t>Demontáž sprchových kabin bez výtokových armatur</t>
  </si>
  <si>
    <t>725291175R00</t>
  </si>
  <si>
    <t>Sedátko sklopné s opěrnou nohou nerez Novaservis</t>
  </si>
  <si>
    <t xml:space="preserve">sedátko do SK : </t>
  </si>
  <si>
    <t>725823121R00</t>
  </si>
  <si>
    <t>Baterie umyvadlová stoján. ruční, vč. otvír.odpadu</t>
  </si>
  <si>
    <t xml:space="preserve">umyvadlo dospělých : </t>
  </si>
  <si>
    <t>725823813R00</t>
  </si>
  <si>
    <t>Baterie  umyvadlová stojánková</t>
  </si>
  <si>
    <t xml:space="preserve">s centrálně mísenou vodou mimo dosah dětí : </t>
  </si>
  <si>
    <t>725820801R00</t>
  </si>
  <si>
    <t>Demontáž baterie nástěnné do G 3/4</t>
  </si>
  <si>
    <t xml:space="preserve">umyvadlo : </t>
  </si>
  <si>
    <t xml:space="preserve">SK : </t>
  </si>
  <si>
    <t>725845811R00</t>
  </si>
  <si>
    <t>Baterie termost.sprchová nástěnná</t>
  </si>
  <si>
    <t xml:space="preserve">vč. sprchové hadice, růžice, tyče : </t>
  </si>
  <si>
    <t>725860107R00</t>
  </si>
  <si>
    <t>Uzávěrka zápachová umyvadlová T 1015,D 40</t>
  </si>
  <si>
    <t>725860213R00</t>
  </si>
  <si>
    <t>Sifon umyvadlový HL132, D 32, 40 mm nerez</t>
  </si>
  <si>
    <t>726211323R00</t>
  </si>
  <si>
    <t>Modul-WC Duofix, nastavitelný, h 112 cm</t>
  </si>
  <si>
    <t>Včetně dodávky a připevnění montážního prvku vč. napojení na kanalizační popř. vodovodní potrubí.</t>
  </si>
  <si>
    <t>998725101R00</t>
  </si>
  <si>
    <t>Přesun hmot pro zařizovací předměty, výšky do 6 m</t>
  </si>
  <si>
    <t>0,222</t>
  </si>
  <si>
    <t>725001</t>
  </si>
  <si>
    <t>Demontáž krytu topení</t>
  </si>
  <si>
    <t>725002</t>
  </si>
  <si>
    <t>Demontáž rozvodů vody a kanalizace</t>
  </si>
  <si>
    <t>kpůl</t>
  </si>
  <si>
    <t xml:space="preserve">demontáže v rozsahu pro nové rozvody : </t>
  </si>
  <si>
    <t>725003</t>
  </si>
  <si>
    <t>Demontáže háčků na ručníky</t>
  </si>
  <si>
    <t>55428083.AR</t>
  </si>
  <si>
    <t>Sprchová zástěna čtvercová 90x90x185 cm ,rohová</t>
  </si>
  <si>
    <t>SPCM</t>
  </si>
  <si>
    <t>Specifikace</t>
  </si>
  <si>
    <t>POL3_</t>
  </si>
  <si>
    <t>766661112R00</t>
  </si>
  <si>
    <t>Montáž dveří do zárubně,otevíravých 1kř.do 0,8 m</t>
  </si>
  <si>
    <t xml:space="preserve">pozice 3L : </t>
  </si>
  <si>
    <t>766670021R00</t>
  </si>
  <si>
    <t>Montáž kliky a štítku bez zámku</t>
  </si>
  <si>
    <t>998766102R00</t>
  </si>
  <si>
    <t>Přesun hmot pro truhlářské konstr., výšky do 12 m</t>
  </si>
  <si>
    <t>0,034</t>
  </si>
  <si>
    <t>54914591R</t>
  </si>
  <si>
    <t>Kliky se štítem dveř.  804  klíč/90  hliník</t>
  </si>
  <si>
    <t>61160436R</t>
  </si>
  <si>
    <t>Dveře vnitřní  2/3 sklo 1 kř. 8 x187 foliované</t>
  </si>
  <si>
    <t>771101210RT1</t>
  </si>
  <si>
    <t>Penetrace podkladu pod dlažby penetrační nátěr Primer G</t>
  </si>
  <si>
    <t>771575107RT1</t>
  </si>
  <si>
    <t>Montáž podlah keram.,režné hladké, tmel, 20x20 cm weberfor profiflex (lep),webercolor comfort (sp)</t>
  </si>
  <si>
    <t>998771101R00</t>
  </si>
  <si>
    <t>Přesun hmot pro podlahy z dlaždic, výšky do 6 m</t>
  </si>
  <si>
    <t>0,371</t>
  </si>
  <si>
    <t>771579793R0</t>
  </si>
  <si>
    <t>Příplatek za spárovací hmotu - plošně,keram.dlažba</t>
  </si>
  <si>
    <t>597623123R</t>
  </si>
  <si>
    <t>Dlaždice 20x20 Color Two</t>
  </si>
  <si>
    <t>17*1,1</t>
  </si>
  <si>
    <t>771101210R00</t>
  </si>
  <si>
    <t>Penetrace podkladu pod dlažby a obklad</t>
  </si>
  <si>
    <t xml:space="preserve">penetrace pod nové obklady : </t>
  </si>
  <si>
    <t>2*(5,969+4,339)*2,1</t>
  </si>
  <si>
    <t>2*0,4*2,1</t>
  </si>
  <si>
    <t>-0,9*0,9</t>
  </si>
  <si>
    <t>-2*1,15*1</t>
  </si>
  <si>
    <t>2*2*1*0,15+2*1,15*0,15</t>
  </si>
  <si>
    <t>5,969*0,15</t>
  </si>
  <si>
    <t>2,679*0,15</t>
  </si>
  <si>
    <t>771579793R00</t>
  </si>
  <si>
    <t>Příplatek za spárovací hmotu - plošně</t>
  </si>
  <si>
    <t xml:space="preserve">výměra- viz montáž : </t>
  </si>
  <si>
    <t>42,5058</t>
  </si>
  <si>
    <t>781415015RT1</t>
  </si>
  <si>
    <t>Montáž obkladů stěn, porovin.,tmel, 20x20,30x15 cm weberfor profiflex (lep),webercolor comfort (sp)</t>
  </si>
  <si>
    <t xml:space="preserve">viz výměra penetrace pod nové obklady : </t>
  </si>
  <si>
    <t>781491001RT1</t>
  </si>
  <si>
    <t>Montáž lišt k obkladům rohových, koutových i dilatačních</t>
  </si>
  <si>
    <t>2*(5,969+4,339)+15*2,1</t>
  </si>
  <si>
    <t>2*2*1+2*1,15</t>
  </si>
  <si>
    <t>5,969+2,679</t>
  </si>
  <si>
    <t>998781101R00</t>
  </si>
  <si>
    <t>Přesun hmot pro obklady keramické, výšky do 6 m</t>
  </si>
  <si>
    <t>0,815</t>
  </si>
  <si>
    <t>59760128.AR</t>
  </si>
  <si>
    <t>Lišta obkl/obkl plast Schlüter DILEX-HKW  U11/O11</t>
  </si>
  <si>
    <t xml:space="preserve">výměra-viz montáž lišt : </t>
  </si>
  <si>
    <t>67,064*1,1</t>
  </si>
  <si>
    <t>597813604R</t>
  </si>
  <si>
    <t>Obkládačka 20x20  Color One</t>
  </si>
  <si>
    <t>POL3_7</t>
  </si>
  <si>
    <t>42,5058*1,1</t>
  </si>
  <si>
    <t>783124120R00</t>
  </si>
  <si>
    <t>Nátěr syntetický OK "B" dvojnásobný</t>
  </si>
  <si>
    <t xml:space="preserve">radiátory v 101-nové značení-2 ks, cca po 2,5 m2, včetně rozvodů : </t>
  </si>
  <si>
    <t>2*2,5</t>
  </si>
  <si>
    <t xml:space="preserve">nová zárubeň : </t>
  </si>
  <si>
    <t>2*2*0,15+0,9*0,15</t>
  </si>
  <si>
    <t>783903812R00</t>
  </si>
  <si>
    <t>Odmaštění saponáty</t>
  </si>
  <si>
    <t>783904811R00</t>
  </si>
  <si>
    <t>Odrezivění kovových konstrukcí</t>
  </si>
  <si>
    <t>784402801R00</t>
  </si>
  <si>
    <t>Odstranění malby oškrábáním v místnosti H do 3,8 m</t>
  </si>
  <si>
    <t xml:space="preserve">stropy)popřípadě pouze omytí) : </t>
  </si>
  <si>
    <t xml:space="preserve">stěny-v místech ,kde nebude přizdívka a nad obklady : </t>
  </si>
  <si>
    <t>2*1,66*0,955</t>
  </si>
  <si>
    <t>-1,15*0,875</t>
  </si>
  <si>
    <t>3,1*0,955</t>
  </si>
  <si>
    <t>0,4*0,955</t>
  </si>
  <si>
    <t>5,969*0,955</t>
  </si>
  <si>
    <t>1,5*1,455</t>
  </si>
  <si>
    <t>-1,15*1,855</t>
  </si>
  <si>
    <t>0,4*1,855</t>
  </si>
  <si>
    <t>2,679*1,455</t>
  </si>
  <si>
    <t>784161401R00</t>
  </si>
  <si>
    <t>Penetrace podkladu nátěrem HET, Klasik, 1 x</t>
  </si>
  <si>
    <t xml:space="preserve">stěny-viz štuk : </t>
  </si>
  <si>
    <t>7,092</t>
  </si>
  <si>
    <t xml:space="preserve">stropy : </t>
  </si>
  <si>
    <t>784165212R00</t>
  </si>
  <si>
    <t>Malba HET Super malba, bílá, bez penetrace, 2x</t>
  </si>
  <si>
    <t>784011222RT2</t>
  </si>
  <si>
    <t>Zakrytí podlah včetně papírové lepenky</t>
  </si>
  <si>
    <t xml:space="preserve">podlaha : </t>
  </si>
  <si>
    <t>Ochranný kryt radiátoru</t>
  </si>
  <si>
    <t xml:space="preserve">nový kryt radiátoru : </t>
  </si>
  <si>
    <t>Polepení oken folií</t>
  </si>
  <si>
    <t xml:space="preserve">Polepení stávajících oken neprůhlednou folií : </t>
  </si>
  <si>
    <t xml:space="preserve">2 ks oken vně budovu : </t>
  </si>
  <si>
    <t>Věšáky ručníků dětí</t>
  </si>
  <si>
    <t>Parapetní deska včetně mřížky</t>
  </si>
  <si>
    <t>Dělící stěny mez WC</t>
  </si>
  <si>
    <t>Přebalovací pult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</si>
  <si>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</si>
  <si>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</si>
  <si>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</si>
  <si>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</si>
  <si>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</si>
  <si>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</si>
  <si>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viz bourání : </t>
  </si>
  <si>
    <t>4,889</t>
  </si>
  <si>
    <t xml:space="preserve">viz dem. ZP : </t>
  </si>
  <si>
    <t>0,451</t>
  </si>
  <si>
    <t>979082213R00</t>
  </si>
  <si>
    <t>Vodorovná doprava suti po suchu do 1 km</t>
  </si>
  <si>
    <t>979081121R00</t>
  </si>
  <si>
    <t>Příplatek k odvozu za každý další 1 km</t>
  </si>
  <si>
    <t xml:space="preserve">skládka Orlík= 16 km, tzn 16-15 x množství : </t>
  </si>
  <si>
    <t>4,889*15</t>
  </si>
  <si>
    <t>0,451*15</t>
  </si>
  <si>
    <t>979082111R00</t>
  </si>
  <si>
    <t>Vnitrostaveništní doprava suti do 10 m</t>
  </si>
  <si>
    <t xml:space="preserve">průměrná vod. přeprava cca do 10 m : </t>
  </si>
  <si>
    <t>979990107R00</t>
  </si>
  <si>
    <t>Poplatek za skládku suti , PVC, dřevo, ost.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</si>
  <si>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</si>
  <si>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</si>
  <si>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</si>
  <si>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</si>
  <si>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</si>
  <si>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</si>
  <si>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</si>
  <si>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</si>
  <si>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</si>
  <si>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včetně:</t>
  </si>
  <si>
    <t>END</t>
  </si>
  <si>
    <t xml:space="preserve">příčka mezi 201/202(zbourán vč., obkladu) : </t>
  </si>
  <si>
    <t xml:space="preserve">201 : </t>
  </si>
  <si>
    <t xml:space="preserve">202 : </t>
  </si>
  <si>
    <t xml:space="preserve">201/neř. prostor : </t>
  </si>
  <si>
    <t xml:space="preserve">201/202 : </t>
  </si>
  <si>
    <t>3,335*2</t>
  </si>
  <si>
    <t>6,069*1,5</t>
  </si>
  <si>
    <t>2,68*1,5</t>
  </si>
  <si>
    <t>1,579*2,955</t>
  </si>
  <si>
    <t>0,3*2</t>
  </si>
  <si>
    <t>1,579*0,855</t>
  </si>
  <si>
    <t>0,9*0,855</t>
  </si>
  <si>
    <t>16</t>
  </si>
  <si>
    <t>14</t>
  </si>
  <si>
    <t>1,62+3,01+1,455</t>
  </si>
  <si>
    <t>17,6</t>
  </si>
  <si>
    <t xml:space="preserve">vstup : </t>
  </si>
  <si>
    <t>6,069*2</t>
  </si>
  <si>
    <t>1,62*2</t>
  </si>
  <si>
    <t>3,19*2</t>
  </si>
  <si>
    <t>-0,8*2-0,9*0,9</t>
  </si>
  <si>
    <t>2,83*1,5</t>
  </si>
  <si>
    <t>-2*0,9*0,4</t>
  </si>
  <si>
    <t>2,829*1,5</t>
  </si>
  <si>
    <t>4,45*2</t>
  </si>
  <si>
    <t>-2*1,15*0,9</t>
  </si>
  <si>
    <t>2*0,4*2</t>
  </si>
  <si>
    <t>4,785</t>
  </si>
  <si>
    <t>3,85+6*0,5</t>
  </si>
  <si>
    <t>4,85+4*0,5</t>
  </si>
  <si>
    <t>0,349</t>
  </si>
  <si>
    <t>16*1,1</t>
  </si>
  <si>
    <t>2*(6,069+4,3)*2,1</t>
  </si>
  <si>
    <t>6,069*0,15</t>
  </si>
  <si>
    <t>2,83*0,15</t>
  </si>
  <si>
    <t>42,79965</t>
  </si>
  <si>
    <t>2*(6,069+4,3)+15*2,1</t>
  </si>
  <si>
    <t>6,069+2,83</t>
  </si>
  <si>
    <t>0,821</t>
  </si>
  <si>
    <t>67,437*1,1</t>
  </si>
  <si>
    <t>42,79965*1,1</t>
  </si>
  <si>
    <t xml:space="preserve">radiátory v 201-nové značení-2 ks, cca po 2,5 m2, včetně rozvodů : </t>
  </si>
  <si>
    <t>2*1,63*0,955</t>
  </si>
  <si>
    <t>2,83*0,955</t>
  </si>
  <si>
    <t>6,069*0,955</t>
  </si>
  <si>
    <t>6,851</t>
  </si>
  <si>
    <t>3,085</t>
  </si>
  <si>
    <t>0,327</t>
  </si>
  <si>
    <t>3,085*15</t>
  </si>
  <si>
    <t>0,327*15</t>
  </si>
  <si>
    <t>317145313R00</t>
  </si>
  <si>
    <t>Překlad   100x246x1250</t>
  </si>
  <si>
    <t xml:space="preserve">překlad v přizdívce : </t>
  </si>
  <si>
    <t xml:space="preserve">nad podávacím okenkem : </t>
  </si>
  <si>
    <t xml:space="preserve">nade dveřmi : </t>
  </si>
  <si>
    <t>342263513RT2</t>
  </si>
  <si>
    <t>Revizní dvířka Promat do  příček, 300x300 mm typ SP, požární odolnost EI 30</t>
  </si>
  <si>
    <t>346275113R00</t>
  </si>
  <si>
    <t>Přizdívky z desek Ytong tl. 100 mm</t>
  </si>
  <si>
    <t xml:space="preserve">přizdívka na celou výšku místnosti : </t>
  </si>
  <si>
    <t>5,76*2,95</t>
  </si>
  <si>
    <t xml:space="preserve">na přizdívce-nad obklady : </t>
  </si>
  <si>
    <t>5,76*2,76</t>
  </si>
  <si>
    <t xml:space="preserve">odpočet obkladů-viz montáž obkladů : </t>
  </si>
  <si>
    <t>-4,8</t>
  </si>
  <si>
    <t xml:space="preserve">znivelování podlahy po odstranění PVC a očištění vodou : </t>
  </si>
  <si>
    <t>9,9</t>
  </si>
  <si>
    <t xml:space="preserve">očištění podlahy po odstranění PVC : </t>
  </si>
  <si>
    <t>cca : 8</t>
  </si>
  <si>
    <t xml:space="preserve">komplet kuchyňka : </t>
  </si>
  <si>
    <t xml:space="preserve">odstranění stávajících obkladů , výšky 1,35m : </t>
  </si>
  <si>
    <t>4,61*1,35</t>
  </si>
  <si>
    <t xml:space="preserve">přípomoce, vyměřování, cca 5 hodin : </t>
  </si>
  <si>
    <t>2,12</t>
  </si>
  <si>
    <t xml:space="preserve">pouze výměna stávající připojovací kanalizace, cca 4 x po 1m : </t>
  </si>
  <si>
    <t>5+2+4*1</t>
  </si>
  <si>
    <t>4+2+3*1</t>
  </si>
  <si>
    <t xml:space="preserve">dřez : </t>
  </si>
  <si>
    <t>0,085</t>
  </si>
  <si>
    <t xml:space="preserve">tvarovky, napojení ap. : </t>
  </si>
  <si>
    <t xml:space="preserve">kompletní demontáže všech ZP : </t>
  </si>
  <si>
    <t>725320822R00</t>
  </si>
  <si>
    <t>Demontáž dřezů dvojitých v kuchyň.sestavách</t>
  </si>
  <si>
    <t>725329101R00</t>
  </si>
  <si>
    <t>Montáž dřezů dvojitých</t>
  </si>
  <si>
    <t>725330820R00</t>
  </si>
  <si>
    <t>Demontáž výlevky diturvitové</t>
  </si>
  <si>
    <t>725339101R00</t>
  </si>
  <si>
    <t>Montáž výlevky diturvitové, bez nádrže a armatur</t>
  </si>
  <si>
    <t>725823111RT1</t>
  </si>
  <si>
    <t>Baterie umyvadlová stoján. ruční, bez otvír.odpadu standardní</t>
  </si>
  <si>
    <t>725823114R00</t>
  </si>
  <si>
    <t>Baterie dřezová stojánková ruční, bez otvír.odpadu</t>
  </si>
  <si>
    <t xml:space="preserve">výlevka : </t>
  </si>
  <si>
    <t>725829202R00</t>
  </si>
  <si>
    <t>Montáž baterie umyv.a dřezové nástěnné</t>
  </si>
  <si>
    <t xml:space="preserve">baterie k výlevce : </t>
  </si>
  <si>
    <t xml:space="preserve">sifon k výlevce : </t>
  </si>
  <si>
    <t>725860202R00</t>
  </si>
  <si>
    <t>Sifon dřezový , D 40, 50 mm dvojdřez</t>
  </si>
  <si>
    <t>766812840R00</t>
  </si>
  <si>
    <t>Demontáž kuchyňských linek do 2,1 m</t>
  </si>
  <si>
    <t xml:space="preserve">demontáž kuch linky s myčkou : </t>
  </si>
  <si>
    <t>0,047</t>
  </si>
  <si>
    <t xml:space="preserve">demontáže rozvodů vody a kanalizace dle potřeby při rekonstrukci : </t>
  </si>
  <si>
    <t>Montáž a dodávka myčky</t>
  </si>
  <si>
    <t>55144112R</t>
  </si>
  <si>
    <t>Baterie umyvadlová nástěnná</t>
  </si>
  <si>
    <t xml:space="preserve">bvaterie k výlevce-dodávka : </t>
  </si>
  <si>
    <t>55230720R</t>
  </si>
  <si>
    <t>Dvojdřez nerez SLUN 06</t>
  </si>
  <si>
    <t>64271101R</t>
  </si>
  <si>
    <t>Výlevka MIRA se sklopnou plastovou mřížkou bílá</t>
  </si>
  <si>
    <t>766812114R00</t>
  </si>
  <si>
    <t>Montáž kuchyňských linek dřevěných linek š.do 2,1m</t>
  </si>
  <si>
    <t>61581624.AR</t>
  </si>
  <si>
    <t>Linka kuchyňská atypická 290 cm</t>
  </si>
  <si>
    <t xml:space="preserve">typ- viz truhlářské výrobky : </t>
  </si>
  <si>
    <t>776421100RU1</t>
  </si>
  <si>
    <t>Lepení podlahových soklíků z PVC a vinylu včetně dodávky soklíku PVC</t>
  </si>
  <si>
    <t xml:space="preserve">oprava podlahy po odstr. kuch. linky : </t>
  </si>
  <si>
    <t>2*(5,76+1,7)</t>
  </si>
  <si>
    <t>-2*0,8</t>
  </si>
  <si>
    <t>776511000RU3</t>
  </si>
  <si>
    <t>Lepení povlakových podlah z pásů pryžových včetně podlahoviny S-1 tl. 4,0 mm, černé</t>
  </si>
  <si>
    <t xml:space="preserve">oprava podlahy po odstr. kuch linky včetně ZP : </t>
  </si>
  <si>
    <t>776511810R00</t>
  </si>
  <si>
    <t>Odstranění PVC a koberců lepených bez podložky</t>
  </si>
  <si>
    <t xml:space="preserve">předpoklad poškození PVC pod kuch. linkou-odstranění včetně likvidace na skládce : </t>
  </si>
  <si>
    <t xml:space="preserve">výměra cca-9,9 m2 : </t>
  </si>
  <si>
    <t>998776101R00</t>
  </si>
  <si>
    <t>Přesun hmot pro podlahy povlakové, výšky do 6 m</t>
  </si>
  <si>
    <t>0,054</t>
  </si>
  <si>
    <t xml:space="preserve">penetrace přizdívky -pod obklad : </t>
  </si>
  <si>
    <t xml:space="preserve">za linkou -mezi horní a dolní skřínkou : </t>
  </si>
  <si>
    <t>2,9*0,6</t>
  </si>
  <si>
    <t xml:space="preserve">za um. a výlevkou na výšku 1,8m : </t>
  </si>
  <si>
    <t>1,6*1,8</t>
  </si>
  <si>
    <t xml:space="preserve">parapet okna : </t>
  </si>
  <si>
    <t>0,9*0,2</t>
  </si>
  <si>
    <t xml:space="preserve">výměra-viz montáž : </t>
  </si>
  <si>
    <t>4,8</t>
  </si>
  <si>
    <t>781415013RT1</t>
  </si>
  <si>
    <t>Montáž obkladů stěn, porovin., do tmele, 15x15 cm weberfor profiflex (lep),webercolor comfort (sp)</t>
  </si>
  <si>
    <t>5,76</t>
  </si>
  <si>
    <t>2*1,8</t>
  </si>
  <si>
    <t>0,084</t>
  </si>
  <si>
    <t xml:space="preserve">výměra-viz montáž obkladů : </t>
  </si>
  <si>
    <t>12,96*1,1</t>
  </si>
  <si>
    <t>597813520R</t>
  </si>
  <si>
    <t>Obkládačka 15x15  Color One</t>
  </si>
  <si>
    <t>4,8*1,1</t>
  </si>
  <si>
    <t xml:space="preserve">po očištění, odmaštění  radiátoru ,  nátěr : </t>
  </si>
  <si>
    <t xml:space="preserve">výměra cca 2 m2 : </t>
  </si>
  <si>
    <t xml:space="preserve">očištění, odmaštění  radiátoru : </t>
  </si>
  <si>
    <t xml:space="preserve">případné odrezivění radiátoru, cca 10 % : </t>
  </si>
  <si>
    <t xml:space="preserve">výměra cca 2m2 : </t>
  </si>
  <si>
    <t>2*0,1</t>
  </si>
  <si>
    <t xml:space="preserve">oškrábání stěn : </t>
  </si>
  <si>
    <t>2*(5,76+1,7)*2,95</t>
  </si>
  <si>
    <t>-4,61*1,35</t>
  </si>
  <si>
    <t>-1,15*1,95-0,9*0,9-2*0,8*2</t>
  </si>
  <si>
    <t xml:space="preserve">oškrábání stropu : </t>
  </si>
  <si>
    <t xml:space="preserve">malby  stěn : </t>
  </si>
  <si>
    <t>-1,15*1,95-0,8*2</t>
  </si>
  <si>
    <t>-5,76*1,8</t>
  </si>
  <si>
    <t xml:space="preserve"> strop : </t>
  </si>
  <si>
    <t xml:space="preserve">ochrana stávající podlahoviny před poškozením : </t>
  </si>
  <si>
    <t xml:space="preserve">včetně povrchové úpravy : </t>
  </si>
  <si>
    <t>Mřížka u podávacího okénka</t>
  </si>
  <si>
    <t>Posunutí hydrantu</t>
  </si>
  <si>
    <t xml:space="preserve">demontáž, úprava rozvodů a zpětná montáž : </t>
  </si>
  <si>
    <t>974031121R00</t>
  </si>
  <si>
    <t>Vysekání rýh ve zdivu cihelném hl do 30 mm š do 30 mm</t>
  </si>
  <si>
    <t>ÚRS 20 01</t>
  </si>
  <si>
    <t>POL1_9</t>
  </si>
  <si>
    <t>460680411</t>
  </si>
  <si>
    <t>Vysekání kapes a výklenků ve zdivu betonovém pro krabice 7x7x5 cm</t>
  </si>
  <si>
    <t>URS</t>
  </si>
  <si>
    <t>460710031</t>
  </si>
  <si>
    <t>Vyplnění a omítnutí rýh ve stěnách hloubky do 3 cm a šířky do 3 cm</t>
  </si>
  <si>
    <t>741112061</t>
  </si>
  <si>
    <t>Montáž krabice přístrojová zapuštěná plastová kruhová</t>
  </si>
  <si>
    <t>741112101</t>
  </si>
  <si>
    <t>Montáž rozvodka zapuštěná plastová kruhová</t>
  </si>
  <si>
    <t>741122015</t>
  </si>
  <si>
    <t>Montáž kabel Cu bez ukončení uložený pod omítku plný kulatý 3x1,5 mm2 (CYKY)</t>
  </si>
  <si>
    <t>741122016</t>
  </si>
  <si>
    <t>Montáž kabel Cu bez ukončení uložený pod omítku plný kulatý 3x2,5 až 6 mm2 (CYKY)</t>
  </si>
  <si>
    <t>741313004</t>
  </si>
  <si>
    <t>Montáž zásuvka (polo)zapuštěná bezšroubové připojení 2x(2P+PE) dvojnásobná šikmá</t>
  </si>
  <si>
    <t>741372061</t>
  </si>
  <si>
    <t>Montáž svítidlo LED bytové přisazené stropní panelové do 0,09 m2</t>
  </si>
  <si>
    <t>741810001</t>
  </si>
  <si>
    <t>Celková prohlídka elektrického rozvodu a zařízení do 100 000,- Kč</t>
  </si>
  <si>
    <t>UPR</t>
  </si>
  <si>
    <t>Úprava rozvaděče včetně protokolu</t>
  </si>
  <si>
    <t>263434</t>
  </si>
  <si>
    <t>PFL7-10/1N/B/003 Chránič s nadproudovou ochranou, Ir=250A, AC, 1+N, 10kA, char.B, Idn=0.03A, In=10A</t>
  </si>
  <si>
    <t>ks</t>
  </si>
  <si>
    <t>POL3_0</t>
  </si>
  <si>
    <t>263534</t>
  </si>
  <si>
    <t>PFL7-16/1N/B/003 Chránič s nadproudovou ochranou, Ir=250A, AC, 1+N, 10kA, char.B, Idn=0.03A, In=16A</t>
  </si>
  <si>
    <t>34111030R</t>
  </si>
  <si>
    <t>kabel silový s Cu jádrem 1kV 3x1,5mm2</t>
  </si>
  <si>
    <t>34111036R</t>
  </si>
  <si>
    <t>kabel silový s Cu jádrem 1kV 3x2,5mm2</t>
  </si>
  <si>
    <t>34571518R</t>
  </si>
  <si>
    <t>Krabice KU 68-1901</t>
  </si>
  <si>
    <t>KS</t>
  </si>
  <si>
    <t>34571521R</t>
  </si>
  <si>
    <t>Krabice KU 68-1903</t>
  </si>
  <si>
    <t>5513A-C02357 B</t>
  </si>
  <si>
    <t>Dvojzásuvka TANGO 5513A-C02357 B</t>
  </si>
  <si>
    <t>B4</t>
  </si>
  <si>
    <t>B4 - Svítidlo SB LED 1.2ft 1600/840 s vestavným vypínačem</t>
  </si>
  <si>
    <t>RPSL</t>
  </si>
  <si>
    <t>Recyklační poplatek</t>
  </si>
  <si>
    <t>00R00</t>
  </si>
  <si>
    <t>Likvidace odpadu, odvoz suti a vybouraných hmot na skládku,</t>
  </si>
  <si>
    <t>013254000</t>
  </si>
  <si>
    <t>Dokumentace skutečného provedení stavby</t>
  </si>
  <si>
    <t>034002000</t>
  </si>
  <si>
    <t>Zabezpečení staveniště</t>
  </si>
  <si>
    <t>065002000</t>
  </si>
  <si>
    <t>Mimostaveništní doprava materiálů</t>
  </si>
  <si>
    <t>071103000</t>
  </si>
  <si>
    <t>Provoz investora</t>
  </si>
  <si>
    <t>141R00</t>
  </si>
  <si>
    <t>Přirážka za podružný materiál</t>
  </si>
  <si>
    <t>201      R00</t>
  </si>
  <si>
    <t>Podíl přidružených výkonů</t>
  </si>
  <si>
    <t>Montážní přirážka</t>
  </si>
  <si>
    <t>POL9_</t>
  </si>
  <si>
    <t>202      R00</t>
  </si>
  <si>
    <t>Zednické výpomoci</t>
  </si>
  <si>
    <t xml:space="preserve">Zař. Předměty : </t>
  </si>
  <si>
    <t>0,275</t>
  </si>
  <si>
    <t xml:space="preserve">PVC : </t>
  </si>
  <si>
    <t>0,01</t>
  </si>
  <si>
    <t xml:space="preserve">seškrábaná malba : </t>
  </si>
  <si>
    <t>0,02</t>
  </si>
  <si>
    <t xml:space="preserve">obklad : </t>
  </si>
  <si>
    <t>0,423</t>
  </si>
  <si>
    <t xml:space="preserve">odvooz na skládku Orlík= 16 km : </t>
  </si>
  <si>
    <t xml:space="preserve">odvooz na skládku Orlík= 16 km, 16-1= 15 x množství : </t>
  </si>
  <si>
    <t>0,728*15</t>
  </si>
  <si>
    <t xml:space="preserve">průměrná přeprava do cca 10 m : </t>
  </si>
  <si>
    <t xml:space="preserve">komplet chodba : </t>
  </si>
  <si>
    <t>40</t>
  </si>
  <si>
    <t>735169212R00</t>
  </si>
  <si>
    <t>Montáž otop. těles trubk.</t>
  </si>
  <si>
    <t xml:space="preserve">zpětná montáž těles po jejich povrchové úpravě : </t>
  </si>
  <si>
    <t>735161812R00</t>
  </si>
  <si>
    <t>Demontáž otopných těles trubk.</t>
  </si>
  <si>
    <t xml:space="preserve">v důsledku snížení podhledu se sníží umístění 2 ks radiátorů : </t>
  </si>
  <si>
    <t>73501</t>
  </si>
  <si>
    <t>Vypuštění systému, napuštění systému, zaregulování, zkoušky</t>
  </si>
  <si>
    <t>hod</t>
  </si>
  <si>
    <t>766825821R00</t>
  </si>
  <si>
    <t>Demontáž vestavěných skříní 2křídlových</t>
  </si>
  <si>
    <t xml:space="preserve">včetně likvidace na skládce : </t>
  </si>
  <si>
    <t>767586101RT1</t>
  </si>
  <si>
    <t>Nosný rošt podhledu  modul 60 x 60 cm (kazety)</t>
  </si>
  <si>
    <t>Dodávka a montáž hlavního profilu, příčných profilů, obvodového profilu a zavěšovacího prvku.</t>
  </si>
  <si>
    <t xml:space="preserve">nosný rošt podhledu : </t>
  </si>
  <si>
    <t>40,1</t>
  </si>
  <si>
    <t>767586201RT1</t>
  </si>
  <si>
    <t>Podhled minerální   kazety , tl. 15 mm</t>
  </si>
  <si>
    <t xml:space="preserve">typ minerálního podhledu upřesní investor(Ecomin) : </t>
  </si>
  <si>
    <t xml:space="preserve">kompletní podhled spojovací chodby : </t>
  </si>
  <si>
    <t>998767101R00</t>
  </si>
  <si>
    <t>Přesun hmot pro zámečnické konstr., výšky do 6 m</t>
  </si>
  <si>
    <t>0,28</t>
  </si>
  <si>
    <t xml:space="preserve">oprava podlahy po odstr. skříní : </t>
  </si>
  <si>
    <t xml:space="preserve">v případě neporušení původní podlahy, bude položka vyjmuta : </t>
  </si>
  <si>
    <t>4,19+2*0,8</t>
  </si>
  <si>
    <t xml:space="preserve">předpoklad poškození PVC pod vest. skříněmi-odstranění včetně likvidace na skládce : </t>
  </si>
  <si>
    <t xml:space="preserve">bude-li nepoškozeno- položka se odečte : </t>
  </si>
  <si>
    <t xml:space="preserve">výměra cca-4 m2 : </t>
  </si>
  <si>
    <t>0,022</t>
  </si>
  <si>
    <t xml:space="preserve">po očištění, odmaštění demontovaných radiátorů , jejich nátěr : </t>
  </si>
  <si>
    <t xml:space="preserve">výměra cca 2 x 1,5m2 : </t>
  </si>
  <si>
    <t>2*1,5</t>
  </si>
  <si>
    <t xml:space="preserve">očištění, odmaštění demontovaných radiátorů : </t>
  </si>
  <si>
    <t xml:space="preserve">případné odrezivění demontovaných radiátorů, cca 10 % : </t>
  </si>
  <si>
    <t>2*1,5*0,1</t>
  </si>
  <si>
    <t>2*(24,7+1,45)*2,95</t>
  </si>
  <si>
    <t>4*0,8*2,95</t>
  </si>
  <si>
    <t>-2*0,9*2-0,7*2-9*0,8*2</t>
  </si>
  <si>
    <t xml:space="preserve"> strop bude bez malby- bude minerální podhled : </t>
  </si>
  <si>
    <t>Úprava instalačních rozvodů v podhledu</t>
  </si>
  <si>
    <t xml:space="preserve">nutné úpravy stávajících rozvodů před montáží minerálního podhledu : </t>
  </si>
  <si>
    <t>741310122</t>
  </si>
  <si>
    <t>Montáž přepínač (polo)zapuštěný bezšroubové připojení 6-střídavý</t>
  </si>
  <si>
    <t>741310126</t>
  </si>
  <si>
    <t>Montáž přepínač (polo)zapuštěný bezšroubové připojení 7-křížový</t>
  </si>
  <si>
    <t>741372112</t>
  </si>
  <si>
    <t>Montáž svítidlo LED bytové vestavné podhledové čtvercové do 0,36 m2</t>
  </si>
  <si>
    <t>741374821</t>
  </si>
  <si>
    <t>Demontáž osvětlovacího modulového systému zářivkového délky do 1100 mm se zachováním funkčnosti</t>
  </si>
  <si>
    <t>34111030A</t>
  </si>
  <si>
    <t>kabel silový s Cu jádrem 1kV 3Ax1,5mm2</t>
  </si>
  <si>
    <t>34111030J</t>
  </si>
  <si>
    <t>kabel silový s Cu jádrem 1kV 3Jx1,5mm2</t>
  </si>
  <si>
    <t>3558A-A651 B</t>
  </si>
  <si>
    <t>Ovladač TANGO 3558A-A651 B</t>
  </si>
  <si>
    <t>3559-A06345</t>
  </si>
  <si>
    <t>Tělo TANGO 3559-A06345 č.6</t>
  </si>
  <si>
    <t>3559-A07345</t>
  </si>
  <si>
    <t>Tělo 3559-A07345 vypínače č.7</t>
  </si>
  <si>
    <t>3901A-B10 B</t>
  </si>
  <si>
    <t>Rámeček TANGO 3901A-B10B</t>
  </si>
  <si>
    <t>E2</t>
  </si>
  <si>
    <t>E2 - Svítidlo ZCLED3G32Q840/16-OPAL-IP54 ELKOVO ČEPELÍK</t>
  </si>
  <si>
    <t xml:space="preserve">skříně : </t>
  </si>
  <si>
    <t>0,331</t>
  </si>
  <si>
    <t>0,04</t>
  </si>
  <si>
    <t>0,092</t>
  </si>
  <si>
    <t>0,331*15</t>
  </si>
  <si>
    <t>0,04*15</t>
  </si>
  <si>
    <t>0,092*15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</si>
</sst>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8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SUMIF(F58:F84,A16,I58:I84)+SUMIF(F58:F84,"PSU",I58:I84)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SUMIF(F58:F84,A17,I58:I84)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SUMIF(F58:F84,A18,I58:I84)</f>
        <v>0</v>
      </c>
      <c r="J18" s="85"/>
    </row>
    <row r="19" spans="1:10" ht="23.25" customHeight="1">
      <c r="A19" s="196" t="s">
        <v>126</v>
      </c>
      <c r="B19" s="38" t="s">
        <v>29</v>
      </c>
      <c r="C19" s="62"/>
      <c r="D19" s="63"/>
      <c r="E19" s="83"/>
      <c r="F19" s="84"/>
      <c r="G19" s="83"/>
      <c r="H19" s="84"/>
      <c r="I19" s="83">
        <f>SUMIF(F58:F84,A19,I58:I84)</f>
        <v>0</v>
      </c>
      <c r="J19" s="85"/>
    </row>
    <row r="20" spans="1:10" ht="23.25" customHeight="1">
      <c r="A20" s="196" t="s">
        <v>127</v>
      </c>
      <c r="B20" s="38" t="s">
        <v>30</v>
      </c>
      <c r="C20" s="62"/>
      <c r="D20" s="63"/>
      <c r="E20" s="83"/>
      <c r="F20" s="84"/>
      <c r="G20" s="83"/>
      <c r="H20" s="84"/>
      <c r="I20" s="83">
        <f>SUMIF(F58:F84,A20,I58:I84)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72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Pol'!AE422+'SO 01 1 P2'!AE413+'SO 01 1 P1'!AE423+'SO 02 1 Pol'!AE340+'SO 02 2 Pol'!AE340+'SO 02 3 Pol'!AE340+'SO 02 4 Pol'!AE340+'SO 03 1 Pol'!AE185</f>
        <v>0</v>
      </c>
      <c r="G39" s="150">
        <f>'SO 01 1 Pol'!AF422+'SO 01 1 P2'!AF413+'SO 01 1 P1'!AF423+'SO 02 1 Pol'!AF340+'SO 02 2 Pol'!AF340+'SO 02 3 Pol'!AF340+'SO 02 4 Pol'!AF340+'SO 03 1 Pol'!AF185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55</v>
      </c>
      <c r="D40" s="154"/>
      <c r="E40" s="154"/>
      <c r="F40" s="155">
        <f>'SO 01 1 Pol'!AE422+'SO 01 1 P2'!AE413+'SO 01 1 P1'!AE423</f>
        <v>0</v>
      </c>
      <c r="G40" s="156">
        <f>'SO 01 1 Pol'!AF422+'SO 01 1 P2'!AF413+'SO 01 1 P1'!AF423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56</v>
      </c>
      <c r="C41" s="148" t="s">
        <v>57</v>
      </c>
      <c r="D41" s="148"/>
      <c r="E41" s="148"/>
      <c r="F41" s="159">
        <f>'SO 01 1 Pol'!AE422</f>
        <v>0</v>
      </c>
      <c r="G41" s="151">
        <f>'SO 01 1 Pol'!AF422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3</v>
      </c>
      <c r="B42" s="158" t="s">
        <v>56</v>
      </c>
      <c r="C42" s="148" t="s">
        <v>58</v>
      </c>
      <c r="D42" s="148"/>
      <c r="E42" s="148"/>
      <c r="F42" s="159">
        <f>'SO 01 1 P2'!AE413</f>
        <v>0</v>
      </c>
      <c r="G42" s="151">
        <f>'SO 01 1 P2'!AF413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>
      <c r="A43" s="137">
        <v>3</v>
      </c>
      <c r="B43" s="158" t="s">
        <v>56</v>
      </c>
      <c r="C43" s="148" t="s">
        <v>59</v>
      </c>
      <c r="D43" s="148"/>
      <c r="E43" s="148"/>
      <c r="F43" s="159">
        <f>'SO 01 1 P1'!AE423</f>
        <v>0</v>
      </c>
      <c r="G43" s="151">
        <f>'SO 01 1 P1'!AF423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>
        <v>2</v>
      </c>
      <c r="B44" s="153" t="s">
        <v>60</v>
      </c>
      <c r="C44" s="154" t="s">
        <v>61</v>
      </c>
      <c r="D44" s="154"/>
      <c r="E44" s="154"/>
      <c r="F44" s="155">
        <f>'SO 02 1 Pol'!AE340+'SO 02 2 Pol'!AE340+'SO 02 3 Pol'!AE340+'SO 02 4 Pol'!AE340</f>
        <v>0</v>
      </c>
      <c r="G44" s="156">
        <f>'SO 02 1 Pol'!AF340+'SO 02 2 Pol'!AF340+'SO 02 3 Pol'!AF340+'SO 02 4 Pol'!AF340</f>
        <v>0</v>
      </c>
      <c r="H44" s="156">
        <f>(F44*SazbaDPH1/100)+(G44*SazbaDPH2/100)</f>
        <v>0</v>
      </c>
      <c r="I44" s="156">
        <f>F44+G44+H44</f>
        <v>0</v>
      </c>
      <c r="J44" s="157" t="str">
        <f>IF(CenaCelkemVypocet=0,"",I44/CenaCelkemVypocet*100)</f>
        <v/>
      </c>
    </row>
    <row r="45" spans="1:10" ht="25.5" customHeight="1">
      <c r="A45" s="137">
        <v>3</v>
      </c>
      <c r="B45" s="158" t="s">
        <v>56</v>
      </c>
      <c r="C45" s="148" t="s">
        <v>62</v>
      </c>
      <c r="D45" s="148"/>
      <c r="E45" s="148"/>
      <c r="F45" s="159">
        <f>'SO 02 1 Pol'!AE340</f>
        <v>0</v>
      </c>
      <c r="G45" s="151">
        <f>'SO 02 1 Pol'!AF340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>
      <c r="A46" s="137">
        <v>3</v>
      </c>
      <c r="B46" s="158" t="s">
        <v>63</v>
      </c>
      <c r="C46" s="148" t="s">
        <v>64</v>
      </c>
      <c r="D46" s="148"/>
      <c r="E46" s="148"/>
      <c r="F46" s="159">
        <f>'SO 02 2 Pol'!AE340</f>
        <v>0</v>
      </c>
      <c r="G46" s="151">
        <f>'SO 02 2 Pol'!AF340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>
      <c r="A47" s="137">
        <v>3</v>
      </c>
      <c r="B47" s="158" t="s">
        <v>65</v>
      </c>
      <c r="C47" s="148" t="s">
        <v>66</v>
      </c>
      <c r="D47" s="148"/>
      <c r="E47" s="148"/>
      <c r="F47" s="159">
        <f>'SO 02 3 Pol'!AE340</f>
        <v>0</v>
      </c>
      <c r="G47" s="151">
        <f>'SO 02 3 Pol'!AF340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>
      <c r="A48" s="137">
        <v>3</v>
      </c>
      <c r="B48" s="158" t="s">
        <v>67</v>
      </c>
      <c r="C48" s="148" t="s">
        <v>68</v>
      </c>
      <c r="D48" s="148"/>
      <c r="E48" s="148"/>
      <c r="F48" s="159">
        <f>'SO 02 4 Pol'!AE340</f>
        <v>0</v>
      </c>
      <c r="G48" s="151">
        <f>'SO 02 4 Pol'!AF340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>
      <c r="A49" s="137">
        <v>2</v>
      </c>
      <c r="B49" s="153" t="s">
        <v>69</v>
      </c>
      <c r="C49" s="154" t="s">
        <v>70</v>
      </c>
      <c r="D49" s="154"/>
      <c r="E49" s="154"/>
      <c r="F49" s="155">
        <f>'SO 03 1 Pol'!AE185</f>
        <v>0</v>
      </c>
      <c r="G49" s="156">
        <f>'SO 03 1 Pol'!AF185</f>
        <v>0</v>
      </c>
      <c r="H49" s="156">
        <f>(F49*SazbaDPH1/100)+(G49*SazbaDPH2/100)</f>
        <v>0</v>
      </c>
      <c r="I49" s="156">
        <f>F49+G49+H49</f>
        <v>0</v>
      </c>
      <c r="J49" s="157" t="str">
        <f>IF(CenaCelkemVypocet=0,"",I49/CenaCelkemVypocet*100)</f>
        <v/>
      </c>
    </row>
    <row r="50" spans="1:10" ht="25.5" customHeight="1">
      <c r="A50" s="137">
        <v>3</v>
      </c>
      <c r="B50" s="158" t="s">
        <v>56</v>
      </c>
      <c r="C50" s="148" t="s">
        <v>70</v>
      </c>
      <c r="D50" s="148"/>
      <c r="E50" s="148"/>
      <c r="F50" s="159">
        <f>'SO 03 1 Pol'!AE185</f>
        <v>0</v>
      </c>
      <c r="G50" s="151">
        <f>'SO 03 1 Pol'!AF185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>
      <c r="A51" s="137"/>
      <c r="B51" s="160" t="s">
        <v>71</v>
      </c>
      <c r="C51" s="161"/>
      <c r="D51" s="161"/>
      <c r="E51" s="162"/>
      <c r="F51" s="163">
        <f>SUMIF(A39:A50,"=1",F39:F50)</f>
        <v>0</v>
      </c>
      <c r="G51" s="164">
        <f>SUMIF(A39:A50,"=1",G39:G50)</f>
        <v>0</v>
      </c>
      <c r="H51" s="164">
        <f>SUMIF(A39:A50,"=1",H39:H50)</f>
        <v>0</v>
      </c>
      <c r="I51" s="164">
        <f>SUMIF(A39:A50,"=1",I39:I50)</f>
        <v>0</v>
      </c>
      <c r="J51" s="165">
        <f>SUMIF(A39:A50,"=1",J39:J50)</f>
        <v>0</v>
      </c>
    </row>
    <row r="55" spans="1:10" ht="15.75">
      <c r="B55" s="176" t="s">
        <v>73</v>
      </c>
    </row>
    <row r="57" spans="1:10" ht="25.5" customHeight="1">
      <c r="A57" s="178"/>
      <c r="B57" s="181" t="s">
        <v>18</v>
      </c>
      <c r="C57" s="181" t="s">
        <v>6</v>
      </c>
      <c r="D57" s="182"/>
      <c r="E57" s="182"/>
      <c r="F57" s="183" t="s">
        <v>74</v>
      </c>
      <c r="G57" s="183"/>
      <c r="H57" s="183"/>
      <c r="I57" s="183" t="s">
        <v>31</v>
      </c>
      <c r="J57" s="183" t="s">
        <v>0</v>
      </c>
    </row>
    <row r="58" spans="1:10" ht="36.75" customHeight="1">
      <c r="A58" s="179"/>
      <c r="B58" s="184" t="s">
        <v>65</v>
      </c>
      <c r="C58" s="185" t="s">
        <v>75</v>
      </c>
      <c r="D58" s="186"/>
      <c r="E58" s="186"/>
      <c r="F58" s="192" t="s">
        <v>26</v>
      </c>
      <c r="G58" s="193"/>
      <c r="H58" s="193"/>
      <c r="I58" s="193">
        <f>'SO 01 1 Pol'!G8+'SO 01 1 P1'!G8+'SO 01 1 P2'!G8+'SO 02 1 Pol'!G8+'SO 02 2 Pol'!G8+'SO 02 3 Pol'!G8+'SO 02 4 Pol'!G8</f>
        <v>0</v>
      </c>
      <c r="J58" s="190" t="str">
        <f>IF(I85=0,"",I58/I85*100)</f>
        <v/>
      </c>
    </row>
    <row r="59" spans="1:10" ht="36.75" customHeight="1">
      <c r="A59" s="179"/>
      <c r="B59" s="184" t="s">
        <v>76</v>
      </c>
      <c r="C59" s="185" t="s">
        <v>77</v>
      </c>
      <c r="D59" s="186"/>
      <c r="E59" s="186"/>
      <c r="F59" s="192" t="s">
        <v>26</v>
      </c>
      <c r="G59" s="193"/>
      <c r="H59" s="193"/>
      <c r="I59" s="193">
        <f>'SO 01 1 Pol'!G24+'SO 01 1 P1'!G24+'SO 01 1 P2'!G25+'SO 02 1 Pol'!G22+'SO 02 2 Pol'!G22+'SO 02 3 Pol'!G22+'SO 02 4 Pol'!G22</f>
        <v>0</v>
      </c>
      <c r="J59" s="190" t="str">
        <f>IF(I85=0,"",I59/I85*100)</f>
        <v/>
      </c>
    </row>
    <row r="60" spans="1:10" ht="36.75" customHeight="1">
      <c r="A60" s="179"/>
      <c r="B60" s="184" t="s">
        <v>78</v>
      </c>
      <c r="C60" s="185" t="s">
        <v>79</v>
      </c>
      <c r="D60" s="186"/>
      <c r="E60" s="186"/>
      <c r="F60" s="192" t="s">
        <v>26</v>
      </c>
      <c r="G60" s="193"/>
      <c r="H60" s="193"/>
      <c r="I60" s="193">
        <f>'SO 01 1 Pol'!G47+'SO 01 1 P1'!G47+'SO 01 1 P2'!G50+'SO 02 1 Pol'!G35+'SO 02 2 Pol'!G35+'SO 02 3 Pol'!G35+'SO 02 4 Pol'!G35</f>
        <v>0</v>
      </c>
      <c r="J60" s="190" t="str">
        <f>IF(I85=0,"",I60/I85*100)</f>
        <v/>
      </c>
    </row>
    <row r="61" spans="1:10" ht="36.75" customHeight="1">
      <c r="A61" s="179"/>
      <c r="B61" s="184" t="s">
        <v>80</v>
      </c>
      <c r="C61" s="185" t="s">
        <v>81</v>
      </c>
      <c r="D61" s="186"/>
      <c r="E61" s="186"/>
      <c r="F61" s="192" t="s">
        <v>26</v>
      </c>
      <c r="G61" s="193"/>
      <c r="H61" s="193"/>
      <c r="I61" s="193">
        <f>'SO 01 1 Pol'!G51+'SO 01 1 P1'!G51+'SO 01 1 P2'!G54</f>
        <v>0</v>
      </c>
      <c r="J61" s="190" t="str">
        <f>IF(I85=0,"",I61/I85*100)</f>
        <v/>
      </c>
    </row>
    <row r="62" spans="1:10" ht="36.75" customHeight="1">
      <c r="A62" s="179"/>
      <c r="B62" s="184" t="s">
        <v>82</v>
      </c>
      <c r="C62" s="185" t="s">
        <v>83</v>
      </c>
      <c r="D62" s="186"/>
      <c r="E62" s="186"/>
      <c r="F62" s="192" t="s">
        <v>26</v>
      </c>
      <c r="G62" s="193"/>
      <c r="H62" s="193"/>
      <c r="I62" s="193">
        <f>'SO 01 1 Pol'!G58+'SO 01 1 P1'!G58+'SO 01 1 P2'!G61+'SO 02 1 Pol'!G39+'SO 02 2 Pol'!G39+'SO 02 3 Pol'!G39+'SO 02 4 Pol'!G39</f>
        <v>0</v>
      </c>
      <c r="J62" s="190" t="str">
        <f>IF(I85=0,"",I62/I85*100)</f>
        <v/>
      </c>
    </row>
    <row r="63" spans="1:10" ht="36.75" customHeight="1">
      <c r="A63" s="179"/>
      <c r="B63" s="184" t="s">
        <v>84</v>
      </c>
      <c r="C63" s="185" t="s">
        <v>85</v>
      </c>
      <c r="D63" s="186"/>
      <c r="E63" s="186"/>
      <c r="F63" s="192" t="s">
        <v>26</v>
      </c>
      <c r="G63" s="193"/>
      <c r="H63" s="193"/>
      <c r="I63" s="193">
        <f>'SO 01 1 Pol'!G62+'SO 01 1 P1'!G62+'SO 01 1 P2'!G65+'SO 02 1 Pol'!G43+'SO 02 2 Pol'!G43+'SO 02 3 Pol'!G43+'SO 02 4 Pol'!G43</f>
        <v>0</v>
      </c>
      <c r="J63" s="190" t="str">
        <f>IF(I85=0,"",I63/I85*100)</f>
        <v/>
      </c>
    </row>
    <row r="64" spans="1:10" ht="36.75" customHeight="1">
      <c r="A64" s="179"/>
      <c r="B64" s="184" t="s">
        <v>86</v>
      </c>
      <c r="C64" s="185" t="s">
        <v>87</v>
      </c>
      <c r="D64" s="186"/>
      <c r="E64" s="186"/>
      <c r="F64" s="192" t="s">
        <v>26</v>
      </c>
      <c r="G64" s="193"/>
      <c r="H64" s="193"/>
      <c r="I64" s="193">
        <f>'SO 01 1 Pol'!G66+'SO 01 1 P1'!G66+'SO 01 1 P2'!G69+'SO 02 1 Pol'!G46+'SO 02 2 Pol'!G46+'SO 02 3 Pol'!G46+'SO 02 4 Pol'!G46+'SO 03 1 Pol'!G8</f>
        <v>0</v>
      </c>
      <c r="J64" s="190" t="str">
        <f>IF(I85=0,"",I64/I85*100)</f>
        <v/>
      </c>
    </row>
    <row r="65" spans="1:10" ht="36.75" customHeight="1">
      <c r="A65" s="179"/>
      <c r="B65" s="184" t="s">
        <v>88</v>
      </c>
      <c r="C65" s="185" t="s">
        <v>89</v>
      </c>
      <c r="D65" s="186"/>
      <c r="E65" s="186"/>
      <c r="F65" s="192" t="s">
        <v>26</v>
      </c>
      <c r="G65" s="193"/>
      <c r="H65" s="193"/>
      <c r="I65" s="193">
        <f>'SO 01 1 Pol'!G77+'SO 01 1 P1'!G77+'SO 01 1 P2'!G80+'SO 02 1 Pol'!G50+'SO 02 2 Pol'!G50+'SO 02 3 Pol'!G50+'SO 02 4 Pol'!G50</f>
        <v>0</v>
      </c>
      <c r="J65" s="190" t="str">
        <f>IF(I85=0,"",I65/I85*100)</f>
        <v/>
      </c>
    </row>
    <row r="66" spans="1:10" ht="36.75" customHeight="1">
      <c r="A66" s="179"/>
      <c r="B66" s="184" t="s">
        <v>90</v>
      </c>
      <c r="C66" s="185" t="s">
        <v>91</v>
      </c>
      <c r="D66" s="186"/>
      <c r="E66" s="186"/>
      <c r="F66" s="192" t="s">
        <v>26</v>
      </c>
      <c r="G66" s="193"/>
      <c r="H66" s="193"/>
      <c r="I66" s="193">
        <f>'SO 01 1 Pol'!G122+'SO 01 1 P1'!G123+'SO 01 1 P2'!G116+'SO 02 1 Pol'!G54+'SO 02 2 Pol'!G54+'SO 02 3 Pol'!G54+'SO 02 4 Pol'!G54+'SO 03 1 Pol'!G12</f>
        <v>0</v>
      </c>
      <c r="J66" s="190" t="str">
        <f>IF(I85=0,"",I66/I85*100)</f>
        <v/>
      </c>
    </row>
    <row r="67" spans="1:10" ht="36.75" customHeight="1">
      <c r="A67" s="179"/>
      <c r="B67" s="184" t="s">
        <v>92</v>
      </c>
      <c r="C67" s="185" t="s">
        <v>93</v>
      </c>
      <c r="D67" s="186"/>
      <c r="E67" s="186"/>
      <c r="F67" s="192" t="s">
        <v>27</v>
      </c>
      <c r="G67" s="193"/>
      <c r="H67" s="193"/>
      <c r="I67" s="193">
        <f>'SO 01 1 Pol'!G128+'SO 01 1 P1'!G129+'SO 01 1 P2'!G122</f>
        <v>0</v>
      </c>
      <c r="J67" s="190" t="str">
        <f>IF(I85=0,"",I67/I85*100)</f>
        <v/>
      </c>
    </row>
    <row r="68" spans="1:10" ht="36.75" customHeight="1">
      <c r="A68" s="179"/>
      <c r="B68" s="184" t="s">
        <v>94</v>
      </c>
      <c r="C68" s="185" t="s">
        <v>95</v>
      </c>
      <c r="D68" s="186"/>
      <c r="E68" s="186"/>
      <c r="F68" s="192" t="s">
        <v>27</v>
      </c>
      <c r="G68" s="193"/>
      <c r="H68" s="193"/>
      <c r="I68" s="193">
        <f>'SO 01 1 Pol'!G133+'SO 01 1 P1'!G134+'SO 01 1 P2'!G127+'SO 02 1 Pol'!G60+'SO 02 2 Pol'!G60+'SO 02 3 Pol'!G60+'SO 02 4 Pol'!G60</f>
        <v>0</v>
      </c>
      <c r="J68" s="190" t="str">
        <f>IF(I85=0,"",I68/I85*100)</f>
        <v/>
      </c>
    </row>
    <row r="69" spans="1:10" ht="36.75" customHeight="1">
      <c r="A69" s="179"/>
      <c r="B69" s="184" t="s">
        <v>96</v>
      </c>
      <c r="C69" s="185" t="s">
        <v>97</v>
      </c>
      <c r="D69" s="186"/>
      <c r="E69" s="186"/>
      <c r="F69" s="192" t="s">
        <v>27</v>
      </c>
      <c r="G69" s="193"/>
      <c r="H69" s="193"/>
      <c r="I69" s="193">
        <f>'SO 01 1 Pol'!G155+'SO 01 1 P1'!G156+'SO 01 1 P2'!G149+'SO 02 1 Pol'!G67+'SO 02 2 Pol'!G67+'SO 02 3 Pol'!G67+'SO 02 4 Pol'!G67</f>
        <v>0</v>
      </c>
      <c r="J69" s="190" t="str">
        <f>IF(I85=0,"",I69/I85*100)</f>
        <v/>
      </c>
    </row>
    <row r="70" spans="1:10" ht="36.75" customHeight="1">
      <c r="A70" s="179"/>
      <c r="B70" s="184" t="s">
        <v>98</v>
      </c>
      <c r="C70" s="185" t="s">
        <v>99</v>
      </c>
      <c r="D70" s="186"/>
      <c r="E70" s="186"/>
      <c r="F70" s="192" t="s">
        <v>27</v>
      </c>
      <c r="G70" s="193"/>
      <c r="H70" s="193"/>
      <c r="I70" s="193">
        <f>'SO 01 1 Pol'!G200+'SO 01 1 P1'!G201+'SO 01 1 P2'!G194+'SO 02 1 Pol'!G104+'SO 02 2 Pol'!G104+'SO 02 3 Pol'!G104+'SO 02 4 Pol'!G104</f>
        <v>0</v>
      </c>
      <c r="J70" s="190" t="str">
        <f>IF(I85=0,"",I70/I85*100)</f>
        <v/>
      </c>
    </row>
    <row r="71" spans="1:10" ht="36.75" customHeight="1">
      <c r="A71" s="179"/>
      <c r="B71" s="184" t="s">
        <v>100</v>
      </c>
      <c r="C71" s="185" t="s">
        <v>101</v>
      </c>
      <c r="D71" s="186"/>
      <c r="E71" s="186"/>
      <c r="F71" s="192" t="s">
        <v>27</v>
      </c>
      <c r="G71" s="193"/>
      <c r="H71" s="193"/>
      <c r="I71" s="193">
        <f>'SO 03 1 Pol'!G16</f>
        <v>0</v>
      </c>
      <c r="J71" s="190" t="str">
        <f>IF(I85=0,"",I71/I85*100)</f>
        <v/>
      </c>
    </row>
    <row r="72" spans="1:10" ht="36.75" customHeight="1">
      <c r="A72" s="179"/>
      <c r="B72" s="184" t="s">
        <v>102</v>
      </c>
      <c r="C72" s="185" t="s">
        <v>103</v>
      </c>
      <c r="D72" s="186"/>
      <c r="E72" s="186"/>
      <c r="F72" s="192" t="s">
        <v>27</v>
      </c>
      <c r="G72" s="193"/>
      <c r="H72" s="193"/>
      <c r="I72" s="193">
        <f>'SO 01 1 Pol'!G258+'SO 01 1 P1'!G259+'SO 01 1 P2'!G252+'SO 02 1 Pol'!G158+'SO 02 2 Pol'!G158+'SO 02 3 Pol'!G158+'SO 02 4 Pol'!G158+'SO 03 1 Pol'!G25</f>
        <v>0</v>
      </c>
      <c r="J72" s="190" t="str">
        <f>IF(I85=0,"",I72/I85*100)</f>
        <v/>
      </c>
    </row>
    <row r="73" spans="1:10" ht="36.75" customHeight="1">
      <c r="A73" s="179"/>
      <c r="B73" s="184" t="s">
        <v>104</v>
      </c>
      <c r="C73" s="185" t="s">
        <v>105</v>
      </c>
      <c r="D73" s="186"/>
      <c r="E73" s="186"/>
      <c r="F73" s="192" t="s">
        <v>27</v>
      </c>
      <c r="G73" s="193"/>
      <c r="H73" s="193"/>
      <c r="I73" s="193">
        <f>'SO 03 1 Pol'!G29</f>
        <v>0</v>
      </c>
      <c r="J73" s="190" t="str">
        <f>IF(I85=0,"",I73/I85*100)</f>
        <v/>
      </c>
    </row>
    <row r="74" spans="1:10" ht="36.75" customHeight="1">
      <c r="A74" s="179"/>
      <c r="B74" s="184" t="s">
        <v>106</v>
      </c>
      <c r="C74" s="185" t="s">
        <v>107</v>
      </c>
      <c r="D74" s="186"/>
      <c r="E74" s="186"/>
      <c r="F74" s="192" t="s">
        <v>27</v>
      </c>
      <c r="G74" s="193"/>
      <c r="H74" s="193"/>
      <c r="I74" s="193">
        <f>'SO 01 1 Pol'!G271+'SO 01 1 P1'!G272+'SO 01 1 P2'!G265</f>
        <v>0</v>
      </c>
      <c r="J74" s="190" t="str">
        <f>IF(I85=0,"",I74/I85*100)</f>
        <v/>
      </c>
    </row>
    <row r="75" spans="1:10" ht="36.75" customHeight="1">
      <c r="A75" s="179"/>
      <c r="B75" s="184" t="s">
        <v>108</v>
      </c>
      <c r="C75" s="185" t="s">
        <v>109</v>
      </c>
      <c r="D75" s="186"/>
      <c r="E75" s="186"/>
      <c r="F75" s="192" t="s">
        <v>27</v>
      </c>
      <c r="G75" s="193"/>
      <c r="H75" s="193"/>
      <c r="I75" s="193">
        <f>'SO 02 1 Pol'!G164+'SO 02 2 Pol'!G164+'SO 02 3 Pol'!G164+'SO 02 4 Pol'!G164+'SO 03 1 Pol'!G40</f>
        <v>0</v>
      </c>
      <c r="J75" s="190" t="str">
        <f>IF(I85=0,"",I75/I85*100)</f>
        <v/>
      </c>
    </row>
    <row r="76" spans="1:10" ht="36.75" customHeight="1">
      <c r="A76" s="179"/>
      <c r="B76" s="184" t="s">
        <v>110</v>
      </c>
      <c r="C76" s="185" t="s">
        <v>111</v>
      </c>
      <c r="D76" s="186"/>
      <c r="E76" s="186"/>
      <c r="F76" s="192" t="s">
        <v>27</v>
      </c>
      <c r="G76" s="193"/>
      <c r="H76" s="193"/>
      <c r="I76" s="193">
        <f>'SO 01 1 Pol'!G286+'SO 01 1 P1'!G287+'SO 01 1 P2'!G280+'SO 02 1 Pol'!G178+'SO 02 2 Pol'!G178+'SO 02 3 Pol'!G178+'SO 02 4 Pol'!G178</f>
        <v>0</v>
      </c>
      <c r="J76" s="190" t="str">
        <f>IF(I85=0,"",I76/I85*100)</f>
        <v/>
      </c>
    </row>
    <row r="77" spans="1:10" ht="36.75" customHeight="1">
      <c r="A77" s="179"/>
      <c r="B77" s="184" t="s">
        <v>112</v>
      </c>
      <c r="C77" s="185" t="s">
        <v>113</v>
      </c>
      <c r="D77" s="186"/>
      <c r="E77" s="186"/>
      <c r="F77" s="192" t="s">
        <v>27</v>
      </c>
      <c r="G77" s="193"/>
      <c r="H77" s="193"/>
      <c r="I77" s="193">
        <f>'SO 01 1 Pol'!G322+'SO 01 1 P1'!G323+'SO 01 1 P2'!G316+'SO 02 1 Pol'!G209+'SO 02 2 Pol'!G209+'SO 02 3 Pol'!G209+'SO 02 4 Pol'!G209+'SO 03 1 Pol'!G56</f>
        <v>0</v>
      </c>
      <c r="J77" s="190" t="str">
        <f>IF(I85=0,"",I77/I85*100)</f>
        <v/>
      </c>
    </row>
    <row r="78" spans="1:10" ht="36.75" customHeight="1">
      <c r="A78" s="179"/>
      <c r="B78" s="184" t="s">
        <v>114</v>
      </c>
      <c r="C78" s="185" t="s">
        <v>115</v>
      </c>
      <c r="D78" s="186"/>
      <c r="E78" s="186"/>
      <c r="F78" s="192" t="s">
        <v>27</v>
      </c>
      <c r="G78" s="193"/>
      <c r="H78" s="193"/>
      <c r="I78" s="193">
        <f>'SO 01 1 Pol'!G336+'SO 01 1 P1'!G337+'SO 01 1 P2'!G330+'SO 02 1 Pol'!G222+'SO 02 2 Pol'!G222+'SO 02 3 Pol'!G222+'SO 02 4 Pol'!G222+'SO 03 1 Pol'!G69</f>
        <v>0</v>
      </c>
      <c r="J78" s="190" t="str">
        <f>IF(I85=0,"",I78/I85*100)</f>
        <v/>
      </c>
    </row>
    <row r="79" spans="1:10" ht="36.75" customHeight="1">
      <c r="A79" s="179"/>
      <c r="B79" s="184" t="s">
        <v>116</v>
      </c>
      <c r="C79" s="185" t="s">
        <v>117</v>
      </c>
      <c r="D79" s="186"/>
      <c r="E79" s="186"/>
      <c r="F79" s="192" t="s">
        <v>27</v>
      </c>
      <c r="G79" s="193"/>
      <c r="H79" s="193"/>
      <c r="I79" s="193">
        <f>'SO 01 1 Pol'!G368+'SO 01 1 P1'!G369+'SO 01 1 P2'!G359+'SO 02 1 Pol'!G247+'SO 02 2 Pol'!G247+'SO 02 3 Pol'!G247+'SO 02 4 Pol'!G247+'SO 03 1 Pol'!G92</f>
        <v>0</v>
      </c>
      <c r="J79" s="190" t="str">
        <f>IF(I85=0,"",I79/I85*100)</f>
        <v/>
      </c>
    </row>
    <row r="80" spans="1:10" ht="36.75" customHeight="1">
      <c r="A80" s="179"/>
      <c r="B80" s="184" t="s">
        <v>118</v>
      </c>
      <c r="C80" s="185" t="s">
        <v>119</v>
      </c>
      <c r="D80" s="186"/>
      <c r="E80" s="186"/>
      <c r="F80" s="192" t="s">
        <v>28</v>
      </c>
      <c r="G80" s="193"/>
      <c r="H80" s="193"/>
      <c r="I80" s="193">
        <f>'SO 02 1 Pol'!G257+'SO 02 2 Pol'!G257+'SO 02 3 Pol'!G257+'SO 02 4 Pol'!G257+'SO 03 1 Pol'!G96</f>
        <v>0</v>
      </c>
      <c r="J80" s="190" t="str">
        <f>IF(I85=0,"",I80/I85*100)</f>
        <v/>
      </c>
    </row>
    <row r="81" spans="1:10" ht="36.75" customHeight="1">
      <c r="A81" s="179"/>
      <c r="B81" s="184" t="s">
        <v>120</v>
      </c>
      <c r="C81" s="185" t="s">
        <v>121</v>
      </c>
      <c r="D81" s="186"/>
      <c r="E81" s="186"/>
      <c r="F81" s="192" t="s">
        <v>28</v>
      </c>
      <c r="G81" s="193"/>
      <c r="H81" s="193"/>
      <c r="I81" s="193">
        <f>'SO 02 1 Pol'!G279+'SO 02 2 Pol'!G279+'SO 02 3 Pol'!G279+'SO 02 4 Pol'!G279</f>
        <v>0</v>
      </c>
      <c r="J81" s="190" t="str">
        <f>IF(I85=0,"",I81/I85*100)</f>
        <v/>
      </c>
    </row>
    <row r="82" spans="1:10" ht="36.75" customHeight="1">
      <c r="A82" s="179"/>
      <c r="B82" s="184" t="s">
        <v>122</v>
      </c>
      <c r="C82" s="185" t="s">
        <v>121</v>
      </c>
      <c r="D82" s="186"/>
      <c r="E82" s="186"/>
      <c r="F82" s="192" t="s">
        <v>28</v>
      </c>
      <c r="G82" s="193"/>
      <c r="H82" s="193"/>
      <c r="I82" s="193">
        <f>'SO 03 1 Pol'!G127</f>
        <v>0</v>
      </c>
      <c r="J82" s="190" t="str">
        <f>IF(I85=0,"",I82/I85*100)</f>
        <v/>
      </c>
    </row>
    <row r="83" spans="1:10" ht="36.75" customHeight="1">
      <c r="A83" s="179"/>
      <c r="B83" s="184" t="s">
        <v>123</v>
      </c>
      <c r="C83" s="185" t="s">
        <v>124</v>
      </c>
      <c r="D83" s="186"/>
      <c r="E83" s="186"/>
      <c r="F83" s="192" t="s">
        <v>125</v>
      </c>
      <c r="G83" s="193"/>
      <c r="H83" s="193"/>
      <c r="I83" s="193">
        <f>'SO 01 1 Pol'!G384+'SO 01 1 P1'!G385+'SO 01 1 P2'!G375+'SO 02 1 Pol'!G288+'SO 02 2 Pol'!G288+'SO 02 3 Pol'!G288+'SO 02 4 Pol'!G288+'SO 03 1 Pol'!G136</f>
        <v>0</v>
      </c>
      <c r="J83" s="190" t="str">
        <f>IF(I85=0,"",I83/I85*100)</f>
        <v/>
      </c>
    </row>
    <row r="84" spans="1:10" ht="36.75" customHeight="1">
      <c r="A84" s="179"/>
      <c r="B84" s="184" t="s">
        <v>126</v>
      </c>
      <c r="C84" s="185" t="s">
        <v>29</v>
      </c>
      <c r="D84" s="186"/>
      <c r="E84" s="186"/>
      <c r="F84" s="192" t="s">
        <v>126</v>
      </c>
      <c r="G84" s="193"/>
      <c r="H84" s="193"/>
      <c r="I84" s="193">
        <f>'SO 01 1 Pol'!G416+'SO 01 1 P1'!G417+'SO 01 1 P2'!G407+'SO 02 1 Pol'!G334+'SO 02 2 Pol'!G334+'SO 02 3 Pol'!G334+'SO 02 4 Pol'!G334+'SO 03 1 Pol'!G179</f>
        <v>0</v>
      </c>
      <c r="J84" s="190" t="str">
        <f>IF(I85=0,"",I84/I85*100)</f>
        <v/>
      </c>
    </row>
    <row r="85" spans="1:10" ht="25.5" customHeight="1">
      <c r="A85" s="180"/>
      <c r="B85" s="187" t="s">
        <v>1</v>
      </c>
      <c r="C85" s="188"/>
      <c r="D85" s="189"/>
      <c r="E85" s="189"/>
      <c r="F85" s="194"/>
      <c r="G85" s="195"/>
      <c r="H85" s="195"/>
      <c r="I85" s="195">
        <f>SUM(I58:I84)</f>
        <v>0</v>
      </c>
      <c r="J85" s="191">
        <f>SUM(J58:J84)</f>
        <v>0</v>
      </c>
    </row>
    <row r="86" spans="1:10">
      <c r="F86" s="135"/>
      <c r="G86" s="135"/>
      <c r="H86" s="135"/>
      <c r="I86" s="135"/>
      <c r="J86" s="136"/>
    </row>
    <row r="87" spans="1:10">
      <c r="F87" s="135"/>
      <c r="G87" s="135"/>
      <c r="H87" s="135"/>
      <c r="I87" s="135"/>
      <c r="J87" s="136"/>
    </row>
    <row r="88" spans="1:10">
      <c r="F88" s="135"/>
      <c r="G88" s="135"/>
      <c r="H88" s="135"/>
      <c r="I88" s="135"/>
      <c r="J88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SUMIF(AG9:AG23,"&lt;&gt;NOR",G9:G23)</f>
        <v>0</v>
      </c>
      <c r="H8" s="239"/>
      <c r="I8" s="239">
        <f>SUM(I9:I23)</f>
        <v>0</v>
      </c>
      <c r="J8" s="239"/>
      <c r="K8" s="239">
        <f>SUM(K9:K23)</f>
        <v>0</v>
      </c>
      <c r="L8" s="239"/>
      <c r="M8" s="239">
        <f>SUM(M9:M23)</f>
        <v>0</v>
      </c>
      <c r="N8" s="239"/>
      <c r="O8" s="239">
        <f>SUM(O9:O23)</f>
        <v>4.1899999999999995</v>
      </c>
      <c r="P8" s="239"/>
      <c r="Q8" s="239">
        <f>SUM(Q9:Q23)</f>
        <v>0</v>
      </c>
      <c r="R8" s="239"/>
      <c r="S8" s="239"/>
      <c r="T8" s="240"/>
      <c r="U8" s="234"/>
      <c r="V8" s="234">
        <f>SUM(V9:V23)</f>
        <v>20.85</v>
      </c>
      <c r="W8" s="234"/>
      <c r="X8" s="234"/>
      <c r="AG8" t="s">
        <v>154</v>
      </c>
    </row>
    <row r="9" spans="1:60" ht="22.5" outlineLevel="1">
      <c r="A9" s="241">
        <v>1</v>
      </c>
      <c r="B9" s="242" t="s">
        <v>155</v>
      </c>
      <c r="C9" s="253" t="s">
        <v>156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7.3200000000000001E-3</v>
      </c>
      <c r="O9" s="246">
        <f>ROUND(E9*N9,2)</f>
        <v>0.01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1.19</v>
      </c>
      <c r="V9" s="231">
        <f>ROUND(E9*U9,2)</f>
        <v>2.38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161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163</v>
      </c>
      <c r="C12" s="253" t="s">
        <v>164</v>
      </c>
      <c r="D12" s="243" t="s">
        <v>165</v>
      </c>
      <c r="E12" s="244">
        <v>3.22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0.24</v>
      </c>
      <c r="P12" s="246">
        <v>0</v>
      </c>
      <c r="Q12" s="246">
        <f>ROUND(E12*P12,2)</f>
        <v>0</v>
      </c>
      <c r="R12" s="246"/>
      <c r="S12" s="246" t="s">
        <v>158</v>
      </c>
      <c r="T12" s="247" t="s">
        <v>158</v>
      </c>
      <c r="U12" s="231">
        <v>0.52915000000000001</v>
      </c>
      <c r="V12" s="231">
        <f>ROUND(E12*U12,2)</f>
        <v>1.7</v>
      </c>
      <c r="W12" s="231"/>
      <c r="X12" s="231" t="s">
        <v>159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166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167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168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162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169</v>
      </c>
      <c r="D16" s="232"/>
      <c r="E16" s="233">
        <v>1.6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170</v>
      </c>
      <c r="C17" s="253" t="s">
        <v>171</v>
      </c>
      <c r="D17" s="243" t="s">
        <v>165</v>
      </c>
      <c r="E17" s="244">
        <v>17.437000000000001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2.78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0.70399999999999996</v>
      </c>
      <c r="V17" s="231">
        <f>ROUND(E17*U17,2)</f>
        <v>12.28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172</v>
      </c>
      <c r="D18" s="232"/>
      <c r="E18" s="233">
        <v>8.9535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173</v>
      </c>
      <c r="D19" s="232"/>
      <c r="E19" s="233">
        <v>4.0185000000000004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174</v>
      </c>
      <c r="D20" s="232"/>
      <c r="E20" s="233">
        <v>4.4650100000000004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1">
        <v>4</v>
      </c>
      <c r="B21" s="242" t="s">
        <v>175</v>
      </c>
      <c r="C21" s="253" t="s">
        <v>176</v>
      </c>
      <c r="D21" s="243" t="s">
        <v>165</v>
      </c>
      <c r="E21" s="244">
        <v>5.91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0.19575000000000001</v>
      </c>
      <c r="O21" s="246">
        <f>ROUND(E21*N21,2)</f>
        <v>1.1599999999999999</v>
      </c>
      <c r="P21" s="246">
        <v>0</v>
      </c>
      <c r="Q21" s="246">
        <f>ROUND(E21*P21,2)</f>
        <v>0</v>
      </c>
      <c r="R21" s="246"/>
      <c r="S21" s="246" t="s">
        <v>158</v>
      </c>
      <c r="T21" s="247" t="s">
        <v>158</v>
      </c>
      <c r="U21" s="231">
        <v>0.76</v>
      </c>
      <c r="V21" s="231">
        <f>ROUND(E21*U21,2)</f>
        <v>4.49</v>
      </c>
      <c r="W21" s="231"/>
      <c r="X21" s="231" t="s">
        <v>159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177</v>
      </c>
      <c r="D22" s="232"/>
      <c r="E22" s="233">
        <v>2.6595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162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178</v>
      </c>
      <c r="D23" s="232"/>
      <c r="E23" s="233">
        <v>3.2505000000000002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162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>
      <c r="A24" s="235" t="s">
        <v>153</v>
      </c>
      <c r="B24" s="236" t="s">
        <v>76</v>
      </c>
      <c r="C24" s="252" t="s">
        <v>77</v>
      </c>
      <c r="D24" s="237"/>
      <c r="E24" s="238"/>
      <c r="F24" s="239"/>
      <c r="G24" s="239">
        <f>SUMIF(AG25:AG46,"&lt;&gt;NOR",G25:G46)</f>
        <v>0</v>
      </c>
      <c r="H24" s="239"/>
      <c r="I24" s="239">
        <f>SUM(I25:I46)</f>
        <v>0</v>
      </c>
      <c r="J24" s="239"/>
      <c r="K24" s="239">
        <f>SUM(K25:K46)</f>
        <v>0</v>
      </c>
      <c r="L24" s="239"/>
      <c r="M24" s="239">
        <f>SUM(M25:M46)</f>
        <v>0</v>
      </c>
      <c r="N24" s="239"/>
      <c r="O24" s="239">
        <f>SUM(O25:O46)</f>
        <v>0.08</v>
      </c>
      <c r="P24" s="239"/>
      <c r="Q24" s="239">
        <f>SUM(Q25:Q46)</f>
        <v>0</v>
      </c>
      <c r="R24" s="239"/>
      <c r="S24" s="239"/>
      <c r="T24" s="240"/>
      <c r="U24" s="234"/>
      <c r="V24" s="234">
        <f>SUM(V25:V46)</f>
        <v>4.82</v>
      </c>
      <c r="W24" s="234"/>
      <c r="X24" s="234"/>
      <c r="AG24" t="s">
        <v>154</v>
      </c>
    </row>
    <row r="25" spans="1:60" outlineLevel="1">
      <c r="A25" s="241">
        <v>5</v>
      </c>
      <c r="B25" s="242" t="s">
        <v>179</v>
      </c>
      <c r="C25" s="253" t="s">
        <v>180</v>
      </c>
      <c r="D25" s="243" t="s">
        <v>165</v>
      </c>
      <c r="E25" s="244">
        <v>7.0921599999999998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6.3499999999999997E-3</v>
      </c>
      <c r="O25" s="246">
        <f>ROUND(E25*N25,2)</f>
        <v>0.05</v>
      </c>
      <c r="P25" s="246">
        <v>0</v>
      </c>
      <c r="Q25" s="246">
        <f>ROUND(E25*P25,2)</f>
        <v>0</v>
      </c>
      <c r="R25" s="246"/>
      <c r="S25" s="246" t="s">
        <v>158</v>
      </c>
      <c r="T25" s="247" t="s">
        <v>158</v>
      </c>
      <c r="U25" s="231">
        <v>0.32</v>
      </c>
      <c r="V25" s="231">
        <f>ROUND(E25*U25,2)</f>
        <v>2.27</v>
      </c>
      <c r="W25" s="231"/>
      <c r="X25" s="231" t="s">
        <v>159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181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182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183</v>
      </c>
      <c r="D28" s="232"/>
      <c r="E28" s="233">
        <v>0.4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184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162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167</v>
      </c>
      <c r="D30" s="232"/>
      <c r="E30" s="233">
        <v>1.62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185</v>
      </c>
      <c r="D31" s="232"/>
      <c r="E31" s="233">
        <v>1.6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186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187</v>
      </c>
      <c r="D33" s="232"/>
      <c r="E33" s="233">
        <v>2.3606600000000002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188</v>
      </c>
      <c r="D34" s="232"/>
      <c r="E34" s="233">
        <v>0.9405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189</v>
      </c>
      <c r="D35" s="232"/>
      <c r="E35" s="233">
        <v>0.17100000000000001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162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190</v>
      </c>
      <c r="C36" s="253" t="s">
        <v>191</v>
      </c>
      <c r="D36" s="243" t="s">
        <v>165</v>
      </c>
      <c r="E36" s="244">
        <v>7.0921599999999998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3.6700000000000001E-3</v>
      </c>
      <c r="O36" s="246">
        <f>ROUND(E36*N36,2)</f>
        <v>0.03</v>
      </c>
      <c r="P36" s="246">
        <v>0</v>
      </c>
      <c r="Q36" s="246">
        <f>ROUND(E36*P36,2)</f>
        <v>0</v>
      </c>
      <c r="R36" s="246"/>
      <c r="S36" s="246" t="s">
        <v>158</v>
      </c>
      <c r="T36" s="247" t="s">
        <v>158</v>
      </c>
      <c r="U36" s="231">
        <v>0.36</v>
      </c>
      <c r="V36" s="231">
        <f>ROUND(E36*U36,2)</f>
        <v>2.5499999999999998</v>
      </c>
      <c r="W36" s="231"/>
      <c r="X36" s="231" t="s">
        <v>159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192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182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183</v>
      </c>
      <c r="D39" s="232"/>
      <c r="E39" s="233">
        <v>0.4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184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162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167</v>
      </c>
      <c r="D41" s="232"/>
      <c r="E41" s="233">
        <v>1.62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185</v>
      </c>
      <c r="D42" s="232"/>
      <c r="E42" s="233">
        <v>1.6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186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162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187</v>
      </c>
      <c r="D44" s="232"/>
      <c r="E44" s="233">
        <v>2.3606600000000002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162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188</v>
      </c>
      <c r="D45" s="232"/>
      <c r="E45" s="233">
        <v>0.9405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189</v>
      </c>
      <c r="D46" s="232"/>
      <c r="E46" s="233">
        <v>0.17100000000000001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162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>
      <c r="A47" s="235" t="s">
        <v>153</v>
      </c>
      <c r="B47" s="236" t="s">
        <v>78</v>
      </c>
      <c r="C47" s="252" t="s">
        <v>79</v>
      </c>
      <c r="D47" s="237"/>
      <c r="E47" s="238"/>
      <c r="F47" s="239"/>
      <c r="G47" s="239">
        <f>SUMIF(AG48:AG50,"&lt;&gt;NOR",G48:G50)</f>
        <v>0</v>
      </c>
      <c r="H47" s="239"/>
      <c r="I47" s="239">
        <f>SUM(I48:I50)</f>
        <v>0</v>
      </c>
      <c r="J47" s="239"/>
      <c r="K47" s="239">
        <f>SUM(K48:K50)</f>
        <v>0</v>
      </c>
      <c r="L47" s="239"/>
      <c r="M47" s="239">
        <f>SUM(M48:M50)</f>
        <v>0</v>
      </c>
      <c r="N47" s="239"/>
      <c r="O47" s="239">
        <f>SUM(O48:O50)</f>
        <v>0.3</v>
      </c>
      <c r="P47" s="239"/>
      <c r="Q47" s="239">
        <f>SUM(Q48:Q50)</f>
        <v>0</v>
      </c>
      <c r="R47" s="239"/>
      <c r="S47" s="239"/>
      <c r="T47" s="240"/>
      <c r="U47" s="234"/>
      <c r="V47" s="234">
        <f>SUM(V48:V50)</f>
        <v>4.76</v>
      </c>
      <c r="W47" s="234"/>
      <c r="X47" s="234"/>
      <c r="AG47" t="s">
        <v>154</v>
      </c>
    </row>
    <row r="48" spans="1:60" outlineLevel="1">
      <c r="A48" s="241">
        <v>7</v>
      </c>
      <c r="B48" s="242" t="s">
        <v>193</v>
      </c>
      <c r="C48" s="253" t="s">
        <v>194</v>
      </c>
      <c r="D48" s="243" t="s">
        <v>165</v>
      </c>
      <c r="E48" s="244">
        <v>17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1.7850000000000001E-2</v>
      </c>
      <c r="O48" s="246">
        <f>ROUND(E48*N48,2)</f>
        <v>0.3</v>
      </c>
      <c r="P48" s="246">
        <v>0</v>
      </c>
      <c r="Q48" s="246">
        <f>ROUND(E48*P48,2)</f>
        <v>0</v>
      </c>
      <c r="R48" s="246"/>
      <c r="S48" s="246" t="s">
        <v>158</v>
      </c>
      <c r="T48" s="247" t="s">
        <v>158</v>
      </c>
      <c r="U48" s="231">
        <v>0.28000000000000003</v>
      </c>
      <c r="V48" s="231">
        <f>ROUND(E48*U48,2)</f>
        <v>4.76</v>
      </c>
      <c r="W48" s="231"/>
      <c r="X48" s="231" t="s">
        <v>159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160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195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196</v>
      </c>
      <c r="D50" s="232"/>
      <c r="E50" s="233">
        <v>17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162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>
      <c r="A51" s="235" t="s">
        <v>153</v>
      </c>
      <c r="B51" s="236" t="s">
        <v>80</v>
      </c>
      <c r="C51" s="252" t="s">
        <v>81</v>
      </c>
      <c r="D51" s="237"/>
      <c r="E51" s="238"/>
      <c r="F51" s="239"/>
      <c r="G51" s="239">
        <f>SUMIF(AG52:AG57,"&lt;&gt;NOR",G52:G57)</f>
        <v>0</v>
      </c>
      <c r="H51" s="239"/>
      <c r="I51" s="239">
        <f>SUM(I52:I57)</f>
        <v>0</v>
      </c>
      <c r="J51" s="239"/>
      <c r="K51" s="239">
        <f>SUM(K52:K57)</f>
        <v>0</v>
      </c>
      <c r="L51" s="239"/>
      <c r="M51" s="239">
        <f>SUM(M52:M57)</f>
        <v>0</v>
      </c>
      <c r="N51" s="239"/>
      <c r="O51" s="239">
        <f>SUM(O52:O57)</f>
        <v>0.01</v>
      </c>
      <c r="P51" s="239"/>
      <c r="Q51" s="239">
        <f>SUM(Q52:Q57)</f>
        <v>0</v>
      </c>
      <c r="R51" s="239"/>
      <c r="S51" s="239"/>
      <c r="T51" s="240"/>
      <c r="U51" s="234"/>
      <c r="V51" s="234">
        <f>SUM(V52:V57)</f>
        <v>1.69</v>
      </c>
      <c r="W51" s="234"/>
      <c r="X51" s="234"/>
      <c r="AG51" t="s">
        <v>154</v>
      </c>
    </row>
    <row r="52" spans="1:60" outlineLevel="1">
      <c r="A52" s="241">
        <v>8</v>
      </c>
      <c r="B52" s="242" t="s">
        <v>197</v>
      </c>
      <c r="C52" s="253" t="s">
        <v>198</v>
      </c>
      <c r="D52" s="243" t="s">
        <v>199</v>
      </c>
      <c r="E52" s="244">
        <v>3.6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2.0000000000000002E-5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158</v>
      </c>
      <c r="T52" s="247" t="s">
        <v>158</v>
      </c>
      <c r="U52" s="231">
        <v>0.47</v>
      </c>
      <c r="V52" s="231">
        <f>ROUND(E52*U52,2)</f>
        <v>1.69</v>
      </c>
      <c r="W52" s="231"/>
      <c r="X52" s="231" t="s">
        <v>159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200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5" t="s">
        <v>201</v>
      </c>
      <c r="D53" s="248"/>
      <c r="E53" s="248"/>
      <c r="F53" s="248"/>
      <c r="G53" s="248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202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203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162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204</v>
      </c>
      <c r="D55" s="232"/>
      <c r="E55" s="233">
        <v>3.6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162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>
      <c r="A56" s="241">
        <v>9</v>
      </c>
      <c r="B56" s="242" t="s">
        <v>205</v>
      </c>
      <c r="C56" s="253" t="s">
        <v>206</v>
      </c>
      <c r="D56" s="243" t="s">
        <v>157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0.01</v>
      </c>
      <c r="O56" s="246">
        <f>ROUND(E56*N56,2)</f>
        <v>0.01</v>
      </c>
      <c r="P56" s="246">
        <v>0</v>
      </c>
      <c r="Q56" s="246">
        <f>ROUND(E56*P56,2)</f>
        <v>0</v>
      </c>
      <c r="R56" s="246"/>
      <c r="S56" s="246" t="s">
        <v>207</v>
      </c>
      <c r="T56" s="247" t="s">
        <v>208</v>
      </c>
      <c r="U56" s="231">
        <v>0</v>
      </c>
      <c r="V56" s="231">
        <f>ROUND(E56*U56,2)</f>
        <v>0</v>
      </c>
      <c r="W56" s="231"/>
      <c r="X56" s="231" t="s">
        <v>159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160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56</v>
      </c>
      <c r="D57" s="232"/>
      <c r="E57" s="233">
        <v>1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35" t="s">
        <v>153</v>
      </c>
      <c r="B58" s="236" t="s">
        <v>82</v>
      </c>
      <c r="C58" s="252" t="s">
        <v>83</v>
      </c>
      <c r="D58" s="237"/>
      <c r="E58" s="238"/>
      <c r="F58" s="239"/>
      <c r="G58" s="239">
        <f>SUMIF(AG59:AG61,"&lt;&gt;NOR",G59:G61)</f>
        <v>0</v>
      </c>
      <c r="H58" s="239"/>
      <c r="I58" s="239">
        <f>SUM(I59:I61)</f>
        <v>0</v>
      </c>
      <c r="J58" s="239"/>
      <c r="K58" s="239">
        <f>SUM(K59:K61)</f>
        <v>0</v>
      </c>
      <c r="L58" s="239"/>
      <c r="M58" s="239">
        <f>SUM(M59:M61)</f>
        <v>0</v>
      </c>
      <c r="N58" s="239"/>
      <c r="O58" s="239">
        <f>SUM(O59:O61)</f>
        <v>0</v>
      </c>
      <c r="P58" s="239"/>
      <c r="Q58" s="239">
        <f>SUM(Q59:Q61)</f>
        <v>0</v>
      </c>
      <c r="R58" s="239"/>
      <c r="S58" s="239"/>
      <c r="T58" s="240"/>
      <c r="U58" s="234"/>
      <c r="V58" s="234">
        <f>SUM(V59:V61)</f>
        <v>3.57</v>
      </c>
      <c r="W58" s="234"/>
      <c r="X58" s="234"/>
      <c r="AG58" t="s">
        <v>154</v>
      </c>
    </row>
    <row r="59" spans="1:60" outlineLevel="1">
      <c r="A59" s="241">
        <v>10</v>
      </c>
      <c r="B59" s="242" t="s">
        <v>209</v>
      </c>
      <c r="C59" s="253" t="s">
        <v>210</v>
      </c>
      <c r="D59" s="243" t="s">
        <v>165</v>
      </c>
      <c r="E59" s="244">
        <v>17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158</v>
      </c>
      <c r="T59" s="247" t="s">
        <v>158</v>
      </c>
      <c r="U59" s="231">
        <v>0.21</v>
      </c>
      <c r="V59" s="231">
        <f>ROUND(E59*U59,2)</f>
        <v>3.57</v>
      </c>
      <c r="W59" s="231"/>
      <c r="X59" s="231" t="s">
        <v>159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160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211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162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196</v>
      </c>
      <c r="D61" s="232"/>
      <c r="E61" s="233">
        <v>17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162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>
      <c r="A62" s="235" t="s">
        <v>153</v>
      </c>
      <c r="B62" s="236" t="s">
        <v>84</v>
      </c>
      <c r="C62" s="252" t="s">
        <v>85</v>
      </c>
      <c r="D62" s="237"/>
      <c r="E62" s="238"/>
      <c r="F62" s="239"/>
      <c r="G62" s="239">
        <f>SUMIF(AG63:AG65,"&lt;&gt;NOR",G63:G65)</f>
        <v>0</v>
      </c>
      <c r="H62" s="239"/>
      <c r="I62" s="239">
        <f>SUM(I63:I65)</f>
        <v>0</v>
      </c>
      <c r="J62" s="239"/>
      <c r="K62" s="239">
        <f>SUM(K63:K65)</f>
        <v>0</v>
      </c>
      <c r="L62" s="239"/>
      <c r="M62" s="239">
        <f>SUM(M63:M65)</f>
        <v>0</v>
      </c>
      <c r="N62" s="239"/>
      <c r="O62" s="239">
        <f>SUM(O63:O65)</f>
        <v>0.02</v>
      </c>
      <c r="P62" s="239"/>
      <c r="Q62" s="239">
        <f>SUM(Q63:Q65)</f>
        <v>0</v>
      </c>
      <c r="R62" s="239"/>
      <c r="S62" s="239"/>
      <c r="T62" s="240"/>
      <c r="U62" s="234"/>
      <c r="V62" s="234">
        <f>SUM(V63:V65)</f>
        <v>2.7</v>
      </c>
      <c r="W62" s="234"/>
      <c r="X62" s="234"/>
      <c r="AG62" t="s">
        <v>154</v>
      </c>
    </row>
    <row r="63" spans="1:60" outlineLevel="1">
      <c r="A63" s="241">
        <v>11</v>
      </c>
      <c r="B63" s="242" t="s">
        <v>212</v>
      </c>
      <c r="C63" s="253" t="s">
        <v>213</v>
      </c>
      <c r="D63" s="243" t="s">
        <v>165</v>
      </c>
      <c r="E63" s="244">
        <v>15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1.2099999999999999E-3</v>
      </c>
      <c r="O63" s="246">
        <f>ROUND(E63*N63,2)</f>
        <v>0.02</v>
      </c>
      <c r="P63" s="246">
        <v>0</v>
      </c>
      <c r="Q63" s="246">
        <f>ROUND(E63*P63,2)</f>
        <v>0</v>
      </c>
      <c r="R63" s="246"/>
      <c r="S63" s="246" t="s">
        <v>158</v>
      </c>
      <c r="T63" s="247" t="s">
        <v>214</v>
      </c>
      <c r="U63" s="231">
        <v>0.18</v>
      </c>
      <c r="V63" s="231">
        <f>ROUND(E63*U63,2)</f>
        <v>2.7</v>
      </c>
      <c r="W63" s="231"/>
      <c r="X63" s="231" t="s">
        <v>159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160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215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216</v>
      </c>
      <c r="D65" s="232"/>
      <c r="E65" s="233">
        <v>15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162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5.5">
      <c r="A66" s="235" t="s">
        <v>153</v>
      </c>
      <c r="B66" s="236" t="s">
        <v>86</v>
      </c>
      <c r="C66" s="252" t="s">
        <v>87</v>
      </c>
      <c r="D66" s="237"/>
      <c r="E66" s="238"/>
      <c r="F66" s="239"/>
      <c r="G66" s="239">
        <f>SUMIF(AG67:AG76,"&lt;&gt;NOR",G67:G76)</f>
        <v>0</v>
      </c>
      <c r="H66" s="239"/>
      <c r="I66" s="239">
        <f>SUM(I67:I76)</f>
        <v>0</v>
      </c>
      <c r="J66" s="239"/>
      <c r="K66" s="239">
        <f>SUM(K67:K76)</f>
        <v>0</v>
      </c>
      <c r="L66" s="239"/>
      <c r="M66" s="239">
        <f>SUM(M67:M76)</f>
        <v>0</v>
      </c>
      <c r="N66" s="239"/>
      <c r="O66" s="239">
        <f>SUM(O67:O76)</f>
        <v>0.04</v>
      </c>
      <c r="P66" s="239"/>
      <c r="Q66" s="239">
        <f>SUM(Q67:Q76)</f>
        <v>0</v>
      </c>
      <c r="R66" s="239"/>
      <c r="S66" s="239"/>
      <c r="T66" s="240"/>
      <c r="U66" s="234"/>
      <c r="V66" s="234">
        <f>SUM(V67:V76)</f>
        <v>8.0499999999999989</v>
      </c>
      <c r="W66" s="234"/>
      <c r="X66" s="234"/>
      <c r="AG66" t="s">
        <v>154</v>
      </c>
    </row>
    <row r="67" spans="1:60" outlineLevel="1">
      <c r="A67" s="241">
        <v>12</v>
      </c>
      <c r="B67" s="242" t="s">
        <v>217</v>
      </c>
      <c r="C67" s="253" t="s">
        <v>218</v>
      </c>
      <c r="D67" s="243" t="s">
        <v>165</v>
      </c>
      <c r="E67" s="244">
        <v>17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4.0000000000000003E-5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158</v>
      </c>
      <c r="T67" s="247" t="s">
        <v>158</v>
      </c>
      <c r="U67" s="231">
        <v>0.31</v>
      </c>
      <c r="V67" s="231">
        <f>ROUND(E67*U67,2)</f>
        <v>5.27</v>
      </c>
      <c r="W67" s="231"/>
      <c r="X67" s="231" t="s">
        <v>159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160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219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162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196</v>
      </c>
      <c r="D69" s="232"/>
      <c r="E69" s="233">
        <v>17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162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1">
        <v>13</v>
      </c>
      <c r="B70" s="242" t="s">
        <v>220</v>
      </c>
      <c r="C70" s="253" t="s">
        <v>221</v>
      </c>
      <c r="D70" s="243" t="s">
        <v>199</v>
      </c>
      <c r="E70" s="244">
        <v>6.6230000000000002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5.9199999999999999E-3</v>
      </c>
      <c r="O70" s="246">
        <f>ROUND(E70*N70,2)</f>
        <v>0.04</v>
      </c>
      <c r="P70" s="246">
        <v>0</v>
      </c>
      <c r="Q70" s="246">
        <f>ROUND(E70*P70,2)</f>
        <v>0</v>
      </c>
      <c r="R70" s="246"/>
      <c r="S70" s="246" t="s">
        <v>158</v>
      </c>
      <c r="T70" s="247" t="s">
        <v>158</v>
      </c>
      <c r="U70" s="231">
        <v>0.42</v>
      </c>
      <c r="V70" s="231">
        <f>ROUND(E70*U70,2)</f>
        <v>2.78</v>
      </c>
      <c r="W70" s="231"/>
      <c r="X70" s="231" t="s">
        <v>159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160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5" t="s">
        <v>534</v>
      </c>
      <c r="D71" s="248"/>
      <c r="E71" s="248"/>
      <c r="F71" s="248"/>
      <c r="G71" s="248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202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6" t="s">
        <v>222</v>
      </c>
      <c r="D72" s="249"/>
      <c r="E72" s="249"/>
      <c r="F72" s="249"/>
      <c r="G72" s="249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202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6" t="s">
        <v>223</v>
      </c>
      <c r="D73" s="249"/>
      <c r="E73" s="249"/>
      <c r="F73" s="249"/>
      <c r="G73" s="249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202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>
      <c r="A74" s="229"/>
      <c r="B74" s="230"/>
      <c r="C74" s="256" t="s">
        <v>224</v>
      </c>
      <c r="D74" s="249"/>
      <c r="E74" s="249"/>
      <c r="F74" s="249"/>
      <c r="G74" s="249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202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50" t="str">
        <f>C74</f>
        <v>- standardního tmelení Q2, to je: základní tmelení Q1+ dodatečné tmelení (tmelení najemno) a případné přebroušení.</v>
      </c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225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162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226</v>
      </c>
      <c r="D76" s="232"/>
      <c r="E76" s="233">
        <v>6.6230000000000002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162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>
      <c r="A77" s="235" t="s">
        <v>153</v>
      </c>
      <c r="B77" s="236" t="s">
        <v>88</v>
      </c>
      <c r="C77" s="252" t="s">
        <v>89</v>
      </c>
      <c r="D77" s="237"/>
      <c r="E77" s="238"/>
      <c r="F77" s="239"/>
      <c r="G77" s="239">
        <f>SUMIF(AG78:AG121,"&lt;&gt;NOR",G78:G121)</f>
        <v>0</v>
      </c>
      <c r="H77" s="239"/>
      <c r="I77" s="239">
        <f>SUM(I78:I121)</f>
        <v>0</v>
      </c>
      <c r="J77" s="239"/>
      <c r="K77" s="239">
        <f>SUM(K78:K121)</f>
        <v>0</v>
      </c>
      <c r="L77" s="239"/>
      <c r="M77" s="239">
        <f>SUM(M78:M121)</f>
        <v>0</v>
      </c>
      <c r="N77" s="239"/>
      <c r="O77" s="239">
        <f>SUM(O78:O121)</f>
        <v>0.01</v>
      </c>
      <c r="P77" s="239"/>
      <c r="Q77" s="239">
        <f>SUM(Q78:Q121)</f>
        <v>4.8899999999999997</v>
      </c>
      <c r="R77" s="239"/>
      <c r="S77" s="239"/>
      <c r="T77" s="240"/>
      <c r="U77" s="234"/>
      <c r="V77" s="234">
        <f>SUM(V78:V121)</f>
        <v>23.85</v>
      </c>
      <c r="W77" s="234"/>
      <c r="X77" s="234"/>
      <c r="AG77" t="s">
        <v>154</v>
      </c>
    </row>
    <row r="78" spans="1:60" outlineLevel="1">
      <c r="A78" s="241">
        <v>14</v>
      </c>
      <c r="B78" s="242" t="s">
        <v>227</v>
      </c>
      <c r="C78" s="253" t="s">
        <v>228</v>
      </c>
      <c r="D78" s="243" t="s">
        <v>165</v>
      </c>
      <c r="E78" s="244">
        <v>5.1965000000000003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6.7000000000000002E-4</v>
      </c>
      <c r="O78" s="246">
        <f>ROUND(E78*N78,2)</f>
        <v>0</v>
      </c>
      <c r="P78" s="246">
        <v>0.31900000000000001</v>
      </c>
      <c r="Q78" s="246">
        <f>ROUND(E78*P78,2)</f>
        <v>1.66</v>
      </c>
      <c r="R78" s="246"/>
      <c r="S78" s="246" t="s">
        <v>158</v>
      </c>
      <c r="T78" s="247" t="s">
        <v>158</v>
      </c>
      <c r="U78" s="231">
        <v>0.317</v>
      </c>
      <c r="V78" s="231">
        <f>ROUND(E78*U78,2)</f>
        <v>1.65</v>
      </c>
      <c r="W78" s="231"/>
      <c r="X78" s="231" t="s">
        <v>159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160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229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230</v>
      </c>
      <c r="D80" s="232"/>
      <c r="E80" s="233">
        <v>6.7965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231</v>
      </c>
      <c r="D81" s="232"/>
      <c r="E81" s="233">
        <v>-1.6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162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41">
        <v>15</v>
      </c>
      <c r="B82" s="242" t="s">
        <v>232</v>
      </c>
      <c r="C82" s="253" t="s">
        <v>233</v>
      </c>
      <c r="D82" s="243" t="s">
        <v>165</v>
      </c>
      <c r="E82" s="244">
        <v>18.399999999999999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1.75E-3</v>
      </c>
      <c r="Q82" s="246">
        <f>ROUND(E82*P82,2)</f>
        <v>0.03</v>
      </c>
      <c r="R82" s="246"/>
      <c r="S82" s="246" t="s">
        <v>158</v>
      </c>
      <c r="T82" s="247" t="s">
        <v>158</v>
      </c>
      <c r="U82" s="231">
        <v>0.16500000000000001</v>
      </c>
      <c r="V82" s="231">
        <f>ROUND(E82*U82,2)</f>
        <v>3.04</v>
      </c>
      <c r="W82" s="231"/>
      <c r="X82" s="231" t="s">
        <v>159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160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234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219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235</v>
      </c>
      <c r="D85" s="232"/>
      <c r="E85" s="233">
        <v>10.8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236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162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237</v>
      </c>
      <c r="D87" s="232"/>
      <c r="E87" s="233">
        <v>7.6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1">
        <v>16</v>
      </c>
      <c r="B88" s="242" t="s">
        <v>238</v>
      </c>
      <c r="C88" s="253" t="s">
        <v>239</v>
      </c>
      <c r="D88" s="243" t="s">
        <v>165</v>
      </c>
      <c r="E88" s="244">
        <v>18.399999999999999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0.02</v>
      </c>
      <c r="Q88" s="246">
        <f>ROUND(E88*P88,2)</f>
        <v>0.37</v>
      </c>
      <c r="R88" s="246"/>
      <c r="S88" s="246" t="s">
        <v>158</v>
      </c>
      <c r="T88" s="247" t="s">
        <v>158</v>
      </c>
      <c r="U88" s="231">
        <v>0.14699999999999999</v>
      </c>
      <c r="V88" s="231">
        <f>ROUND(E88*U88,2)</f>
        <v>2.7</v>
      </c>
      <c r="W88" s="231"/>
      <c r="X88" s="231" t="s">
        <v>159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234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219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235</v>
      </c>
      <c r="D91" s="232"/>
      <c r="E91" s="233">
        <v>10.8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236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237</v>
      </c>
      <c r="D93" s="232"/>
      <c r="E93" s="233">
        <v>7.6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162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1">
        <v>17</v>
      </c>
      <c r="B94" s="242" t="s">
        <v>240</v>
      </c>
      <c r="C94" s="253" t="s">
        <v>241</v>
      </c>
      <c r="D94" s="243" t="s">
        <v>157</v>
      </c>
      <c r="E94" s="244">
        <v>3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158</v>
      </c>
      <c r="T94" s="247" t="s">
        <v>158</v>
      </c>
      <c r="U94" s="231">
        <v>0.03</v>
      </c>
      <c r="V94" s="231">
        <f>ROUND(E94*U94,2)</f>
        <v>0.09</v>
      </c>
      <c r="W94" s="231"/>
      <c r="X94" s="231" t="s">
        <v>159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160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242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243</v>
      </c>
      <c r="D96" s="232"/>
      <c r="E96" s="233">
        <v>3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162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41">
        <v>18</v>
      </c>
      <c r="B97" s="242" t="s">
        <v>244</v>
      </c>
      <c r="C97" s="253" t="s">
        <v>245</v>
      </c>
      <c r="D97" s="243" t="s">
        <v>157</v>
      </c>
      <c r="E97" s="244">
        <v>3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158</v>
      </c>
      <c r="T97" s="247" t="s">
        <v>158</v>
      </c>
      <c r="U97" s="231">
        <v>0.05</v>
      </c>
      <c r="V97" s="231">
        <f>ROUND(E97*U97,2)</f>
        <v>0.15</v>
      </c>
      <c r="W97" s="231"/>
      <c r="X97" s="231" t="s">
        <v>159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160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246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63</v>
      </c>
      <c r="D99" s="232"/>
      <c r="E99" s="233">
        <v>2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162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247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56</v>
      </c>
      <c r="D101" s="232"/>
      <c r="E101" s="233">
        <v>1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1">
        <v>19</v>
      </c>
      <c r="B102" s="242" t="s">
        <v>248</v>
      </c>
      <c r="C102" s="253" t="s">
        <v>249</v>
      </c>
      <c r="D102" s="243" t="s">
        <v>165</v>
      </c>
      <c r="E102" s="244">
        <v>2.4300000000000002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1E-3</v>
      </c>
      <c r="O102" s="246">
        <f>ROUND(E102*N102,2)</f>
        <v>0</v>
      </c>
      <c r="P102" s="246">
        <v>6.2E-2</v>
      </c>
      <c r="Q102" s="246">
        <f>ROUND(E102*P102,2)</f>
        <v>0.15</v>
      </c>
      <c r="R102" s="246"/>
      <c r="S102" s="246" t="s">
        <v>158</v>
      </c>
      <c r="T102" s="247" t="s">
        <v>158</v>
      </c>
      <c r="U102" s="231">
        <v>0.61199999999999999</v>
      </c>
      <c r="V102" s="231">
        <f>ROUND(E102*U102,2)</f>
        <v>1.49</v>
      </c>
      <c r="W102" s="231"/>
      <c r="X102" s="231" t="s">
        <v>159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160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250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251</v>
      </c>
      <c r="D104" s="232"/>
      <c r="E104" s="233">
        <v>2.4300000000000002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1">
        <v>20</v>
      </c>
      <c r="B105" s="242" t="s">
        <v>252</v>
      </c>
      <c r="C105" s="253" t="s">
        <v>253</v>
      </c>
      <c r="D105" s="243" t="s">
        <v>165</v>
      </c>
      <c r="E105" s="244">
        <v>4.8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1.17E-3</v>
      </c>
      <c r="O105" s="246">
        <f>ROUND(E105*N105,2)</f>
        <v>0.01</v>
      </c>
      <c r="P105" s="246">
        <v>7.5999999999999998E-2</v>
      </c>
      <c r="Q105" s="246">
        <f>ROUND(E105*P105,2)</f>
        <v>0.36</v>
      </c>
      <c r="R105" s="246"/>
      <c r="S105" s="246" t="s">
        <v>158</v>
      </c>
      <c r="T105" s="247" t="s">
        <v>158</v>
      </c>
      <c r="U105" s="231">
        <v>0.94</v>
      </c>
      <c r="V105" s="231">
        <f>ROUND(E105*U105,2)</f>
        <v>4.51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246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254</v>
      </c>
      <c r="D107" s="232"/>
      <c r="E107" s="233">
        <v>3.2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247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162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169</v>
      </c>
      <c r="D109" s="232"/>
      <c r="E109" s="233">
        <v>1.6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21</v>
      </c>
      <c r="B110" s="242" t="s">
        <v>255</v>
      </c>
      <c r="C110" s="253" t="s">
        <v>256</v>
      </c>
      <c r="D110" s="243" t="s">
        <v>165</v>
      </c>
      <c r="E110" s="244">
        <v>34.055500000000002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6.8000000000000005E-2</v>
      </c>
      <c r="Q110" s="246">
        <f>ROUND(E110*P110,2)</f>
        <v>2.3199999999999998</v>
      </c>
      <c r="R110" s="246"/>
      <c r="S110" s="246" t="s">
        <v>158</v>
      </c>
      <c r="T110" s="247" t="s">
        <v>158</v>
      </c>
      <c r="U110" s="231">
        <v>0.3</v>
      </c>
      <c r="V110" s="231">
        <f>ROUND(E110*U110,2)</f>
        <v>10.220000000000001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219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257</v>
      </c>
      <c r="D112" s="232"/>
      <c r="E112" s="233">
        <v>11.391999999999999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162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258</v>
      </c>
      <c r="D113" s="232"/>
      <c r="E113" s="233">
        <v>7.24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259</v>
      </c>
      <c r="D114" s="232"/>
      <c r="E114" s="233">
        <v>-2.6349999999999998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260</v>
      </c>
      <c r="D115" s="232"/>
      <c r="E115" s="233">
        <v>6.67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261</v>
      </c>
      <c r="D116" s="232"/>
      <c r="E116" s="233">
        <v>4.1414999999999997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162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262</v>
      </c>
      <c r="D117" s="232"/>
      <c r="E117" s="233">
        <v>0.6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263</v>
      </c>
      <c r="D118" s="232"/>
      <c r="E118" s="233">
        <v>4.0934999999999997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162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264</v>
      </c>
      <c r="D119" s="232"/>
      <c r="E119" s="233">
        <v>-1.08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263</v>
      </c>
      <c r="D120" s="232"/>
      <c r="E120" s="233">
        <v>4.0934999999999997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265</v>
      </c>
      <c r="D121" s="232"/>
      <c r="E121" s="233">
        <v>-0.46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>
      <c r="A122" s="235" t="s">
        <v>153</v>
      </c>
      <c r="B122" s="236" t="s">
        <v>90</v>
      </c>
      <c r="C122" s="252" t="s">
        <v>91</v>
      </c>
      <c r="D122" s="237"/>
      <c r="E122" s="238"/>
      <c r="F122" s="239"/>
      <c r="G122" s="239">
        <f>SUMIF(AG123:AG127,"&lt;&gt;NOR",G123:G127)</f>
        <v>0</v>
      </c>
      <c r="H122" s="239"/>
      <c r="I122" s="239">
        <f>SUM(I123:I127)</f>
        <v>0</v>
      </c>
      <c r="J122" s="239"/>
      <c r="K122" s="239">
        <f>SUM(K123:K127)</f>
        <v>0</v>
      </c>
      <c r="L122" s="239"/>
      <c r="M122" s="239">
        <f>SUM(M123:M127)</f>
        <v>0</v>
      </c>
      <c r="N122" s="239"/>
      <c r="O122" s="239">
        <f>SUM(O123:O127)</f>
        <v>0</v>
      </c>
      <c r="P122" s="239"/>
      <c r="Q122" s="239">
        <f>SUM(Q123:Q127)</f>
        <v>0</v>
      </c>
      <c r="R122" s="239"/>
      <c r="S122" s="239"/>
      <c r="T122" s="240"/>
      <c r="U122" s="234"/>
      <c r="V122" s="234">
        <f>SUM(V123:V127)</f>
        <v>8.94</v>
      </c>
      <c r="W122" s="234"/>
      <c r="X122" s="234"/>
      <c r="AG122" t="s">
        <v>154</v>
      </c>
    </row>
    <row r="123" spans="1:60" outlineLevel="1">
      <c r="A123" s="241">
        <v>22</v>
      </c>
      <c r="B123" s="242" t="s">
        <v>266</v>
      </c>
      <c r="C123" s="253" t="s">
        <v>267</v>
      </c>
      <c r="D123" s="243" t="s">
        <v>268</v>
      </c>
      <c r="E123" s="244">
        <v>5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 t="s">
        <v>158</v>
      </c>
      <c r="T123" s="247" t="s">
        <v>158</v>
      </c>
      <c r="U123" s="231">
        <v>1</v>
      </c>
      <c r="V123" s="231">
        <f>ROUND(E123*U123,2)</f>
        <v>5</v>
      </c>
      <c r="W123" s="231"/>
      <c r="X123" s="231" t="s">
        <v>159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269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270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271</v>
      </c>
      <c r="D125" s="232"/>
      <c r="E125" s="233">
        <v>5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41">
        <v>23</v>
      </c>
      <c r="B126" s="242" t="s">
        <v>272</v>
      </c>
      <c r="C126" s="253" t="s">
        <v>273</v>
      </c>
      <c r="D126" s="243" t="s">
        <v>274</v>
      </c>
      <c r="E126" s="244">
        <v>4.6399999999999997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158</v>
      </c>
      <c r="T126" s="247" t="s">
        <v>214</v>
      </c>
      <c r="U126" s="231">
        <v>0.85</v>
      </c>
      <c r="V126" s="231">
        <f>ROUND(E126*U126,2)</f>
        <v>3.94</v>
      </c>
      <c r="W126" s="231"/>
      <c r="X126" s="231" t="s">
        <v>159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160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275</v>
      </c>
      <c r="D127" s="232"/>
      <c r="E127" s="233">
        <v>4.6399999999999997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>
      <c r="A128" s="235" t="s">
        <v>153</v>
      </c>
      <c r="B128" s="236" t="s">
        <v>92</v>
      </c>
      <c r="C128" s="252" t="s">
        <v>93</v>
      </c>
      <c r="D128" s="237"/>
      <c r="E128" s="238"/>
      <c r="F128" s="239"/>
      <c r="G128" s="239">
        <f>SUMIF(AG129:AG132,"&lt;&gt;NOR",G129:G132)</f>
        <v>0</v>
      </c>
      <c r="H128" s="239"/>
      <c r="I128" s="239">
        <f>SUM(I129:I132)</f>
        <v>0</v>
      </c>
      <c r="J128" s="239"/>
      <c r="K128" s="239">
        <f>SUM(K129:K132)</f>
        <v>0</v>
      </c>
      <c r="L128" s="239"/>
      <c r="M128" s="239">
        <f>SUM(M129:M132)</f>
        <v>0</v>
      </c>
      <c r="N128" s="239"/>
      <c r="O128" s="239">
        <f>SUM(O129:O132)</f>
        <v>0.01</v>
      </c>
      <c r="P128" s="239"/>
      <c r="Q128" s="239">
        <f>SUM(Q129:Q132)</f>
        <v>0</v>
      </c>
      <c r="R128" s="239"/>
      <c r="S128" s="239"/>
      <c r="T128" s="240"/>
      <c r="U128" s="234"/>
      <c r="V128" s="234">
        <f>SUM(V129:V132)</f>
        <v>1.1000000000000001</v>
      </c>
      <c r="W128" s="234"/>
      <c r="X128" s="234"/>
      <c r="AG128" t="s">
        <v>154</v>
      </c>
    </row>
    <row r="129" spans="1:60" ht="22.5" outlineLevel="1">
      <c r="A129" s="241">
        <v>24</v>
      </c>
      <c r="B129" s="242" t="s">
        <v>276</v>
      </c>
      <c r="C129" s="253" t="s">
        <v>277</v>
      </c>
      <c r="D129" s="243" t="s">
        <v>165</v>
      </c>
      <c r="E129" s="244">
        <v>4.59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1.2600000000000001E-3</v>
      </c>
      <c r="O129" s="246">
        <f>ROUND(E129*N129,2)</f>
        <v>0.01</v>
      </c>
      <c r="P129" s="246">
        <v>0</v>
      </c>
      <c r="Q129" s="246">
        <f>ROUND(E129*P129,2)</f>
        <v>0</v>
      </c>
      <c r="R129" s="246"/>
      <c r="S129" s="246" t="s">
        <v>158</v>
      </c>
      <c r="T129" s="247" t="s">
        <v>158</v>
      </c>
      <c r="U129" s="231">
        <v>0.24</v>
      </c>
      <c r="V129" s="231">
        <f>ROUND(E129*U129,2)</f>
        <v>1.1000000000000001</v>
      </c>
      <c r="W129" s="231"/>
      <c r="X129" s="231" t="s">
        <v>159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278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279</v>
      </c>
      <c r="D131" s="232"/>
      <c r="E131" s="233">
        <v>0.81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280</v>
      </c>
      <c r="D132" s="232"/>
      <c r="E132" s="233">
        <v>3.78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162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>
      <c r="A133" s="235" t="s">
        <v>153</v>
      </c>
      <c r="B133" s="236" t="s">
        <v>94</v>
      </c>
      <c r="C133" s="252" t="s">
        <v>95</v>
      </c>
      <c r="D133" s="237"/>
      <c r="E133" s="238"/>
      <c r="F133" s="239"/>
      <c r="G133" s="239">
        <f>SUMIF(AG134:AG154,"&lt;&gt;NOR",G134:G154)</f>
        <v>0</v>
      </c>
      <c r="H133" s="239"/>
      <c r="I133" s="239">
        <f>SUM(I134:I154)</f>
        <v>0</v>
      </c>
      <c r="J133" s="239"/>
      <c r="K133" s="239">
        <f>SUM(K134:K154)</f>
        <v>0</v>
      </c>
      <c r="L133" s="239"/>
      <c r="M133" s="239">
        <f>SUM(M134:M154)</f>
        <v>0</v>
      </c>
      <c r="N133" s="239"/>
      <c r="O133" s="239">
        <f>SUM(O134:O154)</f>
        <v>0.02</v>
      </c>
      <c r="P133" s="239"/>
      <c r="Q133" s="239">
        <f>SUM(Q134:Q154)</f>
        <v>0</v>
      </c>
      <c r="R133" s="239"/>
      <c r="S133" s="239"/>
      <c r="T133" s="240"/>
      <c r="U133" s="234"/>
      <c r="V133" s="234">
        <f>SUM(V134:V154)</f>
        <v>13.3</v>
      </c>
      <c r="W133" s="234"/>
      <c r="X133" s="234"/>
      <c r="AG133" t="s">
        <v>154</v>
      </c>
    </row>
    <row r="134" spans="1:60" outlineLevel="1">
      <c r="A134" s="241">
        <v>25</v>
      </c>
      <c r="B134" s="242" t="s">
        <v>281</v>
      </c>
      <c r="C134" s="253" t="s">
        <v>282</v>
      </c>
      <c r="D134" s="243" t="s">
        <v>199</v>
      </c>
      <c r="E134" s="244">
        <v>7.5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3.8000000000000002E-4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158</v>
      </c>
      <c r="T134" s="247" t="s">
        <v>158</v>
      </c>
      <c r="U134" s="231">
        <v>0.32</v>
      </c>
      <c r="V134" s="231">
        <f>ROUND(E134*U134,2)</f>
        <v>2.4</v>
      </c>
      <c r="W134" s="231"/>
      <c r="X134" s="231" t="s">
        <v>159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160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5" t="s">
        <v>283</v>
      </c>
      <c r="D135" s="248"/>
      <c r="E135" s="248"/>
      <c r="F135" s="248"/>
      <c r="G135" s="248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202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284</v>
      </c>
      <c r="D136" s="232"/>
      <c r="E136" s="233">
        <v>7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285</v>
      </c>
      <c r="D137" s="232"/>
      <c r="E137" s="233">
        <v>0.5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162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26</v>
      </c>
      <c r="B138" s="242" t="s">
        <v>286</v>
      </c>
      <c r="C138" s="253" t="s">
        <v>287</v>
      </c>
      <c r="D138" s="243" t="s">
        <v>199</v>
      </c>
      <c r="E138" s="244">
        <v>0.5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4.6999999999999999E-4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158</v>
      </c>
      <c r="T138" s="247" t="s">
        <v>158</v>
      </c>
      <c r="U138" s="231">
        <v>0.35899999999999999</v>
      </c>
      <c r="V138" s="231">
        <f>ROUND(E138*U138,2)</f>
        <v>0.18</v>
      </c>
      <c r="W138" s="231"/>
      <c r="X138" s="231" t="s">
        <v>159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160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5" t="s">
        <v>283</v>
      </c>
      <c r="D139" s="248"/>
      <c r="E139" s="248"/>
      <c r="F139" s="248"/>
      <c r="G139" s="248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202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285</v>
      </c>
      <c r="D140" s="232"/>
      <c r="E140" s="233">
        <v>0.5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41">
        <v>27</v>
      </c>
      <c r="B141" s="242" t="s">
        <v>288</v>
      </c>
      <c r="C141" s="253" t="s">
        <v>289</v>
      </c>
      <c r="D141" s="243" t="s">
        <v>199</v>
      </c>
      <c r="E141" s="244">
        <v>6.8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1.5200000000000001E-3</v>
      </c>
      <c r="O141" s="246">
        <f>ROUND(E141*N141,2)</f>
        <v>0.01</v>
      </c>
      <c r="P141" s="246">
        <v>0</v>
      </c>
      <c r="Q141" s="246">
        <f>ROUND(E141*P141,2)</f>
        <v>0</v>
      </c>
      <c r="R141" s="246"/>
      <c r="S141" s="246" t="s">
        <v>158</v>
      </c>
      <c r="T141" s="247" t="s">
        <v>158</v>
      </c>
      <c r="U141" s="231">
        <v>1.173</v>
      </c>
      <c r="V141" s="231">
        <f>ROUND(E141*U141,2)</f>
        <v>7.98</v>
      </c>
      <c r="W141" s="231"/>
      <c r="X141" s="231" t="s">
        <v>159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160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5" t="s">
        <v>283</v>
      </c>
      <c r="D142" s="248"/>
      <c r="E142" s="248"/>
      <c r="F142" s="248"/>
      <c r="G142" s="248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202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290</v>
      </c>
      <c r="D143" s="232"/>
      <c r="E143" s="233">
        <v>6.8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28</v>
      </c>
      <c r="B144" s="242" t="s">
        <v>291</v>
      </c>
      <c r="C144" s="253" t="s">
        <v>292</v>
      </c>
      <c r="D144" s="243" t="s">
        <v>157</v>
      </c>
      <c r="E144" s="244">
        <v>7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/>
      <c r="S144" s="246" t="s">
        <v>158</v>
      </c>
      <c r="T144" s="247" t="s">
        <v>158</v>
      </c>
      <c r="U144" s="231">
        <v>0.157</v>
      </c>
      <c r="V144" s="231">
        <f>ROUND(E144*U144,2)</f>
        <v>1.1000000000000001</v>
      </c>
      <c r="W144" s="231"/>
      <c r="X144" s="231" t="s">
        <v>159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293</v>
      </c>
      <c r="D145" s="232"/>
      <c r="E145" s="233">
        <v>7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29</v>
      </c>
      <c r="B146" s="242" t="s">
        <v>294</v>
      </c>
      <c r="C146" s="253" t="s">
        <v>295</v>
      </c>
      <c r="D146" s="243" t="s">
        <v>157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</v>
      </c>
      <c r="Q146" s="246">
        <f>ROUND(E146*P146,2)</f>
        <v>0</v>
      </c>
      <c r="R146" s="246"/>
      <c r="S146" s="246" t="s">
        <v>158</v>
      </c>
      <c r="T146" s="247" t="s">
        <v>158</v>
      </c>
      <c r="U146" s="231">
        <v>0.17399999999999999</v>
      </c>
      <c r="V146" s="231">
        <f>ROUND(E146*U146,2)</f>
        <v>0.17</v>
      </c>
      <c r="W146" s="231"/>
      <c r="X146" s="231" t="s">
        <v>159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160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56</v>
      </c>
      <c r="D147" s="232"/>
      <c r="E147" s="233">
        <v>1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41">
        <v>30</v>
      </c>
      <c r="B148" s="242" t="s">
        <v>296</v>
      </c>
      <c r="C148" s="253" t="s">
        <v>297</v>
      </c>
      <c r="D148" s="243" t="s">
        <v>157</v>
      </c>
      <c r="E148" s="244">
        <v>4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158</v>
      </c>
      <c r="T148" s="247" t="s">
        <v>158</v>
      </c>
      <c r="U148" s="231">
        <v>0.25900000000000001</v>
      </c>
      <c r="V148" s="231">
        <f>ROUND(E148*U148,2)</f>
        <v>1.04</v>
      </c>
      <c r="W148" s="231"/>
      <c r="X148" s="231" t="s">
        <v>159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160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67</v>
      </c>
      <c r="D149" s="232"/>
      <c r="E149" s="233">
        <v>4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162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41">
        <v>31</v>
      </c>
      <c r="B150" s="242" t="s">
        <v>298</v>
      </c>
      <c r="C150" s="253" t="s">
        <v>299</v>
      </c>
      <c r="D150" s="243" t="s">
        <v>157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7.4700000000000001E-3</v>
      </c>
      <c r="O150" s="246">
        <f>ROUND(E150*N150,2)</f>
        <v>0.01</v>
      </c>
      <c r="P150" s="246">
        <v>0</v>
      </c>
      <c r="Q150" s="246">
        <f>ROUND(E150*P150,2)</f>
        <v>0</v>
      </c>
      <c r="R150" s="246"/>
      <c r="S150" s="246" t="s">
        <v>158</v>
      </c>
      <c r="T150" s="247" t="s">
        <v>158</v>
      </c>
      <c r="U150" s="231">
        <v>0.39500000000000002</v>
      </c>
      <c r="V150" s="231">
        <f>ROUND(E150*U150,2)</f>
        <v>0.4</v>
      </c>
      <c r="W150" s="231"/>
      <c r="X150" s="231" t="s">
        <v>159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160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300</v>
      </c>
      <c r="D151" s="232"/>
      <c r="E151" s="233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162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56</v>
      </c>
      <c r="D152" s="232"/>
      <c r="E152" s="233">
        <v>1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41">
        <v>32</v>
      </c>
      <c r="B153" s="242" t="s">
        <v>301</v>
      </c>
      <c r="C153" s="253" t="s">
        <v>302</v>
      </c>
      <c r="D153" s="243" t="s">
        <v>274</v>
      </c>
      <c r="E153" s="244">
        <v>2.1000000000000001E-2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158</v>
      </c>
      <c r="T153" s="247" t="s">
        <v>158</v>
      </c>
      <c r="U153" s="231">
        <v>1.47</v>
      </c>
      <c r="V153" s="231">
        <f>ROUND(E153*U153,2)</f>
        <v>0.03</v>
      </c>
      <c r="W153" s="231"/>
      <c r="X153" s="231" t="s">
        <v>159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160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303</v>
      </c>
      <c r="D154" s="232"/>
      <c r="E154" s="233">
        <v>2.1000000000000001E-2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>
      <c r="A155" s="235" t="s">
        <v>153</v>
      </c>
      <c r="B155" s="236" t="s">
        <v>96</v>
      </c>
      <c r="C155" s="252" t="s">
        <v>97</v>
      </c>
      <c r="D155" s="237"/>
      <c r="E155" s="238"/>
      <c r="F155" s="239"/>
      <c r="G155" s="239">
        <f>SUMIF(AG156:AG199,"&lt;&gt;NOR",G156:G199)</f>
        <v>0</v>
      </c>
      <c r="H155" s="239"/>
      <c r="I155" s="239">
        <f>SUM(I156:I199)</f>
        <v>0</v>
      </c>
      <c r="J155" s="239"/>
      <c r="K155" s="239">
        <f>SUM(K156:K199)</f>
        <v>0</v>
      </c>
      <c r="L155" s="239"/>
      <c r="M155" s="239">
        <f>SUM(M156:M199)</f>
        <v>0</v>
      </c>
      <c r="N155" s="239"/>
      <c r="O155" s="239">
        <f>SUM(O156:O199)</f>
        <v>0.28000000000000003</v>
      </c>
      <c r="P155" s="239"/>
      <c r="Q155" s="239">
        <f>SUM(Q156:Q199)</f>
        <v>0</v>
      </c>
      <c r="R155" s="239"/>
      <c r="S155" s="239"/>
      <c r="T155" s="240"/>
      <c r="U155" s="234"/>
      <c r="V155" s="234">
        <f>SUM(V156:V199)</f>
        <v>49.82</v>
      </c>
      <c r="W155" s="234"/>
      <c r="X155" s="234"/>
      <c r="AG155" t="s">
        <v>154</v>
      </c>
    </row>
    <row r="156" spans="1:60" outlineLevel="1">
      <c r="A156" s="241">
        <v>33</v>
      </c>
      <c r="B156" s="242" t="s">
        <v>304</v>
      </c>
      <c r="C156" s="253" t="s">
        <v>305</v>
      </c>
      <c r="D156" s="243" t="s">
        <v>199</v>
      </c>
      <c r="E156" s="244">
        <v>5.0999999999999996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3.9899999999999996E-3</v>
      </c>
      <c r="O156" s="246">
        <f>ROUND(E156*N156,2)</f>
        <v>0.02</v>
      </c>
      <c r="P156" s="246">
        <v>0</v>
      </c>
      <c r="Q156" s="246">
        <f>ROUND(E156*P156,2)</f>
        <v>0</v>
      </c>
      <c r="R156" s="246"/>
      <c r="S156" s="246" t="s">
        <v>158</v>
      </c>
      <c r="T156" s="247" t="s">
        <v>158</v>
      </c>
      <c r="U156" s="231">
        <v>0.54290000000000005</v>
      </c>
      <c r="V156" s="231">
        <f>ROUND(E156*U156,2)</f>
        <v>2.77</v>
      </c>
      <c r="W156" s="231"/>
      <c r="X156" s="231" t="s">
        <v>159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160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5" t="s">
        <v>306</v>
      </c>
      <c r="D157" s="248"/>
      <c r="E157" s="248"/>
      <c r="F157" s="248"/>
      <c r="G157" s="248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202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6" t="s">
        <v>307</v>
      </c>
      <c r="D158" s="249"/>
      <c r="E158" s="249"/>
      <c r="F158" s="249"/>
      <c r="G158" s="249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202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308</v>
      </c>
      <c r="D159" s="232"/>
      <c r="E159" s="233">
        <v>3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309</v>
      </c>
      <c r="D160" s="232"/>
      <c r="E160" s="233">
        <v>1.5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310</v>
      </c>
      <c r="D161" s="232"/>
      <c r="E161" s="233">
        <v>0.6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162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41">
        <v>34</v>
      </c>
      <c r="B162" s="242" t="s">
        <v>311</v>
      </c>
      <c r="C162" s="253" t="s">
        <v>312</v>
      </c>
      <c r="D162" s="243" t="s">
        <v>199</v>
      </c>
      <c r="E162" s="244">
        <v>48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5.1799999999999997E-3</v>
      </c>
      <c r="O162" s="246">
        <f>ROUND(E162*N162,2)</f>
        <v>0.25</v>
      </c>
      <c r="P162" s="246">
        <v>0</v>
      </c>
      <c r="Q162" s="246">
        <f>ROUND(E162*P162,2)</f>
        <v>0</v>
      </c>
      <c r="R162" s="246"/>
      <c r="S162" s="246" t="s">
        <v>158</v>
      </c>
      <c r="T162" s="247" t="s">
        <v>158</v>
      </c>
      <c r="U162" s="231">
        <v>0.63429999999999997</v>
      </c>
      <c r="V162" s="231">
        <f>ROUND(E162*U162,2)</f>
        <v>30.45</v>
      </c>
      <c r="W162" s="231"/>
      <c r="X162" s="231" t="s">
        <v>159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160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5" t="s">
        <v>306</v>
      </c>
      <c r="D163" s="248"/>
      <c r="E163" s="248"/>
      <c r="F163" s="248"/>
      <c r="G163" s="248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202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6" t="s">
        <v>307</v>
      </c>
      <c r="D164" s="249"/>
      <c r="E164" s="249"/>
      <c r="F164" s="249"/>
      <c r="G164" s="249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202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313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162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314</v>
      </c>
      <c r="D166" s="232"/>
      <c r="E166" s="233">
        <v>20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315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314</v>
      </c>
      <c r="D168" s="232"/>
      <c r="E168" s="233">
        <v>20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316</v>
      </c>
      <c r="D169" s="232"/>
      <c r="E169" s="233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162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317</v>
      </c>
      <c r="D170" s="232"/>
      <c r="E170" s="233">
        <v>8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>
      <c r="A171" s="241">
        <v>35</v>
      </c>
      <c r="B171" s="242" t="s">
        <v>318</v>
      </c>
      <c r="C171" s="253" t="s">
        <v>319</v>
      </c>
      <c r="D171" s="243" t="s">
        <v>199</v>
      </c>
      <c r="E171" s="244">
        <v>5.0999999999999996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3.0000000000000001E-5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158</v>
      </c>
      <c r="T171" s="247" t="s">
        <v>158</v>
      </c>
      <c r="U171" s="231">
        <v>0.129</v>
      </c>
      <c r="V171" s="231">
        <f>ROUND(E171*U171,2)</f>
        <v>0.66</v>
      </c>
      <c r="W171" s="231"/>
      <c r="X171" s="231" t="s">
        <v>159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160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5" t="s">
        <v>320</v>
      </c>
      <c r="D172" s="248"/>
      <c r="E172" s="248"/>
      <c r="F172" s="248"/>
      <c r="G172" s="248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202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308</v>
      </c>
      <c r="D173" s="232"/>
      <c r="E173" s="233">
        <v>3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309</v>
      </c>
      <c r="D174" s="232"/>
      <c r="E174" s="233">
        <v>1.5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310</v>
      </c>
      <c r="D175" s="232"/>
      <c r="E175" s="233">
        <v>0.6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>
      <c r="A176" s="241">
        <v>36</v>
      </c>
      <c r="B176" s="242" t="s">
        <v>321</v>
      </c>
      <c r="C176" s="253" t="s">
        <v>322</v>
      </c>
      <c r="D176" s="243" t="s">
        <v>199</v>
      </c>
      <c r="E176" s="244">
        <v>48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6.0000000000000002E-5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158</v>
      </c>
      <c r="T176" s="247" t="s">
        <v>158</v>
      </c>
      <c r="U176" s="231">
        <v>0.129</v>
      </c>
      <c r="V176" s="231">
        <f>ROUND(E176*U176,2)</f>
        <v>6.19</v>
      </c>
      <c r="W176" s="231"/>
      <c r="X176" s="231" t="s">
        <v>159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160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5" t="s">
        <v>320</v>
      </c>
      <c r="D177" s="248"/>
      <c r="E177" s="248"/>
      <c r="F177" s="248"/>
      <c r="G177" s="248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202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313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162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314</v>
      </c>
      <c r="D179" s="232"/>
      <c r="E179" s="233">
        <v>20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162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315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314</v>
      </c>
      <c r="D181" s="232"/>
      <c r="E181" s="233">
        <v>20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316</v>
      </c>
      <c r="D182" s="232"/>
      <c r="E182" s="233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162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317</v>
      </c>
      <c r="D183" s="232"/>
      <c r="E183" s="233">
        <v>8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37</v>
      </c>
      <c r="B184" s="242" t="s">
        <v>323</v>
      </c>
      <c r="C184" s="253" t="s">
        <v>324</v>
      </c>
      <c r="D184" s="243" t="s">
        <v>325</v>
      </c>
      <c r="E184" s="244">
        <v>12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7.5000000000000002E-4</v>
      </c>
      <c r="O184" s="246">
        <f>ROUND(E184*N184,2)</f>
        <v>0.01</v>
      </c>
      <c r="P184" s="246">
        <v>0</v>
      </c>
      <c r="Q184" s="246">
        <f>ROUND(E184*P184,2)</f>
        <v>0</v>
      </c>
      <c r="R184" s="246"/>
      <c r="S184" s="246" t="s">
        <v>158</v>
      </c>
      <c r="T184" s="247" t="s">
        <v>158</v>
      </c>
      <c r="U184" s="231">
        <v>0.11</v>
      </c>
      <c r="V184" s="231">
        <f>ROUND(E184*U184,2)</f>
        <v>1.32</v>
      </c>
      <c r="W184" s="231"/>
      <c r="X184" s="231" t="s">
        <v>159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160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326</v>
      </c>
      <c r="D185" s="232"/>
      <c r="E185" s="233">
        <v>12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162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>
      <c r="A186" s="241">
        <v>38</v>
      </c>
      <c r="B186" s="242" t="s">
        <v>327</v>
      </c>
      <c r="C186" s="253" t="s">
        <v>328</v>
      </c>
      <c r="D186" s="243" t="s">
        <v>157</v>
      </c>
      <c r="E186" s="244">
        <v>12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1.7000000000000001E-4</v>
      </c>
      <c r="O186" s="246">
        <f>ROUND(E186*N186,2)</f>
        <v>0</v>
      </c>
      <c r="P186" s="246">
        <v>0</v>
      </c>
      <c r="Q186" s="246">
        <f>ROUND(E186*P186,2)</f>
        <v>0</v>
      </c>
      <c r="R186" s="246"/>
      <c r="S186" s="246" t="s">
        <v>158</v>
      </c>
      <c r="T186" s="247" t="s">
        <v>158</v>
      </c>
      <c r="U186" s="231">
        <v>0.19</v>
      </c>
      <c r="V186" s="231">
        <f>ROUND(E186*U186,2)</f>
        <v>2.2799999999999998</v>
      </c>
      <c r="W186" s="231"/>
      <c r="X186" s="231" t="s">
        <v>159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160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326</v>
      </c>
      <c r="D187" s="232"/>
      <c r="E187" s="233">
        <v>12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162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41">
        <v>39</v>
      </c>
      <c r="B188" s="242" t="s">
        <v>329</v>
      </c>
      <c r="C188" s="253" t="s">
        <v>330</v>
      </c>
      <c r="D188" s="243" t="s">
        <v>157</v>
      </c>
      <c r="E188" s="244">
        <v>5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6">
        <v>2.4000000000000001E-4</v>
      </c>
      <c r="O188" s="246">
        <f>ROUND(E188*N188,2)</f>
        <v>0</v>
      </c>
      <c r="P188" s="246">
        <v>0</v>
      </c>
      <c r="Q188" s="246">
        <f>ROUND(E188*P188,2)</f>
        <v>0</v>
      </c>
      <c r="R188" s="246"/>
      <c r="S188" s="246" t="s">
        <v>158</v>
      </c>
      <c r="T188" s="247" t="s">
        <v>158</v>
      </c>
      <c r="U188" s="231">
        <v>0.2</v>
      </c>
      <c r="V188" s="231">
        <f>ROUND(E188*U188,2)</f>
        <v>1</v>
      </c>
      <c r="W188" s="231"/>
      <c r="X188" s="231" t="s">
        <v>159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160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271</v>
      </c>
      <c r="D189" s="232"/>
      <c r="E189" s="233">
        <v>5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40</v>
      </c>
      <c r="B190" s="242" t="s">
        <v>331</v>
      </c>
      <c r="C190" s="253" t="s">
        <v>332</v>
      </c>
      <c r="D190" s="243" t="s">
        <v>199</v>
      </c>
      <c r="E190" s="244">
        <v>53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158</v>
      </c>
      <c r="T190" s="247" t="s">
        <v>158</v>
      </c>
      <c r="U190" s="231">
        <v>0.03</v>
      </c>
      <c r="V190" s="231">
        <f>ROUND(E190*U190,2)</f>
        <v>1.59</v>
      </c>
      <c r="W190" s="231"/>
      <c r="X190" s="231" t="s">
        <v>159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160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5" t="s">
        <v>333</v>
      </c>
      <c r="D191" s="248"/>
      <c r="E191" s="248"/>
      <c r="F191" s="248"/>
      <c r="G191" s="248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202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334</v>
      </c>
      <c r="D192" s="232"/>
      <c r="E192" s="233">
        <v>53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162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41">
        <v>41</v>
      </c>
      <c r="B193" s="242" t="s">
        <v>335</v>
      </c>
      <c r="C193" s="253" t="s">
        <v>336</v>
      </c>
      <c r="D193" s="243" t="s">
        <v>199</v>
      </c>
      <c r="E193" s="244">
        <v>53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1.0000000000000001E-5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 t="s">
        <v>158</v>
      </c>
      <c r="T193" s="247" t="s">
        <v>158</v>
      </c>
      <c r="U193" s="231">
        <v>0.06</v>
      </c>
      <c r="V193" s="231">
        <f>ROUND(E193*U193,2)</f>
        <v>3.18</v>
      </c>
      <c r="W193" s="231"/>
      <c r="X193" s="231" t="s">
        <v>159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160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5" t="s">
        <v>337</v>
      </c>
      <c r="D194" s="248"/>
      <c r="E194" s="248"/>
      <c r="F194" s="248"/>
      <c r="G194" s="248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202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334</v>
      </c>
      <c r="D195" s="232"/>
      <c r="E195" s="233">
        <v>53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162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41">
        <v>42</v>
      </c>
      <c r="B196" s="242" t="s">
        <v>338</v>
      </c>
      <c r="C196" s="253" t="s">
        <v>339</v>
      </c>
      <c r="D196" s="243" t="s">
        <v>274</v>
      </c>
      <c r="E196" s="244">
        <v>0.28399999999999997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158</v>
      </c>
      <c r="T196" s="247" t="s">
        <v>158</v>
      </c>
      <c r="U196" s="231">
        <v>1.33</v>
      </c>
      <c r="V196" s="231">
        <f>ROUND(E196*U196,2)</f>
        <v>0.38</v>
      </c>
      <c r="W196" s="231"/>
      <c r="X196" s="231" t="s">
        <v>159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160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340</v>
      </c>
      <c r="D197" s="232"/>
      <c r="E197" s="233">
        <v>0.28399999999999997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162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41">
        <v>43</v>
      </c>
      <c r="B198" s="242" t="s">
        <v>341</v>
      </c>
      <c r="C198" s="253" t="s">
        <v>342</v>
      </c>
      <c r="D198" s="243" t="s">
        <v>343</v>
      </c>
      <c r="E198" s="244">
        <v>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0</v>
      </c>
      <c r="O198" s="246">
        <f>ROUND(E198*N198,2)</f>
        <v>0</v>
      </c>
      <c r="P198" s="246">
        <v>0</v>
      </c>
      <c r="Q198" s="246">
        <f>ROUND(E198*P198,2)</f>
        <v>0</v>
      </c>
      <c r="R198" s="246"/>
      <c r="S198" s="246" t="s">
        <v>207</v>
      </c>
      <c r="T198" s="247" t="s">
        <v>208</v>
      </c>
      <c r="U198" s="231">
        <v>0</v>
      </c>
      <c r="V198" s="231">
        <f>ROUND(E198*U198,2)</f>
        <v>0</v>
      </c>
      <c r="W198" s="231"/>
      <c r="X198" s="231" t="s">
        <v>159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160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56</v>
      </c>
      <c r="D199" s="232"/>
      <c r="E199" s="233">
        <v>1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>
      <c r="A200" s="235" t="s">
        <v>153</v>
      </c>
      <c r="B200" s="236" t="s">
        <v>98</v>
      </c>
      <c r="C200" s="252" t="s">
        <v>99</v>
      </c>
      <c r="D200" s="237"/>
      <c r="E200" s="238"/>
      <c r="F200" s="239"/>
      <c r="G200" s="239">
        <f>SUMIF(AG201:AG257,"&lt;&gt;NOR",G201:G257)</f>
        <v>0</v>
      </c>
      <c r="H200" s="239"/>
      <c r="I200" s="239">
        <f>SUM(I201:I257)</f>
        <v>0</v>
      </c>
      <c r="J200" s="239"/>
      <c r="K200" s="239">
        <f>SUM(K201:K257)</f>
        <v>0</v>
      </c>
      <c r="L200" s="239"/>
      <c r="M200" s="239">
        <f>SUM(M201:M257)</f>
        <v>0</v>
      </c>
      <c r="N200" s="239"/>
      <c r="O200" s="239">
        <f>SUM(O201:O257)</f>
        <v>0.29000000000000004</v>
      </c>
      <c r="P200" s="239"/>
      <c r="Q200" s="239">
        <f>SUM(Q201:Q257)</f>
        <v>0.45999999999999996</v>
      </c>
      <c r="R200" s="239"/>
      <c r="S200" s="239"/>
      <c r="T200" s="240"/>
      <c r="U200" s="234"/>
      <c r="V200" s="234">
        <f>SUM(V201:V257)</f>
        <v>37.269999999999996</v>
      </c>
      <c r="W200" s="234"/>
      <c r="X200" s="234"/>
      <c r="AG200" t="s">
        <v>154</v>
      </c>
    </row>
    <row r="201" spans="1:60" outlineLevel="1">
      <c r="A201" s="241">
        <v>44</v>
      </c>
      <c r="B201" s="242" t="s">
        <v>344</v>
      </c>
      <c r="C201" s="253" t="s">
        <v>345</v>
      </c>
      <c r="D201" s="243" t="s">
        <v>325</v>
      </c>
      <c r="E201" s="244">
        <v>6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3.4200000000000001E-2</v>
      </c>
      <c r="Q201" s="246">
        <f>ROUND(E201*P201,2)</f>
        <v>0.21</v>
      </c>
      <c r="R201" s="246"/>
      <c r="S201" s="246" t="s">
        <v>158</v>
      </c>
      <c r="T201" s="247" t="s">
        <v>158</v>
      </c>
      <c r="U201" s="231">
        <v>0.46500000000000002</v>
      </c>
      <c r="V201" s="231">
        <f>ROUND(E201*U201,2)</f>
        <v>2.79</v>
      </c>
      <c r="W201" s="231"/>
      <c r="X201" s="231" t="s">
        <v>159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160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346</v>
      </c>
      <c r="D202" s="232"/>
      <c r="E202" s="233">
        <v>6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162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>
      <c r="A203" s="241">
        <v>45</v>
      </c>
      <c r="B203" s="242" t="s">
        <v>347</v>
      </c>
      <c r="C203" s="253" t="s">
        <v>348</v>
      </c>
      <c r="D203" s="243" t="s">
        <v>325</v>
      </c>
      <c r="E203" s="244">
        <v>4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1.8890000000000001E-2</v>
      </c>
      <c r="O203" s="246">
        <f>ROUND(E203*N203,2)</f>
        <v>0.08</v>
      </c>
      <c r="P203" s="246">
        <v>0</v>
      </c>
      <c r="Q203" s="246">
        <f>ROUND(E203*P203,2)</f>
        <v>0</v>
      </c>
      <c r="R203" s="246"/>
      <c r="S203" s="246" t="s">
        <v>158</v>
      </c>
      <c r="T203" s="247" t="s">
        <v>158</v>
      </c>
      <c r="U203" s="231">
        <v>0.97299999999999998</v>
      </c>
      <c r="V203" s="231">
        <f>ROUND(E203*U203,2)</f>
        <v>3.89</v>
      </c>
      <c r="W203" s="231"/>
      <c r="X203" s="231" t="s">
        <v>159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160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67</v>
      </c>
      <c r="D204" s="232"/>
      <c r="E204" s="233">
        <v>4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162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41">
        <v>46</v>
      </c>
      <c r="B205" s="242" t="s">
        <v>349</v>
      </c>
      <c r="C205" s="253" t="s">
        <v>350</v>
      </c>
      <c r="D205" s="243" t="s">
        <v>325</v>
      </c>
      <c r="E205" s="244">
        <v>1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2.4080000000000001E-2</v>
      </c>
      <c r="O205" s="246">
        <f>ROUND(E205*N205,2)</f>
        <v>0.02</v>
      </c>
      <c r="P205" s="246">
        <v>0</v>
      </c>
      <c r="Q205" s="246">
        <f>ROUND(E205*P205,2)</f>
        <v>0</v>
      </c>
      <c r="R205" s="246"/>
      <c r="S205" s="246" t="s">
        <v>158</v>
      </c>
      <c r="T205" s="247" t="s">
        <v>158</v>
      </c>
      <c r="U205" s="231">
        <v>0.95499999999999996</v>
      </c>
      <c r="V205" s="231">
        <f>ROUND(E205*U205,2)</f>
        <v>0.96</v>
      </c>
      <c r="W205" s="231"/>
      <c r="X205" s="231" t="s">
        <v>159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160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351</v>
      </c>
      <c r="D206" s="232"/>
      <c r="E206" s="233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162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56</v>
      </c>
      <c r="D207" s="232"/>
      <c r="E207" s="233">
        <v>1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162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41">
        <v>47</v>
      </c>
      <c r="B208" s="242" t="s">
        <v>352</v>
      </c>
      <c r="C208" s="253" t="s">
        <v>353</v>
      </c>
      <c r="D208" s="243" t="s">
        <v>325</v>
      </c>
      <c r="E208" s="244">
        <v>6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1.9460000000000002E-2</v>
      </c>
      <c r="Q208" s="246">
        <f>ROUND(E208*P208,2)</f>
        <v>0.12</v>
      </c>
      <c r="R208" s="246"/>
      <c r="S208" s="246" t="s">
        <v>158</v>
      </c>
      <c r="T208" s="247" t="s">
        <v>158</v>
      </c>
      <c r="U208" s="231">
        <v>0.38</v>
      </c>
      <c r="V208" s="231">
        <f>ROUND(E208*U208,2)</f>
        <v>2.2799999999999998</v>
      </c>
      <c r="W208" s="231"/>
      <c r="X208" s="231" t="s">
        <v>159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160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354</v>
      </c>
      <c r="D209" s="232"/>
      <c r="E209" s="233">
        <v>6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162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41">
        <v>48</v>
      </c>
      <c r="B210" s="242" t="s">
        <v>355</v>
      </c>
      <c r="C210" s="253" t="s">
        <v>356</v>
      </c>
      <c r="D210" s="243" t="s">
        <v>325</v>
      </c>
      <c r="E210" s="244">
        <v>1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1.9009999999999999E-2</v>
      </c>
      <c r="O210" s="246">
        <f>ROUND(E210*N210,2)</f>
        <v>0.02</v>
      </c>
      <c r="P210" s="246">
        <v>0</v>
      </c>
      <c r="Q210" s="246">
        <f>ROUND(E210*P210,2)</f>
        <v>0</v>
      </c>
      <c r="R210" s="246"/>
      <c r="S210" s="246" t="s">
        <v>158</v>
      </c>
      <c r="T210" s="247" t="s">
        <v>158</v>
      </c>
      <c r="U210" s="231">
        <v>1.1890000000000001</v>
      </c>
      <c r="V210" s="231">
        <f>ROUND(E210*U210,2)</f>
        <v>1.19</v>
      </c>
      <c r="W210" s="231"/>
      <c r="X210" s="231" t="s">
        <v>159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357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56</v>
      </c>
      <c r="D212" s="232"/>
      <c r="E212" s="233">
        <v>1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41">
        <v>49</v>
      </c>
      <c r="B213" s="242" t="s">
        <v>358</v>
      </c>
      <c r="C213" s="253" t="s">
        <v>359</v>
      </c>
      <c r="D213" s="243" t="s">
        <v>325</v>
      </c>
      <c r="E213" s="244">
        <v>5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1.401E-2</v>
      </c>
      <c r="O213" s="246">
        <f>ROUND(E213*N213,2)</f>
        <v>7.0000000000000007E-2</v>
      </c>
      <c r="P213" s="246">
        <v>0</v>
      </c>
      <c r="Q213" s="246">
        <f>ROUND(E213*P213,2)</f>
        <v>0</v>
      </c>
      <c r="R213" s="246"/>
      <c r="S213" s="246" t="s">
        <v>158</v>
      </c>
      <c r="T213" s="247" t="s">
        <v>158</v>
      </c>
      <c r="U213" s="231">
        <v>1.19</v>
      </c>
      <c r="V213" s="231">
        <f>ROUND(E213*U213,2)</f>
        <v>5.95</v>
      </c>
      <c r="W213" s="231"/>
      <c r="X213" s="231" t="s">
        <v>159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160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360</v>
      </c>
      <c r="D214" s="232"/>
      <c r="E214" s="233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162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271</v>
      </c>
      <c r="D215" s="232"/>
      <c r="E215" s="233">
        <v>5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41">
        <v>50</v>
      </c>
      <c r="B216" s="242" t="s">
        <v>361</v>
      </c>
      <c r="C216" s="253" t="s">
        <v>362</v>
      </c>
      <c r="D216" s="243" t="s">
        <v>325</v>
      </c>
      <c r="E216" s="244">
        <v>1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1.7000000000000001E-4</v>
      </c>
      <c r="O216" s="246">
        <f>ROUND(E216*N216,2)</f>
        <v>0</v>
      </c>
      <c r="P216" s="246">
        <v>0</v>
      </c>
      <c r="Q216" s="246">
        <f>ROUND(E216*P216,2)</f>
        <v>0</v>
      </c>
      <c r="R216" s="246"/>
      <c r="S216" s="246" t="s">
        <v>158</v>
      </c>
      <c r="T216" s="247" t="s">
        <v>158</v>
      </c>
      <c r="U216" s="231">
        <v>2.9</v>
      </c>
      <c r="V216" s="231">
        <f>ROUND(E216*U216,2)</f>
        <v>2.9</v>
      </c>
      <c r="W216" s="231"/>
      <c r="X216" s="231" t="s">
        <v>159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160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56</v>
      </c>
      <c r="D217" s="232"/>
      <c r="E217" s="233">
        <v>1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ht="22.5" outlineLevel="1">
      <c r="A218" s="241">
        <v>51</v>
      </c>
      <c r="B218" s="242" t="s">
        <v>363</v>
      </c>
      <c r="C218" s="253" t="s">
        <v>364</v>
      </c>
      <c r="D218" s="243" t="s">
        <v>325</v>
      </c>
      <c r="E218" s="244">
        <v>1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0</v>
      </c>
      <c r="O218" s="246">
        <f>ROUND(E218*N218,2)</f>
        <v>0</v>
      </c>
      <c r="P218" s="246">
        <v>8.7999999999999995E-2</v>
      </c>
      <c r="Q218" s="246">
        <f>ROUND(E218*P218,2)</f>
        <v>0.09</v>
      </c>
      <c r="R218" s="246"/>
      <c r="S218" s="246" t="s">
        <v>158</v>
      </c>
      <c r="T218" s="247" t="s">
        <v>158</v>
      </c>
      <c r="U218" s="231">
        <v>0.69299999999999995</v>
      </c>
      <c r="V218" s="231">
        <f>ROUND(E218*U218,2)</f>
        <v>0.69</v>
      </c>
      <c r="W218" s="231"/>
      <c r="X218" s="231" t="s">
        <v>159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160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56</v>
      </c>
      <c r="D219" s="232"/>
      <c r="E219" s="233">
        <v>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52</v>
      </c>
      <c r="B220" s="242" t="s">
        <v>365</v>
      </c>
      <c r="C220" s="253" t="s">
        <v>366</v>
      </c>
      <c r="D220" s="243" t="s">
        <v>325</v>
      </c>
      <c r="E220" s="244">
        <v>1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8.0000000000000002E-3</v>
      </c>
      <c r="O220" s="246">
        <f>ROUND(E220*N220,2)</f>
        <v>0.01</v>
      </c>
      <c r="P220" s="246">
        <v>0</v>
      </c>
      <c r="Q220" s="246">
        <f>ROUND(E220*P220,2)</f>
        <v>0</v>
      </c>
      <c r="R220" s="246"/>
      <c r="S220" s="246" t="s">
        <v>158</v>
      </c>
      <c r="T220" s="247" t="s">
        <v>158</v>
      </c>
      <c r="U220" s="231">
        <v>0.63</v>
      </c>
      <c r="V220" s="231">
        <f>ROUND(E220*U220,2)</f>
        <v>0.63</v>
      </c>
      <c r="W220" s="231"/>
      <c r="X220" s="231" t="s">
        <v>159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160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367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56</v>
      </c>
      <c r="D222" s="232"/>
      <c r="E222" s="233">
        <v>1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162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41">
        <v>53</v>
      </c>
      <c r="B223" s="242" t="s">
        <v>368</v>
      </c>
      <c r="C223" s="253" t="s">
        <v>369</v>
      </c>
      <c r="D223" s="243" t="s">
        <v>157</v>
      </c>
      <c r="E223" s="244">
        <v>1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8.4999999999999995E-4</v>
      </c>
      <c r="O223" s="246">
        <f>ROUND(E223*N223,2)</f>
        <v>0</v>
      </c>
      <c r="P223" s="246">
        <v>0</v>
      </c>
      <c r="Q223" s="246">
        <f>ROUND(E223*P223,2)</f>
        <v>0</v>
      </c>
      <c r="R223" s="246"/>
      <c r="S223" s="246" t="s">
        <v>158</v>
      </c>
      <c r="T223" s="247" t="s">
        <v>158</v>
      </c>
      <c r="U223" s="231">
        <v>0.48499999999999999</v>
      </c>
      <c r="V223" s="231">
        <f>ROUND(E223*U223,2)</f>
        <v>0.49</v>
      </c>
      <c r="W223" s="231"/>
      <c r="X223" s="231" t="s">
        <v>159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160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370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56</v>
      </c>
      <c r="D225" s="232"/>
      <c r="E225" s="233">
        <v>1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41">
        <v>54</v>
      </c>
      <c r="B226" s="242" t="s">
        <v>371</v>
      </c>
      <c r="C226" s="253" t="s">
        <v>372</v>
      </c>
      <c r="D226" s="243" t="s">
        <v>157</v>
      </c>
      <c r="E226" s="244">
        <v>5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1.1999999999999999E-3</v>
      </c>
      <c r="O226" s="246">
        <f>ROUND(E226*N226,2)</f>
        <v>0.01</v>
      </c>
      <c r="P226" s="246">
        <v>0</v>
      </c>
      <c r="Q226" s="246">
        <f>ROUND(E226*P226,2)</f>
        <v>0</v>
      </c>
      <c r="R226" s="246"/>
      <c r="S226" s="246" t="s">
        <v>158</v>
      </c>
      <c r="T226" s="247" t="s">
        <v>158</v>
      </c>
      <c r="U226" s="231">
        <v>0.48499999999999999</v>
      </c>
      <c r="V226" s="231">
        <f>ROUND(E226*U226,2)</f>
        <v>2.4300000000000002</v>
      </c>
      <c r="W226" s="231"/>
      <c r="X226" s="231" t="s">
        <v>159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160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373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271</v>
      </c>
      <c r="D228" s="232"/>
      <c r="E228" s="233">
        <v>5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41">
        <v>55</v>
      </c>
      <c r="B229" s="242" t="s">
        <v>374</v>
      </c>
      <c r="C229" s="253" t="s">
        <v>375</v>
      </c>
      <c r="D229" s="243" t="s">
        <v>325</v>
      </c>
      <c r="E229" s="244">
        <v>7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6">
        <v>0</v>
      </c>
      <c r="O229" s="246">
        <f>ROUND(E229*N229,2)</f>
        <v>0</v>
      </c>
      <c r="P229" s="246">
        <v>1.56E-3</v>
      </c>
      <c r="Q229" s="246">
        <f>ROUND(E229*P229,2)</f>
        <v>0.01</v>
      </c>
      <c r="R229" s="246"/>
      <c r="S229" s="246" t="s">
        <v>158</v>
      </c>
      <c r="T229" s="247" t="s">
        <v>158</v>
      </c>
      <c r="U229" s="231">
        <v>0.22</v>
      </c>
      <c r="V229" s="231">
        <f>ROUND(E229*U229,2)</f>
        <v>1.54</v>
      </c>
      <c r="W229" s="231"/>
      <c r="X229" s="231" t="s">
        <v>159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160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376</v>
      </c>
      <c r="D230" s="232"/>
      <c r="E230" s="233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162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346</v>
      </c>
      <c r="D231" s="232"/>
      <c r="E231" s="233">
        <v>6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377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56</v>
      </c>
      <c r="D233" s="232"/>
      <c r="E233" s="233">
        <v>1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41">
        <v>56</v>
      </c>
      <c r="B234" s="242" t="s">
        <v>378</v>
      </c>
      <c r="C234" s="253" t="s">
        <v>379</v>
      </c>
      <c r="D234" s="243" t="s">
        <v>325</v>
      </c>
      <c r="E234" s="244">
        <v>1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3.32E-3</v>
      </c>
      <c r="O234" s="246">
        <f>ROUND(E234*N234,2)</f>
        <v>0</v>
      </c>
      <c r="P234" s="246">
        <v>0</v>
      </c>
      <c r="Q234" s="246">
        <f>ROUND(E234*P234,2)</f>
        <v>0</v>
      </c>
      <c r="R234" s="246"/>
      <c r="S234" s="246" t="s">
        <v>158</v>
      </c>
      <c r="T234" s="247" t="s">
        <v>158</v>
      </c>
      <c r="U234" s="231">
        <v>0.58699999999999997</v>
      </c>
      <c r="V234" s="231">
        <f>ROUND(E234*U234,2)</f>
        <v>0.59</v>
      </c>
      <c r="W234" s="231"/>
      <c r="X234" s="231" t="s">
        <v>159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160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380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162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56</v>
      </c>
      <c r="D236" s="232"/>
      <c r="E236" s="233">
        <v>1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162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57</v>
      </c>
      <c r="B237" s="242" t="s">
        <v>381</v>
      </c>
      <c r="C237" s="253" t="s">
        <v>382</v>
      </c>
      <c r="D237" s="243" t="s">
        <v>157</v>
      </c>
      <c r="E237" s="244">
        <v>6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4.0999999999999999E-4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158</v>
      </c>
      <c r="T237" s="247" t="s">
        <v>158</v>
      </c>
      <c r="U237" s="231">
        <v>0.25</v>
      </c>
      <c r="V237" s="231">
        <f>ROUND(E237*U237,2)</f>
        <v>1.5</v>
      </c>
      <c r="W237" s="231"/>
      <c r="X237" s="231" t="s">
        <v>159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160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354</v>
      </c>
      <c r="D238" s="232"/>
      <c r="E238" s="233">
        <v>6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162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41">
        <v>58</v>
      </c>
      <c r="B239" s="242" t="s">
        <v>383</v>
      </c>
      <c r="C239" s="253" t="s">
        <v>384</v>
      </c>
      <c r="D239" s="243" t="s">
        <v>157</v>
      </c>
      <c r="E239" s="244">
        <v>6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2.0000000000000001E-4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158</v>
      </c>
      <c r="T239" s="247" t="s">
        <v>158</v>
      </c>
      <c r="U239" s="231">
        <v>0.25</v>
      </c>
      <c r="V239" s="231">
        <f>ROUND(E239*U239,2)</f>
        <v>1.5</v>
      </c>
      <c r="W239" s="231"/>
      <c r="X239" s="231" t="s">
        <v>159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160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354</v>
      </c>
      <c r="D240" s="232"/>
      <c r="E240" s="233">
        <v>6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162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41">
        <v>59</v>
      </c>
      <c r="B241" s="242" t="s">
        <v>385</v>
      </c>
      <c r="C241" s="253" t="s">
        <v>386</v>
      </c>
      <c r="D241" s="243" t="s">
        <v>325</v>
      </c>
      <c r="E241" s="244">
        <v>4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1.7999999999999999E-2</v>
      </c>
      <c r="O241" s="246">
        <f>ROUND(E241*N241,2)</f>
        <v>7.0000000000000007E-2</v>
      </c>
      <c r="P241" s="246">
        <v>0</v>
      </c>
      <c r="Q241" s="246">
        <f>ROUND(E241*P241,2)</f>
        <v>0</v>
      </c>
      <c r="R241" s="246"/>
      <c r="S241" s="246" t="s">
        <v>158</v>
      </c>
      <c r="T241" s="247" t="s">
        <v>158</v>
      </c>
      <c r="U241" s="231">
        <v>1.9</v>
      </c>
      <c r="V241" s="231">
        <f>ROUND(E241*U241,2)</f>
        <v>7.6</v>
      </c>
      <c r="W241" s="231"/>
      <c r="X241" s="231" t="s">
        <v>159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160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5" t="s">
        <v>387</v>
      </c>
      <c r="D242" s="248"/>
      <c r="E242" s="248"/>
      <c r="F242" s="248"/>
      <c r="G242" s="248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202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67</v>
      </c>
      <c r="D243" s="232"/>
      <c r="E243" s="233">
        <v>4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162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60</v>
      </c>
      <c r="B244" s="242" t="s">
        <v>388</v>
      </c>
      <c r="C244" s="253" t="s">
        <v>389</v>
      </c>
      <c r="D244" s="243" t="s">
        <v>274</v>
      </c>
      <c r="E244" s="244">
        <v>0.222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158</v>
      </c>
      <c r="T244" s="247" t="s">
        <v>158</v>
      </c>
      <c r="U244" s="231">
        <v>1.52</v>
      </c>
      <c r="V244" s="231">
        <f>ROUND(E244*U244,2)</f>
        <v>0.34</v>
      </c>
      <c r="W244" s="231"/>
      <c r="X244" s="231" t="s">
        <v>159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160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390</v>
      </c>
      <c r="D245" s="232"/>
      <c r="E245" s="233">
        <v>0.222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162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41">
        <v>61</v>
      </c>
      <c r="B246" s="242" t="s">
        <v>391</v>
      </c>
      <c r="C246" s="253" t="s">
        <v>392</v>
      </c>
      <c r="D246" s="243" t="s">
        <v>157</v>
      </c>
      <c r="E246" s="244">
        <v>2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5.0000000000000001E-3</v>
      </c>
      <c r="Q246" s="246">
        <f>ROUND(E246*P246,2)</f>
        <v>0.01</v>
      </c>
      <c r="R246" s="246"/>
      <c r="S246" s="246" t="s">
        <v>207</v>
      </c>
      <c r="T246" s="247" t="s">
        <v>208</v>
      </c>
      <c r="U246" s="231">
        <v>0</v>
      </c>
      <c r="V246" s="231">
        <f>ROUND(E246*U246,2)</f>
        <v>0</v>
      </c>
      <c r="W246" s="231"/>
      <c r="X246" s="231" t="s">
        <v>159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160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219</v>
      </c>
      <c r="D247" s="232"/>
      <c r="E247" s="233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162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56</v>
      </c>
      <c r="D248" s="232"/>
      <c r="E248" s="233">
        <v>1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162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236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162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62</v>
      </c>
      <c r="B251" s="242" t="s">
        <v>393</v>
      </c>
      <c r="C251" s="253" t="s">
        <v>394</v>
      </c>
      <c r="D251" s="243" t="s">
        <v>395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0.02</v>
      </c>
      <c r="Q251" s="246">
        <f>ROUND(E251*P251,2)</f>
        <v>0.02</v>
      </c>
      <c r="R251" s="246"/>
      <c r="S251" s="246" t="s">
        <v>207</v>
      </c>
      <c r="T251" s="247" t="s">
        <v>208</v>
      </c>
      <c r="U251" s="231">
        <v>0</v>
      </c>
      <c r="V251" s="231">
        <f>ROUND(E251*U251,2)</f>
        <v>0</v>
      </c>
      <c r="W251" s="231"/>
      <c r="X251" s="231" t="s">
        <v>159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160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396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162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162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63</v>
      </c>
      <c r="B254" s="242" t="s">
        <v>397</v>
      </c>
      <c r="C254" s="253" t="s">
        <v>398</v>
      </c>
      <c r="D254" s="243" t="s">
        <v>343</v>
      </c>
      <c r="E254" s="244">
        <v>1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207</v>
      </c>
      <c r="T254" s="247" t="s">
        <v>208</v>
      </c>
      <c r="U254" s="231">
        <v>0</v>
      </c>
      <c r="V254" s="231">
        <f>ROUND(E254*U254,2)</f>
        <v>0</v>
      </c>
      <c r="W254" s="231"/>
      <c r="X254" s="231" t="s">
        <v>159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160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56</v>
      </c>
      <c r="D255" s="232"/>
      <c r="E255" s="233">
        <v>1</v>
      </c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162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1">
      <c r="A256" s="241">
        <v>64</v>
      </c>
      <c r="B256" s="242" t="s">
        <v>399</v>
      </c>
      <c r="C256" s="253" t="s">
        <v>400</v>
      </c>
      <c r="D256" s="243" t="s">
        <v>157</v>
      </c>
      <c r="E256" s="244">
        <v>1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1.0999999999999999E-2</v>
      </c>
      <c r="O256" s="246">
        <f>ROUND(E256*N256,2)</f>
        <v>0.01</v>
      </c>
      <c r="P256" s="246">
        <v>0</v>
      </c>
      <c r="Q256" s="246">
        <f>ROUND(E256*P256,2)</f>
        <v>0</v>
      </c>
      <c r="R256" s="246" t="s">
        <v>401</v>
      </c>
      <c r="S256" s="246" t="s">
        <v>158</v>
      </c>
      <c r="T256" s="247" t="s">
        <v>158</v>
      </c>
      <c r="U256" s="231">
        <v>0</v>
      </c>
      <c r="V256" s="231">
        <f>ROUND(E256*U256,2)</f>
        <v>0</v>
      </c>
      <c r="W256" s="231"/>
      <c r="X256" s="231" t="s">
        <v>402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403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56</v>
      </c>
      <c r="D257" s="232"/>
      <c r="E257" s="233">
        <v>1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162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>
      <c r="A258" s="235" t="s">
        <v>153</v>
      </c>
      <c r="B258" s="236" t="s">
        <v>102</v>
      </c>
      <c r="C258" s="252" t="s">
        <v>103</v>
      </c>
      <c r="D258" s="237"/>
      <c r="E258" s="238"/>
      <c r="F258" s="239"/>
      <c r="G258" s="239">
        <f>SUMIF(AG259:AG270,"&lt;&gt;NOR",G259:G270)</f>
        <v>0</v>
      </c>
      <c r="H258" s="239"/>
      <c r="I258" s="239">
        <f>SUM(I259:I270)</f>
        <v>0</v>
      </c>
      <c r="J258" s="239"/>
      <c r="K258" s="239">
        <f>SUM(K259:K270)</f>
        <v>0</v>
      </c>
      <c r="L258" s="239"/>
      <c r="M258" s="239">
        <f>SUM(M259:M270)</f>
        <v>0</v>
      </c>
      <c r="N258" s="239"/>
      <c r="O258" s="239">
        <f>SUM(O259:O270)</f>
        <v>0.03</v>
      </c>
      <c r="P258" s="239"/>
      <c r="Q258" s="239">
        <f>SUM(Q259:Q270)</f>
        <v>0</v>
      </c>
      <c r="R258" s="239"/>
      <c r="S258" s="239"/>
      <c r="T258" s="240"/>
      <c r="U258" s="234"/>
      <c r="V258" s="234">
        <f>SUM(V259:V270)</f>
        <v>2.31</v>
      </c>
      <c r="W258" s="234"/>
      <c r="X258" s="234"/>
      <c r="AG258" t="s">
        <v>154</v>
      </c>
    </row>
    <row r="259" spans="1:60" outlineLevel="1">
      <c r="A259" s="241">
        <v>65</v>
      </c>
      <c r="B259" s="242" t="s">
        <v>404</v>
      </c>
      <c r="C259" s="253" t="s">
        <v>405</v>
      </c>
      <c r="D259" s="243" t="s">
        <v>157</v>
      </c>
      <c r="E259" s="244">
        <v>1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0</v>
      </c>
      <c r="O259" s="246">
        <f>ROUND(E259*N259,2)</f>
        <v>0</v>
      </c>
      <c r="P259" s="246">
        <v>0</v>
      </c>
      <c r="Q259" s="246">
        <f>ROUND(E259*P259,2)</f>
        <v>0</v>
      </c>
      <c r="R259" s="246"/>
      <c r="S259" s="246" t="s">
        <v>158</v>
      </c>
      <c r="T259" s="247" t="s">
        <v>158</v>
      </c>
      <c r="U259" s="231">
        <v>1.45</v>
      </c>
      <c r="V259" s="231">
        <f>ROUND(E259*U259,2)</f>
        <v>1.45</v>
      </c>
      <c r="W259" s="231"/>
      <c r="X259" s="231" t="s">
        <v>159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160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406</v>
      </c>
      <c r="D260" s="232"/>
      <c r="E260" s="233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162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56</v>
      </c>
      <c r="D261" s="232"/>
      <c r="E261" s="233">
        <v>1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162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41">
        <v>66</v>
      </c>
      <c r="B262" s="242" t="s">
        <v>407</v>
      </c>
      <c r="C262" s="253" t="s">
        <v>408</v>
      </c>
      <c r="D262" s="243" t="s">
        <v>157</v>
      </c>
      <c r="E262" s="244">
        <v>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0</v>
      </c>
      <c r="O262" s="246">
        <f>ROUND(E262*N262,2)</f>
        <v>0</v>
      </c>
      <c r="P262" s="246">
        <v>0</v>
      </c>
      <c r="Q262" s="246">
        <f>ROUND(E262*P262,2)</f>
        <v>0</v>
      </c>
      <c r="R262" s="246"/>
      <c r="S262" s="246" t="s">
        <v>158</v>
      </c>
      <c r="T262" s="247" t="s">
        <v>158</v>
      </c>
      <c r="U262" s="231">
        <v>0.78</v>
      </c>
      <c r="V262" s="231">
        <f>ROUND(E262*U262,2)</f>
        <v>0.78</v>
      </c>
      <c r="W262" s="231"/>
      <c r="X262" s="231" t="s">
        <v>159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160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56</v>
      </c>
      <c r="D263" s="232"/>
      <c r="E263" s="233">
        <v>1</v>
      </c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162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41">
        <v>67</v>
      </c>
      <c r="B264" s="242" t="s">
        <v>409</v>
      </c>
      <c r="C264" s="253" t="s">
        <v>410</v>
      </c>
      <c r="D264" s="243" t="s">
        <v>274</v>
      </c>
      <c r="E264" s="244">
        <v>3.4000000000000002E-2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158</v>
      </c>
      <c r="T264" s="247" t="s">
        <v>158</v>
      </c>
      <c r="U264" s="231">
        <v>2.42</v>
      </c>
      <c r="V264" s="231">
        <f>ROUND(E264*U264,2)</f>
        <v>0.08</v>
      </c>
      <c r="W264" s="231"/>
      <c r="X264" s="231" t="s">
        <v>159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160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411</v>
      </c>
      <c r="D265" s="232"/>
      <c r="E265" s="233">
        <v>3.4000000000000002E-2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162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41">
        <v>68</v>
      </c>
      <c r="B266" s="242" t="s">
        <v>412</v>
      </c>
      <c r="C266" s="253" t="s">
        <v>413</v>
      </c>
      <c r="D266" s="243" t="s">
        <v>157</v>
      </c>
      <c r="E266" s="244">
        <v>1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7.5000000000000002E-4</v>
      </c>
      <c r="O266" s="246">
        <f>ROUND(E266*N266,2)</f>
        <v>0</v>
      </c>
      <c r="P266" s="246">
        <v>0</v>
      </c>
      <c r="Q266" s="246">
        <f>ROUND(E266*P266,2)</f>
        <v>0</v>
      </c>
      <c r="R266" s="246" t="s">
        <v>401</v>
      </c>
      <c r="S266" s="246" t="s">
        <v>158</v>
      </c>
      <c r="T266" s="247" t="s">
        <v>158</v>
      </c>
      <c r="U266" s="231">
        <v>0</v>
      </c>
      <c r="V266" s="231">
        <f>ROUND(E266*U266,2)</f>
        <v>0</v>
      </c>
      <c r="W266" s="231"/>
      <c r="X266" s="231" t="s">
        <v>402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403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56</v>
      </c>
      <c r="D267" s="232"/>
      <c r="E267" s="233">
        <v>1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162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41">
        <v>69</v>
      </c>
      <c r="B268" s="242" t="s">
        <v>414</v>
      </c>
      <c r="C268" s="253" t="s">
        <v>415</v>
      </c>
      <c r="D268" s="243" t="s">
        <v>157</v>
      </c>
      <c r="E268" s="244">
        <v>1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3.4000000000000002E-2</v>
      </c>
      <c r="O268" s="246">
        <f>ROUND(E268*N268,2)</f>
        <v>0.03</v>
      </c>
      <c r="P268" s="246">
        <v>0</v>
      </c>
      <c r="Q268" s="246">
        <f>ROUND(E268*P268,2)</f>
        <v>0</v>
      </c>
      <c r="R268" s="246" t="s">
        <v>401</v>
      </c>
      <c r="S268" s="246" t="s">
        <v>158</v>
      </c>
      <c r="T268" s="247" t="s">
        <v>158</v>
      </c>
      <c r="U268" s="231">
        <v>0</v>
      </c>
      <c r="V268" s="231">
        <f>ROUND(E268*U268,2)</f>
        <v>0</v>
      </c>
      <c r="W268" s="231"/>
      <c r="X268" s="231" t="s">
        <v>402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403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406</v>
      </c>
      <c r="D269" s="232"/>
      <c r="E269" s="233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162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56</v>
      </c>
      <c r="D270" s="232"/>
      <c r="E270" s="233">
        <v>1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162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>
      <c r="A271" s="235" t="s">
        <v>153</v>
      </c>
      <c r="B271" s="236" t="s">
        <v>106</v>
      </c>
      <c r="C271" s="252" t="s">
        <v>107</v>
      </c>
      <c r="D271" s="237"/>
      <c r="E271" s="238"/>
      <c r="F271" s="239"/>
      <c r="G271" s="239">
        <f>SUMIF(AG272:AG285,"&lt;&gt;NOR",G272:G285)</f>
        <v>0</v>
      </c>
      <c r="H271" s="239"/>
      <c r="I271" s="239">
        <f>SUM(I272:I285)</f>
        <v>0</v>
      </c>
      <c r="J271" s="239"/>
      <c r="K271" s="239">
        <f>SUM(K272:K285)</f>
        <v>0</v>
      </c>
      <c r="L271" s="239"/>
      <c r="M271" s="239">
        <f>SUM(M272:M285)</f>
        <v>0</v>
      </c>
      <c r="N271" s="239"/>
      <c r="O271" s="239">
        <f>SUM(O272:O285)</f>
        <v>0.37</v>
      </c>
      <c r="P271" s="239"/>
      <c r="Q271" s="239">
        <f>SUM(Q272:Q285)</f>
        <v>0</v>
      </c>
      <c r="R271" s="239"/>
      <c r="S271" s="239"/>
      <c r="T271" s="240"/>
      <c r="U271" s="234"/>
      <c r="V271" s="234">
        <f>SUM(V272:V285)</f>
        <v>17.93</v>
      </c>
      <c r="W271" s="234"/>
      <c r="X271" s="234"/>
      <c r="AG271" t="s">
        <v>154</v>
      </c>
    </row>
    <row r="272" spans="1:60" ht="22.5" outlineLevel="1">
      <c r="A272" s="241">
        <v>70</v>
      </c>
      <c r="B272" s="242" t="s">
        <v>416</v>
      </c>
      <c r="C272" s="253" t="s">
        <v>417</v>
      </c>
      <c r="D272" s="243" t="s">
        <v>165</v>
      </c>
      <c r="E272" s="244">
        <v>17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2.1000000000000001E-4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158</v>
      </c>
      <c r="T272" s="247" t="s">
        <v>158</v>
      </c>
      <c r="U272" s="231">
        <v>0.05</v>
      </c>
      <c r="V272" s="231">
        <f>ROUND(E272*U272,2)</f>
        <v>0.85</v>
      </c>
      <c r="W272" s="231"/>
      <c r="X272" s="231" t="s">
        <v>159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160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219</v>
      </c>
      <c r="D273" s="232"/>
      <c r="E273" s="233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162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196</v>
      </c>
      <c r="D274" s="232"/>
      <c r="E274" s="233">
        <v>17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162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>
      <c r="A275" s="241">
        <v>71</v>
      </c>
      <c r="B275" s="242" t="s">
        <v>418</v>
      </c>
      <c r="C275" s="253" t="s">
        <v>419</v>
      </c>
      <c r="D275" s="243" t="s">
        <v>165</v>
      </c>
      <c r="E275" s="244">
        <v>17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4.8300000000000001E-3</v>
      </c>
      <c r="O275" s="246">
        <f>ROUND(E275*N275,2)</f>
        <v>0.08</v>
      </c>
      <c r="P275" s="246">
        <v>0</v>
      </c>
      <c r="Q275" s="246">
        <f>ROUND(E275*P275,2)</f>
        <v>0</v>
      </c>
      <c r="R275" s="246"/>
      <c r="S275" s="246" t="s">
        <v>158</v>
      </c>
      <c r="T275" s="247" t="s">
        <v>158</v>
      </c>
      <c r="U275" s="231">
        <v>0.97</v>
      </c>
      <c r="V275" s="231">
        <f>ROUND(E275*U275,2)</f>
        <v>16.489999999999998</v>
      </c>
      <c r="W275" s="231"/>
      <c r="X275" s="231" t="s">
        <v>159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160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219</v>
      </c>
      <c r="D276" s="232"/>
      <c r="E276" s="233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162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196</v>
      </c>
      <c r="D277" s="232"/>
      <c r="E277" s="233">
        <v>17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162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1">
        <v>72</v>
      </c>
      <c r="B278" s="242" t="s">
        <v>420</v>
      </c>
      <c r="C278" s="253" t="s">
        <v>421</v>
      </c>
      <c r="D278" s="243" t="s">
        <v>274</v>
      </c>
      <c r="E278" s="244">
        <v>0.371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6">
        <v>0</v>
      </c>
      <c r="O278" s="246">
        <f>ROUND(E278*N278,2)</f>
        <v>0</v>
      </c>
      <c r="P278" s="246">
        <v>0</v>
      </c>
      <c r="Q278" s="246">
        <f>ROUND(E278*P278,2)</f>
        <v>0</v>
      </c>
      <c r="R278" s="246"/>
      <c r="S278" s="246" t="s">
        <v>158</v>
      </c>
      <c r="T278" s="247" t="s">
        <v>158</v>
      </c>
      <c r="U278" s="231">
        <v>1.6</v>
      </c>
      <c r="V278" s="231">
        <f>ROUND(E278*U278,2)</f>
        <v>0.59</v>
      </c>
      <c r="W278" s="231"/>
      <c r="X278" s="231" t="s">
        <v>159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160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422</v>
      </c>
      <c r="D279" s="232"/>
      <c r="E279" s="233">
        <v>0.371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162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41">
        <v>73</v>
      </c>
      <c r="B280" s="242" t="s">
        <v>423</v>
      </c>
      <c r="C280" s="253" t="s">
        <v>424</v>
      </c>
      <c r="D280" s="243" t="s">
        <v>165</v>
      </c>
      <c r="E280" s="244">
        <v>17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1.1999999999999999E-3</v>
      </c>
      <c r="O280" s="246">
        <f>ROUND(E280*N280,2)</f>
        <v>0.02</v>
      </c>
      <c r="P280" s="246">
        <v>0</v>
      </c>
      <c r="Q280" s="246">
        <f>ROUND(E280*P280,2)</f>
        <v>0</v>
      </c>
      <c r="R280" s="246"/>
      <c r="S280" s="246" t="s">
        <v>207</v>
      </c>
      <c r="T280" s="247" t="s">
        <v>158</v>
      </c>
      <c r="U280" s="231">
        <v>0</v>
      </c>
      <c r="V280" s="231">
        <f>ROUND(E280*U280,2)</f>
        <v>0</v>
      </c>
      <c r="W280" s="231"/>
      <c r="X280" s="231" t="s">
        <v>159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160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29"/>
      <c r="B281" s="230"/>
      <c r="C281" s="254" t="s">
        <v>219</v>
      </c>
      <c r="D281" s="232"/>
      <c r="E281" s="233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162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196</v>
      </c>
      <c r="D282" s="232"/>
      <c r="E282" s="233">
        <v>17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162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41">
        <v>74</v>
      </c>
      <c r="B283" s="242" t="s">
        <v>425</v>
      </c>
      <c r="C283" s="253" t="s">
        <v>426</v>
      </c>
      <c r="D283" s="243" t="s">
        <v>165</v>
      </c>
      <c r="E283" s="244">
        <v>18.7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1.4200000000000001E-2</v>
      </c>
      <c r="O283" s="246">
        <f>ROUND(E283*N283,2)</f>
        <v>0.27</v>
      </c>
      <c r="P283" s="246">
        <v>0</v>
      </c>
      <c r="Q283" s="246">
        <f>ROUND(E283*P283,2)</f>
        <v>0</v>
      </c>
      <c r="R283" s="246" t="s">
        <v>401</v>
      </c>
      <c r="S283" s="246" t="s">
        <v>158</v>
      </c>
      <c r="T283" s="247" t="s">
        <v>158</v>
      </c>
      <c r="U283" s="231">
        <v>0</v>
      </c>
      <c r="V283" s="231">
        <f>ROUND(E283*U283,2)</f>
        <v>0</v>
      </c>
      <c r="W283" s="231"/>
      <c r="X283" s="231" t="s">
        <v>402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403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219</v>
      </c>
      <c r="D284" s="232"/>
      <c r="E284" s="233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162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427</v>
      </c>
      <c r="D285" s="232"/>
      <c r="E285" s="233">
        <v>18.7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162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>
      <c r="A286" s="235" t="s">
        <v>153</v>
      </c>
      <c r="B286" s="236" t="s">
        <v>110</v>
      </c>
      <c r="C286" s="252" t="s">
        <v>111</v>
      </c>
      <c r="D286" s="237"/>
      <c r="E286" s="238"/>
      <c r="F286" s="239"/>
      <c r="G286" s="239">
        <f>SUMIF(AG287:AG321,"&lt;&gt;NOR",G287:G321)</f>
        <v>0</v>
      </c>
      <c r="H286" s="239"/>
      <c r="I286" s="239">
        <f>SUM(I287:I321)</f>
        <v>0</v>
      </c>
      <c r="J286" s="239"/>
      <c r="K286" s="239">
        <f>SUM(K287:K321)</f>
        <v>0</v>
      </c>
      <c r="L286" s="239"/>
      <c r="M286" s="239">
        <f>SUM(M287:M321)</f>
        <v>0</v>
      </c>
      <c r="N286" s="239"/>
      <c r="O286" s="239">
        <f>SUM(O287:O321)</f>
        <v>0.82</v>
      </c>
      <c r="P286" s="239"/>
      <c r="Q286" s="239">
        <f>SUM(Q287:Q321)</f>
        <v>0</v>
      </c>
      <c r="R286" s="239"/>
      <c r="S286" s="239"/>
      <c r="T286" s="240"/>
      <c r="U286" s="234"/>
      <c r="V286" s="234">
        <f>SUM(V287:V321)</f>
        <v>59.510000000000005</v>
      </c>
      <c r="W286" s="234"/>
      <c r="X286" s="234"/>
      <c r="AG286" t="s">
        <v>154</v>
      </c>
    </row>
    <row r="287" spans="1:60" outlineLevel="1">
      <c r="A287" s="241">
        <v>75</v>
      </c>
      <c r="B287" s="242" t="s">
        <v>428</v>
      </c>
      <c r="C287" s="253" t="s">
        <v>429</v>
      </c>
      <c r="D287" s="243" t="s">
        <v>165</v>
      </c>
      <c r="E287" s="244">
        <v>42.505800000000001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6">
        <v>2.1000000000000001E-4</v>
      </c>
      <c r="O287" s="246">
        <f>ROUND(E287*N287,2)</f>
        <v>0.01</v>
      </c>
      <c r="P287" s="246">
        <v>0</v>
      </c>
      <c r="Q287" s="246">
        <f>ROUND(E287*P287,2)</f>
        <v>0</v>
      </c>
      <c r="R287" s="246"/>
      <c r="S287" s="246" t="s">
        <v>158</v>
      </c>
      <c r="T287" s="247" t="s">
        <v>158</v>
      </c>
      <c r="U287" s="231">
        <v>0.05</v>
      </c>
      <c r="V287" s="231">
        <f>ROUND(E287*U287,2)</f>
        <v>2.13</v>
      </c>
      <c r="W287" s="231"/>
      <c r="X287" s="231" t="s">
        <v>159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160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430</v>
      </c>
      <c r="D288" s="232"/>
      <c r="E288" s="233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162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431</v>
      </c>
      <c r="D289" s="232"/>
      <c r="E289" s="233">
        <v>43.293599999999998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162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432</v>
      </c>
      <c r="D290" s="232"/>
      <c r="E290" s="233">
        <v>1.68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162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231</v>
      </c>
      <c r="D291" s="232"/>
      <c r="E291" s="233">
        <v>-1.6</v>
      </c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162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433</v>
      </c>
      <c r="D292" s="232"/>
      <c r="E292" s="233">
        <v>-0.81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162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434</v>
      </c>
      <c r="D293" s="232"/>
      <c r="E293" s="233">
        <v>-2.2999999999999998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162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435</v>
      </c>
      <c r="D294" s="232"/>
      <c r="E294" s="233">
        <v>0.94499999999999995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162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436</v>
      </c>
      <c r="D295" s="232"/>
      <c r="E295" s="233">
        <v>0.89534999999999998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437</v>
      </c>
      <c r="D296" s="232"/>
      <c r="E296" s="233">
        <v>0.40184999999999998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41">
        <v>76</v>
      </c>
      <c r="B297" s="242" t="s">
        <v>438</v>
      </c>
      <c r="C297" s="253" t="s">
        <v>439</v>
      </c>
      <c r="D297" s="243" t="s">
        <v>165</v>
      </c>
      <c r="E297" s="244">
        <v>42.505800000000001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2.9999999999999997E-4</v>
      </c>
      <c r="O297" s="246">
        <f>ROUND(E297*N297,2)</f>
        <v>0.01</v>
      </c>
      <c r="P297" s="246">
        <v>0</v>
      </c>
      <c r="Q297" s="246">
        <f>ROUND(E297*P297,2)</f>
        <v>0</v>
      </c>
      <c r="R297" s="246"/>
      <c r="S297" s="246" t="s">
        <v>158</v>
      </c>
      <c r="T297" s="247" t="s">
        <v>158</v>
      </c>
      <c r="U297" s="231">
        <v>0</v>
      </c>
      <c r="V297" s="231">
        <f>ROUND(E297*U297,2)</f>
        <v>0</v>
      </c>
      <c r="W297" s="231"/>
      <c r="X297" s="231" t="s">
        <v>159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200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440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162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441</v>
      </c>
      <c r="D299" s="232"/>
      <c r="E299" s="233">
        <v>42.505800000000001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>
      <c r="A300" s="241">
        <v>77</v>
      </c>
      <c r="B300" s="242" t="s">
        <v>442</v>
      </c>
      <c r="C300" s="253" t="s">
        <v>443</v>
      </c>
      <c r="D300" s="243" t="s">
        <v>165</v>
      </c>
      <c r="E300" s="244">
        <v>42.505800000000001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6">
        <v>4.8700000000000002E-3</v>
      </c>
      <c r="O300" s="246">
        <f>ROUND(E300*N300,2)</f>
        <v>0.21</v>
      </c>
      <c r="P300" s="246">
        <v>0</v>
      </c>
      <c r="Q300" s="246">
        <f>ROUND(E300*P300,2)</f>
        <v>0</v>
      </c>
      <c r="R300" s="246"/>
      <c r="S300" s="246" t="s">
        <v>158</v>
      </c>
      <c r="T300" s="247" t="s">
        <v>158</v>
      </c>
      <c r="U300" s="231">
        <v>1.1299999999999999</v>
      </c>
      <c r="V300" s="231">
        <f>ROUND(E300*U300,2)</f>
        <v>48.03</v>
      </c>
      <c r="W300" s="231"/>
      <c r="X300" s="231" t="s">
        <v>159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200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444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162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431</v>
      </c>
      <c r="D302" s="232"/>
      <c r="E302" s="233">
        <v>43.293599999999998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162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432</v>
      </c>
      <c r="D303" s="232"/>
      <c r="E303" s="233">
        <v>1.68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231</v>
      </c>
      <c r="D304" s="232"/>
      <c r="E304" s="233">
        <v>-1.6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433</v>
      </c>
      <c r="D305" s="232"/>
      <c r="E305" s="233">
        <v>-0.81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434</v>
      </c>
      <c r="D306" s="232"/>
      <c r="E306" s="233">
        <v>-2.2999999999999998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435</v>
      </c>
      <c r="D307" s="232"/>
      <c r="E307" s="233">
        <v>0.94499999999999995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436</v>
      </c>
      <c r="D308" s="232"/>
      <c r="E308" s="233">
        <v>0.89534999999999998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437</v>
      </c>
      <c r="D309" s="232"/>
      <c r="E309" s="233">
        <v>0.40184999999999998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1">
      <c r="A310" s="241">
        <v>78</v>
      </c>
      <c r="B310" s="242" t="s">
        <v>445</v>
      </c>
      <c r="C310" s="253" t="s">
        <v>446</v>
      </c>
      <c r="D310" s="243" t="s">
        <v>199</v>
      </c>
      <c r="E310" s="244">
        <v>67.063999999999993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6">
        <v>0</v>
      </c>
      <c r="O310" s="246">
        <f>ROUND(E310*N310,2)</f>
        <v>0</v>
      </c>
      <c r="P310" s="246">
        <v>0</v>
      </c>
      <c r="Q310" s="246">
        <f>ROUND(E310*P310,2)</f>
        <v>0</v>
      </c>
      <c r="R310" s="246"/>
      <c r="S310" s="246" t="s">
        <v>158</v>
      </c>
      <c r="T310" s="247" t="s">
        <v>158</v>
      </c>
      <c r="U310" s="231">
        <v>0.12</v>
      </c>
      <c r="V310" s="231">
        <f>ROUND(E310*U310,2)</f>
        <v>8.0500000000000007</v>
      </c>
      <c r="W310" s="231"/>
      <c r="X310" s="231" t="s">
        <v>159</v>
      </c>
      <c r="Y310" s="212"/>
      <c r="Z310" s="212"/>
      <c r="AA310" s="212"/>
      <c r="AB310" s="212"/>
      <c r="AC310" s="212"/>
      <c r="AD310" s="212"/>
      <c r="AE310" s="212"/>
      <c r="AF310" s="212"/>
      <c r="AG310" s="212" t="s">
        <v>160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447</v>
      </c>
      <c r="D311" s="232"/>
      <c r="E311" s="233">
        <v>52.116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448</v>
      </c>
      <c r="D312" s="232"/>
      <c r="E312" s="233">
        <v>6.3</v>
      </c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162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449</v>
      </c>
      <c r="D313" s="232"/>
      <c r="E313" s="233">
        <v>8.6479999999999997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162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41">
        <v>79</v>
      </c>
      <c r="B314" s="242" t="s">
        <v>450</v>
      </c>
      <c r="C314" s="253" t="s">
        <v>451</v>
      </c>
      <c r="D314" s="243" t="s">
        <v>274</v>
      </c>
      <c r="E314" s="244">
        <v>0.81499999999999995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158</v>
      </c>
      <c r="T314" s="247" t="s">
        <v>158</v>
      </c>
      <c r="U314" s="231">
        <v>1.6</v>
      </c>
      <c r="V314" s="231">
        <f>ROUND(E314*U314,2)</f>
        <v>1.3</v>
      </c>
      <c r="W314" s="231"/>
      <c r="X314" s="231" t="s">
        <v>159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200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452</v>
      </c>
      <c r="D315" s="232"/>
      <c r="E315" s="233">
        <v>0.81499999999999995</v>
      </c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162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41">
        <v>80</v>
      </c>
      <c r="B316" s="242" t="s">
        <v>453</v>
      </c>
      <c r="C316" s="253" t="s">
        <v>454</v>
      </c>
      <c r="D316" s="243" t="s">
        <v>199</v>
      </c>
      <c r="E316" s="244">
        <v>73.770399999999995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6">
        <v>2.2000000000000001E-4</v>
      </c>
      <c r="O316" s="246">
        <f>ROUND(E316*N316,2)</f>
        <v>0.02</v>
      </c>
      <c r="P316" s="246">
        <v>0</v>
      </c>
      <c r="Q316" s="246">
        <f>ROUND(E316*P316,2)</f>
        <v>0</v>
      </c>
      <c r="R316" s="246" t="s">
        <v>401</v>
      </c>
      <c r="S316" s="246" t="s">
        <v>158</v>
      </c>
      <c r="T316" s="247" t="s">
        <v>158</v>
      </c>
      <c r="U316" s="231">
        <v>0</v>
      </c>
      <c r="V316" s="231">
        <f>ROUND(E316*U316,2)</f>
        <v>0</v>
      </c>
      <c r="W316" s="231"/>
      <c r="X316" s="231" t="s">
        <v>402</v>
      </c>
      <c r="Y316" s="212"/>
      <c r="Z316" s="212"/>
      <c r="AA316" s="212"/>
      <c r="AB316" s="212"/>
      <c r="AC316" s="212"/>
      <c r="AD316" s="212"/>
      <c r="AE316" s="212"/>
      <c r="AF316" s="212"/>
      <c r="AG316" s="212" t="s">
        <v>403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455</v>
      </c>
      <c r="D317" s="232"/>
      <c r="E317" s="233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162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456</v>
      </c>
      <c r="D318" s="232"/>
      <c r="E318" s="233">
        <v>73.770399999999995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41">
        <v>81</v>
      </c>
      <c r="B319" s="242" t="s">
        <v>457</v>
      </c>
      <c r="C319" s="253" t="s">
        <v>458</v>
      </c>
      <c r="D319" s="243" t="s">
        <v>165</v>
      </c>
      <c r="E319" s="244">
        <v>46.75638</v>
      </c>
      <c r="F319" s="245"/>
      <c r="G319" s="246">
        <f>ROUND(E319*F319,2)</f>
        <v>0</v>
      </c>
      <c r="H319" s="245"/>
      <c r="I319" s="246">
        <f>ROUND(E319*H319,2)</f>
        <v>0</v>
      </c>
      <c r="J319" s="245"/>
      <c r="K319" s="246">
        <f>ROUND(E319*J319,2)</f>
        <v>0</v>
      </c>
      <c r="L319" s="246">
        <v>21</v>
      </c>
      <c r="M319" s="246">
        <f>G319*(1+L319/100)</f>
        <v>0</v>
      </c>
      <c r="N319" s="246">
        <v>1.2200000000000001E-2</v>
      </c>
      <c r="O319" s="246">
        <f>ROUND(E319*N319,2)</f>
        <v>0.56999999999999995</v>
      </c>
      <c r="P319" s="246">
        <v>0</v>
      </c>
      <c r="Q319" s="246">
        <f>ROUND(E319*P319,2)</f>
        <v>0</v>
      </c>
      <c r="R319" s="246" t="s">
        <v>401</v>
      </c>
      <c r="S319" s="246" t="s">
        <v>158</v>
      </c>
      <c r="T319" s="247" t="s">
        <v>158</v>
      </c>
      <c r="U319" s="231">
        <v>0</v>
      </c>
      <c r="V319" s="231">
        <f>ROUND(E319*U319,2)</f>
        <v>0</v>
      </c>
      <c r="W319" s="231"/>
      <c r="X319" s="231" t="s">
        <v>402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459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440</v>
      </c>
      <c r="D320" s="232"/>
      <c r="E320" s="233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460</v>
      </c>
      <c r="D321" s="232"/>
      <c r="E321" s="233">
        <v>46.75638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>
      <c r="A322" s="235" t="s">
        <v>153</v>
      </c>
      <c r="B322" s="236" t="s">
        <v>112</v>
      </c>
      <c r="C322" s="252" t="s">
        <v>113</v>
      </c>
      <c r="D322" s="237"/>
      <c r="E322" s="238"/>
      <c r="F322" s="239"/>
      <c r="G322" s="239">
        <f>SUMIF(AG323:AG335,"&lt;&gt;NOR",G323:G335)</f>
        <v>0</v>
      </c>
      <c r="H322" s="239"/>
      <c r="I322" s="239">
        <f>SUM(I323:I335)</f>
        <v>0</v>
      </c>
      <c r="J322" s="239"/>
      <c r="K322" s="239">
        <f>SUM(K323:K335)</f>
        <v>0</v>
      </c>
      <c r="L322" s="239"/>
      <c r="M322" s="239">
        <f>SUM(M323:M335)</f>
        <v>0</v>
      </c>
      <c r="N322" s="239"/>
      <c r="O322" s="239">
        <f>SUM(O323:O335)</f>
        <v>0</v>
      </c>
      <c r="P322" s="239"/>
      <c r="Q322" s="239">
        <f>SUM(Q323:Q335)</f>
        <v>0</v>
      </c>
      <c r="R322" s="239"/>
      <c r="S322" s="239"/>
      <c r="T322" s="240"/>
      <c r="U322" s="234"/>
      <c r="V322" s="234">
        <f>SUM(V323:V335)</f>
        <v>1.34</v>
      </c>
      <c r="W322" s="234"/>
      <c r="X322" s="234"/>
      <c r="AG322" t="s">
        <v>154</v>
      </c>
    </row>
    <row r="323" spans="1:60" outlineLevel="1">
      <c r="A323" s="241">
        <v>82</v>
      </c>
      <c r="B323" s="242" t="s">
        <v>461</v>
      </c>
      <c r="C323" s="253" t="s">
        <v>462</v>
      </c>
      <c r="D323" s="243" t="s">
        <v>165</v>
      </c>
      <c r="E323" s="244">
        <v>5.7350000000000003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2.5000000000000001E-4</v>
      </c>
      <c r="O323" s="246">
        <f>ROUND(E323*N323,2)</f>
        <v>0</v>
      </c>
      <c r="P323" s="246">
        <v>0</v>
      </c>
      <c r="Q323" s="246">
        <f>ROUND(E323*P323,2)</f>
        <v>0</v>
      </c>
      <c r="R323" s="246"/>
      <c r="S323" s="246" t="s">
        <v>158</v>
      </c>
      <c r="T323" s="247" t="s">
        <v>158</v>
      </c>
      <c r="U323" s="231">
        <v>0.13</v>
      </c>
      <c r="V323" s="231">
        <f>ROUND(E323*U323,2)</f>
        <v>0.75</v>
      </c>
      <c r="W323" s="231"/>
      <c r="X323" s="231" t="s">
        <v>159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160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>
      <c r="A324" s="229"/>
      <c r="B324" s="230"/>
      <c r="C324" s="254" t="s">
        <v>463</v>
      </c>
      <c r="D324" s="232"/>
      <c r="E324" s="23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464</v>
      </c>
      <c r="D325" s="232"/>
      <c r="E325" s="233">
        <v>5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162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465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466</v>
      </c>
      <c r="D327" s="232"/>
      <c r="E327" s="233">
        <v>0.73499999999999999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162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41">
        <v>83</v>
      </c>
      <c r="B328" s="242" t="s">
        <v>467</v>
      </c>
      <c r="C328" s="253" t="s">
        <v>468</v>
      </c>
      <c r="D328" s="243" t="s">
        <v>165</v>
      </c>
      <c r="E328" s="244">
        <v>5.7350000000000003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5.0000000000000002E-5</v>
      </c>
      <c r="O328" s="246">
        <f>ROUND(E328*N328,2)</f>
        <v>0</v>
      </c>
      <c r="P328" s="246">
        <v>0</v>
      </c>
      <c r="Q328" s="246">
        <f>ROUND(E328*P328,2)</f>
        <v>0</v>
      </c>
      <c r="R328" s="246"/>
      <c r="S328" s="246" t="s">
        <v>158</v>
      </c>
      <c r="T328" s="247" t="s">
        <v>158</v>
      </c>
      <c r="U328" s="231">
        <v>0.06</v>
      </c>
      <c r="V328" s="231">
        <f>ROUND(E328*U328,2)</f>
        <v>0.34</v>
      </c>
      <c r="W328" s="231"/>
      <c r="X328" s="231" t="s">
        <v>159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160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>
      <c r="A329" s="229"/>
      <c r="B329" s="230"/>
      <c r="C329" s="254" t="s">
        <v>463</v>
      </c>
      <c r="D329" s="232"/>
      <c r="E329" s="23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464</v>
      </c>
      <c r="D330" s="232"/>
      <c r="E330" s="233">
        <v>5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162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465</v>
      </c>
      <c r="D331" s="232"/>
      <c r="E331" s="233"/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466</v>
      </c>
      <c r="D332" s="232"/>
      <c r="E332" s="233">
        <v>0.73499999999999999</v>
      </c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41">
        <v>84</v>
      </c>
      <c r="B333" s="242" t="s">
        <v>469</v>
      </c>
      <c r="C333" s="253" t="s">
        <v>470</v>
      </c>
      <c r="D333" s="243" t="s">
        <v>165</v>
      </c>
      <c r="E333" s="244">
        <v>5</v>
      </c>
      <c r="F333" s="245"/>
      <c r="G333" s="246">
        <f>ROUND(E333*F333,2)</f>
        <v>0</v>
      </c>
      <c r="H333" s="245"/>
      <c r="I333" s="246">
        <f>ROUND(E333*H333,2)</f>
        <v>0</v>
      </c>
      <c r="J333" s="245"/>
      <c r="K333" s="246">
        <f>ROUND(E333*J333,2)</f>
        <v>0</v>
      </c>
      <c r="L333" s="246">
        <v>21</v>
      </c>
      <c r="M333" s="246">
        <f>G333*(1+L333/100)</f>
        <v>0</v>
      </c>
      <c r="N333" s="246">
        <v>1.0000000000000001E-5</v>
      </c>
      <c r="O333" s="246">
        <f>ROUND(E333*N333,2)</f>
        <v>0</v>
      </c>
      <c r="P333" s="246">
        <v>0</v>
      </c>
      <c r="Q333" s="246">
        <f>ROUND(E333*P333,2)</f>
        <v>0</v>
      </c>
      <c r="R333" s="246"/>
      <c r="S333" s="246" t="s">
        <v>158</v>
      </c>
      <c r="T333" s="247" t="s">
        <v>158</v>
      </c>
      <c r="U333" s="231">
        <v>0.05</v>
      </c>
      <c r="V333" s="231">
        <f>ROUND(E333*U333,2)</f>
        <v>0.25</v>
      </c>
      <c r="W333" s="231"/>
      <c r="X333" s="231" t="s">
        <v>159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160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ht="22.5" outlineLevel="1">
      <c r="A334" s="229"/>
      <c r="B334" s="230"/>
      <c r="C334" s="254" t="s">
        <v>463</v>
      </c>
      <c r="D334" s="232"/>
      <c r="E334" s="233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162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4" t="s">
        <v>464</v>
      </c>
      <c r="D335" s="232"/>
      <c r="E335" s="233">
        <v>5</v>
      </c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162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>
      <c r="A336" s="235" t="s">
        <v>153</v>
      </c>
      <c r="B336" s="236" t="s">
        <v>114</v>
      </c>
      <c r="C336" s="252" t="s">
        <v>115</v>
      </c>
      <c r="D336" s="237"/>
      <c r="E336" s="238"/>
      <c r="F336" s="239"/>
      <c r="G336" s="239">
        <f>SUMIF(AG337:AG367,"&lt;&gt;NOR",G337:G367)</f>
        <v>0</v>
      </c>
      <c r="H336" s="239"/>
      <c r="I336" s="239">
        <f>SUM(I337:I367)</f>
        <v>0</v>
      </c>
      <c r="J336" s="239"/>
      <c r="K336" s="239">
        <f>SUM(K337:K367)</f>
        <v>0</v>
      </c>
      <c r="L336" s="239"/>
      <c r="M336" s="239">
        <f>SUM(M337:M367)</f>
        <v>0</v>
      </c>
      <c r="N336" s="239"/>
      <c r="O336" s="239">
        <f>SUM(O337:O367)</f>
        <v>0.02</v>
      </c>
      <c r="P336" s="239"/>
      <c r="Q336" s="239">
        <f>SUM(Q337:Q367)</f>
        <v>0.02</v>
      </c>
      <c r="R336" s="239"/>
      <c r="S336" s="239"/>
      <c r="T336" s="240"/>
      <c r="U336" s="234"/>
      <c r="V336" s="234">
        <f>SUM(V337:V367)</f>
        <v>5.7</v>
      </c>
      <c r="W336" s="234"/>
      <c r="X336" s="234"/>
      <c r="AG336" t="s">
        <v>154</v>
      </c>
    </row>
    <row r="337" spans="1:60" outlineLevel="1">
      <c r="A337" s="241">
        <v>85</v>
      </c>
      <c r="B337" s="242" t="s">
        <v>471</v>
      </c>
      <c r="C337" s="253" t="s">
        <v>472</v>
      </c>
      <c r="D337" s="243" t="s">
        <v>165</v>
      </c>
      <c r="E337" s="244">
        <v>34.296439999999997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5.0000000000000001E-4</v>
      </c>
      <c r="Q337" s="246">
        <f>ROUND(E337*P337,2)</f>
        <v>0.02</v>
      </c>
      <c r="R337" s="246"/>
      <c r="S337" s="246" t="s">
        <v>158</v>
      </c>
      <c r="T337" s="247" t="s">
        <v>158</v>
      </c>
      <c r="U337" s="231">
        <v>7.0000000000000007E-2</v>
      </c>
      <c r="V337" s="231">
        <f>ROUND(E337*U337,2)</f>
        <v>2.4</v>
      </c>
      <c r="W337" s="231"/>
      <c r="X337" s="231" t="s">
        <v>159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160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473</v>
      </c>
      <c r="D338" s="232"/>
      <c r="E338" s="233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162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219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162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235</v>
      </c>
      <c r="D340" s="232"/>
      <c r="E340" s="233">
        <v>10.8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162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236</v>
      </c>
      <c r="D341" s="232"/>
      <c r="E341" s="233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162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237</v>
      </c>
      <c r="D342" s="232"/>
      <c r="E342" s="233">
        <v>7.6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162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>
      <c r="A343" s="229"/>
      <c r="B343" s="230"/>
      <c r="C343" s="254" t="s">
        <v>474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162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219</v>
      </c>
      <c r="D344" s="232"/>
      <c r="E344" s="233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162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475</v>
      </c>
      <c r="D345" s="232"/>
      <c r="E345" s="233">
        <v>3.1705999999999999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162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476</v>
      </c>
      <c r="D346" s="232"/>
      <c r="E346" s="233">
        <v>-1.0062500000000001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162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477</v>
      </c>
      <c r="D347" s="232"/>
      <c r="E347" s="233">
        <v>2.9605000000000001</v>
      </c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162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478</v>
      </c>
      <c r="D348" s="232"/>
      <c r="E348" s="233">
        <v>0.38200000000000001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162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479</v>
      </c>
      <c r="D349" s="232"/>
      <c r="E349" s="233">
        <v>5.7004000000000001</v>
      </c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162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236</v>
      </c>
      <c r="D350" s="232"/>
      <c r="E350" s="233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162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480</v>
      </c>
      <c r="D351" s="232"/>
      <c r="E351" s="233">
        <v>2.1825000000000001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162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481</v>
      </c>
      <c r="D352" s="232"/>
      <c r="E352" s="233">
        <v>-2.1332499999999999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162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482</v>
      </c>
      <c r="D353" s="232"/>
      <c r="E353" s="233">
        <v>0.74199999999999999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162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483</v>
      </c>
      <c r="D354" s="232"/>
      <c r="E354" s="233">
        <v>3.8979499999999998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162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41">
        <v>86</v>
      </c>
      <c r="B355" s="242" t="s">
        <v>484</v>
      </c>
      <c r="C355" s="253" t="s">
        <v>485</v>
      </c>
      <c r="D355" s="243" t="s">
        <v>165</v>
      </c>
      <c r="E355" s="244">
        <v>24.091999999999999</v>
      </c>
      <c r="F355" s="245"/>
      <c r="G355" s="246">
        <f>ROUND(E355*F355,2)</f>
        <v>0</v>
      </c>
      <c r="H355" s="245"/>
      <c r="I355" s="246">
        <f>ROUND(E355*H355,2)</f>
        <v>0</v>
      </c>
      <c r="J355" s="245"/>
      <c r="K355" s="246">
        <f>ROUND(E355*J355,2)</f>
        <v>0</v>
      </c>
      <c r="L355" s="246">
        <v>21</v>
      </c>
      <c r="M355" s="246">
        <f>G355*(1+L355/100)</f>
        <v>0</v>
      </c>
      <c r="N355" s="246">
        <v>1.7000000000000001E-4</v>
      </c>
      <c r="O355" s="246">
        <f>ROUND(E355*N355,2)</f>
        <v>0</v>
      </c>
      <c r="P355" s="246">
        <v>0</v>
      </c>
      <c r="Q355" s="246">
        <f>ROUND(E355*P355,2)</f>
        <v>0</v>
      </c>
      <c r="R355" s="246"/>
      <c r="S355" s="246" t="s">
        <v>158</v>
      </c>
      <c r="T355" s="247" t="s">
        <v>158</v>
      </c>
      <c r="U355" s="231">
        <v>0.03</v>
      </c>
      <c r="V355" s="231">
        <f>ROUND(E355*U355,2)</f>
        <v>0.72</v>
      </c>
      <c r="W355" s="231"/>
      <c r="X355" s="231" t="s">
        <v>159</v>
      </c>
      <c r="Y355" s="212"/>
      <c r="Z355" s="212"/>
      <c r="AA355" s="212"/>
      <c r="AB355" s="212"/>
      <c r="AC355" s="212"/>
      <c r="AD355" s="212"/>
      <c r="AE355" s="212"/>
      <c r="AF355" s="212"/>
      <c r="AG355" s="212" t="s">
        <v>160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29"/>
      <c r="B356" s="230"/>
      <c r="C356" s="254" t="s">
        <v>486</v>
      </c>
      <c r="D356" s="232"/>
      <c r="E356" s="233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162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487</v>
      </c>
      <c r="D357" s="232"/>
      <c r="E357" s="233">
        <v>7.0919999999999996</v>
      </c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162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488</v>
      </c>
      <c r="D358" s="232"/>
      <c r="E358" s="233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162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196</v>
      </c>
      <c r="D359" s="232"/>
      <c r="E359" s="233">
        <v>17</v>
      </c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162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41">
        <v>87</v>
      </c>
      <c r="B360" s="242" t="s">
        <v>489</v>
      </c>
      <c r="C360" s="253" t="s">
        <v>490</v>
      </c>
      <c r="D360" s="243" t="s">
        <v>165</v>
      </c>
      <c r="E360" s="244">
        <v>24.091999999999999</v>
      </c>
      <c r="F360" s="245"/>
      <c r="G360" s="246">
        <f>ROUND(E360*F360,2)</f>
        <v>0</v>
      </c>
      <c r="H360" s="245"/>
      <c r="I360" s="246">
        <f>ROUND(E360*H360,2)</f>
        <v>0</v>
      </c>
      <c r="J360" s="245"/>
      <c r="K360" s="246">
        <f>ROUND(E360*J360,2)</f>
        <v>0</v>
      </c>
      <c r="L360" s="246">
        <v>21</v>
      </c>
      <c r="M360" s="246">
        <f>G360*(1+L360/100)</f>
        <v>0</v>
      </c>
      <c r="N360" s="246">
        <v>2.1000000000000001E-4</v>
      </c>
      <c r="O360" s="246">
        <f>ROUND(E360*N360,2)</f>
        <v>0.01</v>
      </c>
      <c r="P360" s="246">
        <v>0</v>
      </c>
      <c r="Q360" s="246">
        <f>ROUND(E360*P360,2)</f>
        <v>0</v>
      </c>
      <c r="R360" s="246"/>
      <c r="S360" s="246" t="s">
        <v>158</v>
      </c>
      <c r="T360" s="247" t="s">
        <v>158</v>
      </c>
      <c r="U360" s="231">
        <v>0.1</v>
      </c>
      <c r="V360" s="231">
        <f>ROUND(E360*U360,2)</f>
        <v>2.41</v>
      </c>
      <c r="W360" s="231"/>
      <c r="X360" s="231" t="s">
        <v>159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160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486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162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487</v>
      </c>
      <c r="D362" s="232"/>
      <c r="E362" s="233">
        <v>7.0919999999999996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162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488</v>
      </c>
      <c r="D363" s="232"/>
      <c r="E363" s="233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162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196</v>
      </c>
      <c r="D364" s="232"/>
      <c r="E364" s="233">
        <v>17</v>
      </c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162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41">
        <v>88</v>
      </c>
      <c r="B365" s="242" t="s">
        <v>491</v>
      </c>
      <c r="C365" s="253" t="s">
        <v>492</v>
      </c>
      <c r="D365" s="243" t="s">
        <v>165</v>
      </c>
      <c r="E365" s="244">
        <v>17</v>
      </c>
      <c r="F365" s="245"/>
      <c r="G365" s="246">
        <f>ROUND(E365*F365,2)</f>
        <v>0</v>
      </c>
      <c r="H365" s="245"/>
      <c r="I365" s="246">
        <f>ROUND(E365*H365,2)</f>
        <v>0</v>
      </c>
      <c r="J365" s="245"/>
      <c r="K365" s="246">
        <f>ROUND(E365*J365,2)</f>
        <v>0</v>
      </c>
      <c r="L365" s="246">
        <v>21</v>
      </c>
      <c r="M365" s="246">
        <f>G365*(1+L365/100)</f>
        <v>0</v>
      </c>
      <c r="N365" s="246">
        <v>3.5E-4</v>
      </c>
      <c r="O365" s="246">
        <f>ROUND(E365*N365,2)</f>
        <v>0.01</v>
      </c>
      <c r="P365" s="246">
        <v>0</v>
      </c>
      <c r="Q365" s="246">
        <f>ROUND(E365*P365,2)</f>
        <v>0</v>
      </c>
      <c r="R365" s="246"/>
      <c r="S365" s="246" t="s">
        <v>158</v>
      </c>
      <c r="T365" s="247" t="s">
        <v>158</v>
      </c>
      <c r="U365" s="231">
        <v>0.01</v>
      </c>
      <c r="V365" s="231">
        <f>ROUND(E365*U365,2)</f>
        <v>0.17</v>
      </c>
      <c r="W365" s="231"/>
      <c r="X365" s="231" t="s">
        <v>159</v>
      </c>
      <c r="Y365" s="212"/>
      <c r="Z365" s="212"/>
      <c r="AA365" s="212"/>
      <c r="AB365" s="212"/>
      <c r="AC365" s="212"/>
      <c r="AD365" s="212"/>
      <c r="AE365" s="212"/>
      <c r="AF365" s="212"/>
      <c r="AG365" s="212" t="s">
        <v>160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493</v>
      </c>
      <c r="D366" s="232"/>
      <c r="E366" s="23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162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196</v>
      </c>
      <c r="D367" s="232"/>
      <c r="E367" s="233">
        <v>17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162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>
      <c r="A368" s="235" t="s">
        <v>153</v>
      </c>
      <c r="B368" s="236" t="s">
        <v>116</v>
      </c>
      <c r="C368" s="252" t="s">
        <v>117</v>
      </c>
      <c r="D368" s="237"/>
      <c r="E368" s="238"/>
      <c r="F368" s="239"/>
      <c r="G368" s="239">
        <f>SUMIF(AG369:AG383,"&lt;&gt;NOR",G369:G383)</f>
        <v>0</v>
      </c>
      <c r="H368" s="239"/>
      <c r="I368" s="239">
        <f>SUM(I369:I383)</f>
        <v>0</v>
      </c>
      <c r="J368" s="239"/>
      <c r="K368" s="239">
        <f>SUM(K369:K383)</f>
        <v>0</v>
      </c>
      <c r="L368" s="239"/>
      <c r="M368" s="239">
        <f>SUM(M369:M383)</f>
        <v>0</v>
      </c>
      <c r="N368" s="239"/>
      <c r="O368" s="239">
        <f>SUM(O369:O383)</f>
        <v>0</v>
      </c>
      <c r="P368" s="239"/>
      <c r="Q368" s="239">
        <f>SUM(Q369:Q383)</f>
        <v>0</v>
      </c>
      <c r="R368" s="239"/>
      <c r="S368" s="239"/>
      <c r="T368" s="240"/>
      <c r="U368" s="234"/>
      <c r="V368" s="234">
        <f>SUM(V369:V383)</f>
        <v>0</v>
      </c>
      <c r="W368" s="234"/>
      <c r="X368" s="234"/>
      <c r="AG368" t="s">
        <v>154</v>
      </c>
    </row>
    <row r="369" spans="1:60" outlineLevel="1">
      <c r="A369" s="241">
        <v>89</v>
      </c>
      <c r="B369" s="242" t="s">
        <v>56</v>
      </c>
      <c r="C369" s="253" t="s">
        <v>494</v>
      </c>
      <c r="D369" s="243" t="s">
        <v>343</v>
      </c>
      <c r="E369" s="244">
        <v>2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6">
        <v>0</v>
      </c>
      <c r="O369" s="246">
        <f>ROUND(E369*N369,2)</f>
        <v>0</v>
      </c>
      <c r="P369" s="246">
        <v>0</v>
      </c>
      <c r="Q369" s="246">
        <f>ROUND(E369*P369,2)</f>
        <v>0</v>
      </c>
      <c r="R369" s="246"/>
      <c r="S369" s="246" t="s">
        <v>207</v>
      </c>
      <c r="T369" s="247" t="s">
        <v>208</v>
      </c>
      <c r="U369" s="231">
        <v>0</v>
      </c>
      <c r="V369" s="231">
        <f>ROUND(E369*U369,2)</f>
        <v>0</v>
      </c>
      <c r="W369" s="231"/>
      <c r="X369" s="231" t="s">
        <v>159</v>
      </c>
      <c r="Y369" s="212"/>
      <c r="Z369" s="212"/>
      <c r="AA369" s="212"/>
      <c r="AB369" s="212"/>
      <c r="AC369" s="212"/>
      <c r="AD369" s="212"/>
      <c r="AE369" s="212"/>
      <c r="AF369" s="212"/>
      <c r="AG369" s="212" t="s">
        <v>160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4" t="s">
        <v>495</v>
      </c>
      <c r="D370" s="232"/>
      <c r="E370" s="233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162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63</v>
      </c>
      <c r="D371" s="232"/>
      <c r="E371" s="233">
        <v>2</v>
      </c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162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41">
        <v>90</v>
      </c>
      <c r="B372" s="242" t="s">
        <v>63</v>
      </c>
      <c r="C372" s="253" t="s">
        <v>496</v>
      </c>
      <c r="D372" s="243" t="s">
        <v>157</v>
      </c>
      <c r="E372" s="244">
        <v>2</v>
      </c>
      <c r="F372" s="245"/>
      <c r="G372" s="246">
        <f>ROUND(E372*F372,2)</f>
        <v>0</v>
      </c>
      <c r="H372" s="245"/>
      <c r="I372" s="246">
        <f>ROUND(E372*H372,2)</f>
        <v>0</v>
      </c>
      <c r="J372" s="245"/>
      <c r="K372" s="246">
        <f>ROUND(E372*J372,2)</f>
        <v>0</v>
      </c>
      <c r="L372" s="246">
        <v>21</v>
      </c>
      <c r="M372" s="246">
        <f>G372*(1+L372/100)</f>
        <v>0</v>
      </c>
      <c r="N372" s="246">
        <v>0</v>
      </c>
      <c r="O372" s="246">
        <f>ROUND(E372*N372,2)</f>
        <v>0</v>
      </c>
      <c r="P372" s="246">
        <v>0</v>
      </c>
      <c r="Q372" s="246">
        <f>ROUND(E372*P372,2)</f>
        <v>0</v>
      </c>
      <c r="R372" s="246"/>
      <c r="S372" s="246" t="s">
        <v>207</v>
      </c>
      <c r="T372" s="247" t="s">
        <v>208</v>
      </c>
      <c r="U372" s="231">
        <v>0</v>
      </c>
      <c r="V372" s="231">
        <f>ROUND(E372*U372,2)</f>
        <v>0</v>
      </c>
      <c r="W372" s="231"/>
      <c r="X372" s="231" t="s">
        <v>159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160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497</v>
      </c>
      <c r="D373" s="232"/>
      <c r="E373" s="233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162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498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162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63</v>
      </c>
      <c r="D375" s="232"/>
      <c r="E375" s="233">
        <v>2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162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41">
        <v>91</v>
      </c>
      <c r="B376" s="242" t="s">
        <v>65</v>
      </c>
      <c r="C376" s="253" t="s">
        <v>499</v>
      </c>
      <c r="D376" s="243" t="s">
        <v>343</v>
      </c>
      <c r="E376" s="244">
        <v>1</v>
      </c>
      <c r="F376" s="245"/>
      <c r="G376" s="246">
        <f>ROUND(E376*F376,2)</f>
        <v>0</v>
      </c>
      <c r="H376" s="245"/>
      <c r="I376" s="246">
        <f>ROUND(E376*H376,2)</f>
        <v>0</v>
      </c>
      <c r="J376" s="245"/>
      <c r="K376" s="246">
        <f>ROUND(E376*J376,2)</f>
        <v>0</v>
      </c>
      <c r="L376" s="246">
        <v>21</v>
      </c>
      <c r="M376" s="246">
        <f>G376*(1+L376/100)</f>
        <v>0</v>
      </c>
      <c r="N376" s="246">
        <v>0</v>
      </c>
      <c r="O376" s="246">
        <f>ROUND(E376*N376,2)</f>
        <v>0</v>
      </c>
      <c r="P376" s="246">
        <v>0</v>
      </c>
      <c r="Q376" s="246">
        <f>ROUND(E376*P376,2)</f>
        <v>0</v>
      </c>
      <c r="R376" s="246"/>
      <c r="S376" s="246" t="s">
        <v>207</v>
      </c>
      <c r="T376" s="247" t="s">
        <v>208</v>
      </c>
      <c r="U376" s="231">
        <v>0</v>
      </c>
      <c r="V376" s="231">
        <f>ROUND(E376*U376,2)</f>
        <v>0</v>
      </c>
      <c r="W376" s="231"/>
      <c r="X376" s="231" t="s">
        <v>159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160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4" t="s">
        <v>56</v>
      </c>
      <c r="D377" s="232"/>
      <c r="E377" s="233">
        <v>1</v>
      </c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162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41">
        <v>92</v>
      </c>
      <c r="B378" s="242" t="s">
        <v>67</v>
      </c>
      <c r="C378" s="253" t="s">
        <v>500</v>
      </c>
      <c r="D378" s="243" t="s">
        <v>157</v>
      </c>
      <c r="E378" s="244">
        <v>2</v>
      </c>
      <c r="F378" s="245"/>
      <c r="G378" s="246">
        <f>ROUND(E378*F378,2)</f>
        <v>0</v>
      </c>
      <c r="H378" s="245"/>
      <c r="I378" s="246">
        <f>ROUND(E378*H378,2)</f>
        <v>0</v>
      </c>
      <c r="J378" s="245"/>
      <c r="K378" s="246">
        <f>ROUND(E378*J378,2)</f>
        <v>0</v>
      </c>
      <c r="L378" s="246">
        <v>21</v>
      </c>
      <c r="M378" s="246">
        <f>G378*(1+L378/100)</f>
        <v>0</v>
      </c>
      <c r="N378" s="246">
        <v>0</v>
      </c>
      <c r="O378" s="246">
        <f>ROUND(E378*N378,2)</f>
        <v>0</v>
      </c>
      <c r="P378" s="246">
        <v>0</v>
      </c>
      <c r="Q378" s="246">
        <f>ROUND(E378*P378,2)</f>
        <v>0</v>
      </c>
      <c r="R378" s="246"/>
      <c r="S378" s="246" t="s">
        <v>207</v>
      </c>
      <c r="T378" s="247" t="s">
        <v>208</v>
      </c>
      <c r="U378" s="231">
        <v>0</v>
      </c>
      <c r="V378" s="231">
        <f>ROUND(E378*U378,2)</f>
        <v>0</v>
      </c>
      <c r="W378" s="231"/>
      <c r="X378" s="231" t="s">
        <v>159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160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63</v>
      </c>
      <c r="D379" s="232"/>
      <c r="E379" s="233">
        <v>2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162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41">
        <v>93</v>
      </c>
      <c r="B380" s="242" t="s">
        <v>271</v>
      </c>
      <c r="C380" s="253" t="s">
        <v>501</v>
      </c>
      <c r="D380" s="243" t="s">
        <v>157</v>
      </c>
      <c r="E380" s="244">
        <v>3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6">
        <v>0</v>
      </c>
      <c r="O380" s="246">
        <f>ROUND(E380*N380,2)</f>
        <v>0</v>
      </c>
      <c r="P380" s="246">
        <v>0</v>
      </c>
      <c r="Q380" s="246">
        <f>ROUND(E380*P380,2)</f>
        <v>0</v>
      </c>
      <c r="R380" s="246"/>
      <c r="S380" s="246" t="s">
        <v>207</v>
      </c>
      <c r="T380" s="247" t="s">
        <v>208</v>
      </c>
      <c r="U380" s="231">
        <v>0</v>
      </c>
      <c r="V380" s="231">
        <f>ROUND(E380*U380,2)</f>
        <v>0</v>
      </c>
      <c r="W380" s="231"/>
      <c r="X380" s="231" t="s">
        <v>159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160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65</v>
      </c>
      <c r="D381" s="232"/>
      <c r="E381" s="233">
        <v>3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162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41">
        <v>94</v>
      </c>
      <c r="B382" s="242" t="s">
        <v>346</v>
      </c>
      <c r="C382" s="253" t="s">
        <v>502</v>
      </c>
      <c r="D382" s="243" t="s">
        <v>157</v>
      </c>
      <c r="E382" s="244">
        <v>1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6">
        <v>0</v>
      </c>
      <c r="O382" s="246">
        <f>ROUND(E382*N382,2)</f>
        <v>0</v>
      </c>
      <c r="P382" s="246">
        <v>0</v>
      </c>
      <c r="Q382" s="246">
        <f>ROUND(E382*P382,2)</f>
        <v>0</v>
      </c>
      <c r="R382" s="246"/>
      <c r="S382" s="246" t="s">
        <v>207</v>
      </c>
      <c r="T382" s="247" t="s">
        <v>208</v>
      </c>
      <c r="U382" s="231">
        <v>0</v>
      </c>
      <c r="V382" s="231">
        <f>ROUND(E382*U382,2)</f>
        <v>0</v>
      </c>
      <c r="W382" s="231"/>
      <c r="X382" s="231" t="s">
        <v>159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160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56</v>
      </c>
      <c r="D383" s="232"/>
      <c r="E383" s="233">
        <v>1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162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>
      <c r="A384" s="235" t="s">
        <v>153</v>
      </c>
      <c r="B384" s="236" t="s">
        <v>123</v>
      </c>
      <c r="C384" s="252" t="s">
        <v>124</v>
      </c>
      <c r="D384" s="237"/>
      <c r="E384" s="238"/>
      <c r="F384" s="239"/>
      <c r="G384" s="239">
        <f>SUMIF(AG385:AG415,"&lt;&gt;NOR",G385:G415)</f>
        <v>0</v>
      </c>
      <c r="H384" s="239"/>
      <c r="I384" s="239">
        <f>SUM(I385:I415)</f>
        <v>0</v>
      </c>
      <c r="J384" s="239"/>
      <c r="K384" s="239">
        <f>SUM(K385:K415)</f>
        <v>0</v>
      </c>
      <c r="L384" s="239"/>
      <c r="M384" s="239">
        <f>SUM(M385:M415)</f>
        <v>0</v>
      </c>
      <c r="N384" s="239"/>
      <c r="O384" s="239">
        <f>SUM(O385:O415)</f>
        <v>0</v>
      </c>
      <c r="P384" s="239"/>
      <c r="Q384" s="239">
        <f>SUM(Q385:Q415)</f>
        <v>0</v>
      </c>
      <c r="R384" s="239"/>
      <c r="S384" s="239"/>
      <c r="T384" s="240"/>
      <c r="U384" s="234"/>
      <c r="V384" s="234">
        <f>SUM(V385:V415)</f>
        <v>6.5699999999999994</v>
      </c>
      <c r="W384" s="234"/>
      <c r="X384" s="234"/>
      <c r="AG384" t="s">
        <v>154</v>
      </c>
    </row>
    <row r="385" spans="1:60" outlineLevel="1">
      <c r="A385" s="241">
        <v>95</v>
      </c>
      <c r="B385" s="242" t="s">
        <v>503</v>
      </c>
      <c r="C385" s="253" t="s">
        <v>504</v>
      </c>
      <c r="D385" s="243" t="s">
        <v>274</v>
      </c>
      <c r="E385" s="244">
        <v>5.34</v>
      </c>
      <c r="F385" s="245"/>
      <c r="G385" s="246">
        <f>ROUND(E385*F385,2)</f>
        <v>0</v>
      </c>
      <c r="H385" s="245"/>
      <c r="I385" s="246">
        <f>ROUND(E385*H385,2)</f>
        <v>0</v>
      </c>
      <c r="J385" s="245"/>
      <c r="K385" s="246">
        <f>ROUND(E385*J385,2)</f>
        <v>0</v>
      </c>
      <c r="L385" s="246">
        <v>21</v>
      </c>
      <c r="M385" s="246">
        <f>G385*(1+L385/100)</f>
        <v>0</v>
      </c>
      <c r="N385" s="246">
        <v>0</v>
      </c>
      <c r="O385" s="246">
        <f>ROUND(E385*N385,2)</f>
        <v>0</v>
      </c>
      <c r="P385" s="246">
        <v>0</v>
      </c>
      <c r="Q385" s="246">
        <f>ROUND(E385*P385,2)</f>
        <v>0</v>
      </c>
      <c r="R385" s="246"/>
      <c r="S385" s="246" t="s">
        <v>158</v>
      </c>
      <c r="T385" s="247" t="s">
        <v>158</v>
      </c>
      <c r="U385" s="231">
        <v>0.28000000000000003</v>
      </c>
      <c r="V385" s="231">
        <f>ROUND(E385*U385,2)</f>
        <v>1.5</v>
      </c>
      <c r="W385" s="231"/>
      <c r="X385" s="231" t="s">
        <v>159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269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5" t="s">
        <v>505</v>
      </c>
      <c r="D386" s="248"/>
      <c r="E386" s="248"/>
      <c r="F386" s="248"/>
      <c r="G386" s="248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202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6" t="s">
        <v>506</v>
      </c>
      <c r="D387" s="249"/>
      <c r="E387" s="249"/>
      <c r="F387" s="249"/>
      <c r="G387" s="249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202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ht="22.5" outlineLevel="1">
      <c r="A388" s="229"/>
      <c r="B388" s="230"/>
      <c r="C388" s="256" t="s">
        <v>507</v>
      </c>
      <c r="D388" s="249"/>
      <c r="E388" s="249"/>
      <c r="F388" s="249"/>
      <c r="G388" s="249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202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50" t="str">
        <f>C388</f>
        <v>- při vodorovné dopravě po vodě : vyložení na hromady na suchu nebo na přeložení na dopravní prostředek na suchu do 15 m vodorovně a současně do 4 m svisle,</v>
      </c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6" t="s">
        <v>508</v>
      </c>
      <c r="D389" s="249"/>
      <c r="E389" s="249"/>
      <c r="F389" s="249"/>
      <c r="G389" s="249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202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4" t="s">
        <v>509</v>
      </c>
      <c r="D390" s="232"/>
      <c r="E390" s="233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162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510</v>
      </c>
      <c r="D391" s="232"/>
      <c r="E391" s="233">
        <v>4.8890000000000002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162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511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162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512</v>
      </c>
      <c r="D393" s="232"/>
      <c r="E393" s="233">
        <v>0.45100000000000001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162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41">
        <v>96</v>
      </c>
      <c r="B394" s="242" t="s">
        <v>513</v>
      </c>
      <c r="C394" s="253" t="s">
        <v>514</v>
      </c>
      <c r="D394" s="243" t="s">
        <v>274</v>
      </c>
      <c r="E394" s="244">
        <v>5.34</v>
      </c>
      <c r="F394" s="245"/>
      <c r="G394" s="246">
        <f>ROUND(E394*F394,2)</f>
        <v>0</v>
      </c>
      <c r="H394" s="245"/>
      <c r="I394" s="246">
        <f>ROUND(E394*H394,2)</f>
        <v>0</v>
      </c>
      <c r="J394" s="245"/>
      <c r="K394" s="246">
        <f>ROUND(E394*J394,2)</f>
        <v>0</v>
      </c>
      <c r="L394" s="246">
        <v>21</v>
      </c>
      <c r="M394" s="246">
        <f>G394*(1+L394/100)</f>
        <v>0</v>
      </c>
      <c r="N394" s="246">
        <v>0</v>
      </c>
      <c r="O394" s="246">
        <f>ROUND(E394*N394,2)</f>
        <v>0</v>
      </c>
      <c r="P394" s="246">
        <v>0</v>
      </c>
      <c r="Q394" s="246">
        <f>ROUND(E394*P394,2)</f>
        <v>0</v>
      </c>
      <c r="R394" s="246"/>
      <c r="S394" s="246" t="s">
        <v>158</v>
      </c>
      <c r="T394" s="247" t="s">
        <v>158</v>
      </c>
      <c r="U394" s="231">
        <v>0.01</v>
      </c>
      <c r="V394" s="231">
        <f>ROUND(E394*U394,2)</f>
        <v>0.05</v>
      </c>
      <c r="W394" s="231"/>
      <c r="X394" s="231" t="s">
        <v>159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269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509</v>
      </c>
      <c r="D395" s="232"/>
      <c r="E395" s="233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162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510</v>
      </c>
      <c r="D396" s="232"/>
      <c r="E396" s="233">
        <v>4.8890000000000002</v>
      </c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162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511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162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512</v>
      </c>
      <c r="D398" s="232"/>
      <c r="E398" s="233">
        <v>0.45100000000000001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162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41">
        <v>97</v>
      </c>
      <c r="B399" s="242" t="s">
        <v>515</v>
      </c>
      <c r="C399" s="253" t="s">
        <v>516</v>
      </c>
      <c r="D399" s="243" t="s">
        <v>274</v>
      </c>
      <c r="E399" s="244">
        <v>80.099999999999994</v>
      </c>
      <c r="F399" s="245"/>
      <c r="G399" s="246">
        <f>ROUND(E399*F399,2)</f>
        <v>0</v>
      </c>
      <c r="H399" s="245"/>
      <c r="I399" s="246">
        <f>ROUND(E399*H399,2)</f>
        <v>0</v>
      </c>
      <c r="J399" s="245"/>
      <c r="K399" s="246">
        <f>ROUND(E399*J399,2)</f>
        <v>0</v>
      </c>
      <c r="L399" s="246">
        <v>21</v>
      </c>
      <c r="M399" s="246">
        <f>G399*(1+L399/100)</f>
        <v>0</v>
      </c>
      <c r="N399" s="246">
        <v>0</v>
      </c>
      <c r="O399" s="246">
        <f>ROUND(E399*N399,2)</f>
        <v>0</v>
      </c>
      <c r="P399" s="246">
        <v>0</v>
      </c>
      <c r="Q399" s="246">
        <f>ROUND(E399*P399,2)</f>
        <v>0</v>
      </c>
      <c r="R399" s="246"/>
      <c r="S399" s="246" t="s">
        <v>158</v>
      </c>
      <c r="T399" s="247" t="s">
        <v>158</v>
      </c>
      <c r="U399" s="231">
        <v>0</v>
      </c>
      <c r="V399" s="231">
        <f>ROUND(E399*U399,2)</f>
        <v>0</v>
      </c>
      <c r="W399" s="231"/>
      <c r="X399" s="231" t="s">
        <v>159</v>
      </c>
      <c r="Y399" s="212"/>
      <c r="Z399" s="212"/>
      <c r="AA399" s="212"/>
      <c r="AB399" s="212"/>
      <c r="AC399" s="212"/>
      <c r="AD399" s="212"/>
      <c r="AE399" s="212"/>
      <c r="AF399" s="212"/>
      <c r="AG399" s="212" t="s">
        <v>269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517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162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509</v>
      </c>
      <c r="D401" s="232"/>
      <c r="E401" s="233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162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518</v>
      </c>
      <c r="D402" s="232"/>
      <c r="E402" s="233">
        <v>73.334999999999994</v>
      </c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162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511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162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519</v>
      </c>
      <c r="D404" s="232"/>
      <c r="E404" s="233">
        <v>6.7649999999999997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162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41">
        <v>98</v>
      </c>
      <c r="B405" s="242" t="s">
        <v>520</v>
      </c>
      <c r="C405" s="253" t="s">
        <v>521</v>
      </c>
      <c r="D405" s="243" t="s">
        <v>274</v>
      </c>
      <c r="E405" s="244">
        <v>5.34</v>
      </c>
      <c r="F405" s="245"/>
      <c r="G405" s="246">
        <f>ROUND(E405*F405,2)</f>
        <v>0</v>
      </c>
      <c r="H405" s="245"/>
      <c r="I405" s="246">
        <f>ROUND(E405*H405,2)</f>
        <v>0</v>
      </c>
      <c r="J405" s="245"/>
      <c r="K405" s="246">
        <f>ROUND(E405*J405,2)</f>
        <v>0</v>
      </c>
      <c r="L405" s="246">
        <v>21</v>
      </c>
      <c r="M405" s="246">
        <f>G405*(1+L405/100)</f>
        <v>0</v>
      </c>
      <c r="N405" s="246">
        <v>0</v>
      </c>
      <c r="O405" s="246">
        <f>ROUND(E405*N405,2)</f>
        <v>0</v>
      </c>
      <c r="P405" s="246">
        <v>0</v>
      </c>
      <c r="Q405" s="246">
        <f>ROUND(E405*P405,2)</f>
        <v>0</v>
      </c>
      <c r="R405" s="246"/>
      <c r="S405" s="246" t="s">
        <v>158</v>
      </c>
      <c r="T405" s="247" t="s">
        <v>158</v>
      </c>
      <c r="U405" s="231">
        <v>0.94</v>
      </c>
      <c r="V405" s="231">
        <f>ROUND(E405*U405,2)</f>
        <v>5.0199999999999996</v>
      </c>
      <c r="W405" s="231"/>
      <c r="X405" s="231" t="s">
        <v>159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160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522</v>
      </c>
      <c r="D406" s="232"/>
      <c r="E406" s="233"/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162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509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162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510</v>
      </c>
      <c r="D408" s="232"/>
      <c r="E408" s="233">
        <v>4.8890000000000002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162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511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162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512</v>
      </c>
      <c r="D410" s="232"/>
      <c r="E410" s="233">
        <v>0.45100000000000001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162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41">
        <v>99</v>
      </c>
      <c r="B411" s="242" t="s">
        <v>523</v>
      </c>
      <c r="C411" s="253" t="s">
        <v>524</v>
      </c>
      <c r="D411" s="243" t="s">
        <v>274</v>
      </c>
      <c r="E411" s="244">
        <v>5.34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6">
        <v>0</v>
      </c>
      <c r="O411" s="246">
        <f>ROUND(E411*N411,2)</f>
        <v>0</v>
      </c>
      <c r="P411" s="246">
        <v>0</v>
      </c>
      <c r="Q411" s="246">
        <f>ROUND(E411*P411,2)</f>
        <v>0</v>
      </c>
      <c r="R411" s="246"/>
      <c r="S411" s="246" t="s">
        <v>158</v>
      </c>
      <c r="T411" s="247" t="s">
        <v>158</v>
      </c>
      <c r="U411" s="231">
        <v>0</v>
      </c>
      <c r="V411" s="231">
        <f>ROUND(E411*U411,2)</f>
        <v>0</v>
      </c>
      <c r="W411" s="231"/>
      <c r="X411" s="231" t="s">
        <v>159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269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509</v>
      </c>
      <c r="D412" s="232"/>
      <c r="E412" s="233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162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510</v>
      </c>
      <c r="D413" s="232"/>
      <c r="E413" s="233">
        <v>4.8890000000000002</v>
      </c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162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511</v>
      </c>
      <c r="D414" s="232"/>
      <c r="E414" s="233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162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512</v>
      </c>
      <c r="D415" s="232"/>
      <c r="E415" s="233">
        <v>0.45100000000000001</v>
      </c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162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>
      <c r="A416" s="235" t="s">
        <v>153</v>
      </c>
      <c r="B416" s="236" t="s">
        <v>126</v>
      </c>
      <c r="C416" s="252" t="s">
        <v>29</v>
      </c>
      <c r="D416" s="237"/>
      <c r="E416" s="238"/>
      <c r="F416" s="239"/>
      <c r="G416" s="239">
        <f>SUMIF(AG417:AG420,"&lt;&gt;NOR",G417:G420)</f>
        <v>0</v>
      </c>
      <c r="H416" s="239"/>
      <c r="I416" s="239">
        <f>SUM(I417:I420)</f>
        <v>0</v>
      </c>
      <c r="J416" s="239"/>
      <c r="K416" s="239">
        <f>SUM(K417:K420)</f>
        <v>0</v>
      </c>
      <c r="L416" s="239"/>
      <c r="M416" s="239">
        <f>SUM(M417:M420)</f>
        <v>0</v>
      </c>
      <c r="N416" s="239"/>
      <c r="O416" s="239">
        <f>SUM(O417:O420)</f>
        <v>0</v>
      </c>
      <c r="P416" s="239"/>
      <c r="Q416" s="239">
        <f>SUM(Q417:Q420)</f>
        <v>0</v>
      </c>
      <c r="R416" s="239"/>
      <c r="S416" s="239"/>
      <c r="T416" s="240"/>
      <c r="U416" s="234"/>
      <c r="V416" s="234">
        <f>SUM(V417:V420)</f>
        <v>0</v>
      </c>
      <c r="W416" s="234"/>
      <c r="X416" s="234"/>
      <c r="AG416" t="s">
        <v>154</v>
      </c>
    </row>
    <row r="417" spans="1:60" outlineLevel="1">
      <c r="A417" s="241">
        <v>100</v>
      </c>
      <c r="B417" s="242" t="s">
        <v>525</v>
      </c>
      <c r="C417" s="253" t="s">
        <v>526</v>
      </c>
      <c r="D417" s="243" t="s">
        <v>0</v>
      </c>
      <c r="E417" s="244">
        <v>1</v>
      </c>
      <c r="F417" s="245"/>
      <c r="G417" s="246">
        <f>ROUND(E417*F417,2)</f>
        <v>0</v>
      </c>
      <c r="H417" s="245"/>
      <c r="I417" s="246">
        <f>ROUND(E417*H417,2)</f>
        <v>0</v>
      </c>
      <c r="J417" s="245"/>
      <c r="K417" s="246">
        <f>ROUND(E417*J417,2)</f>
        <v>0</v>
      </c>
      <c r="L417" s="246">
        <v>21</v>
      </c>
      <c r="M417" s="246">
        <f>G417*(1+L417/100)</f>
        <v>0</v>
      </c>
      <c r="N417" s="246">
        <v>0</v>
      </c>
      <c r="O417" s="246">
        <f>ROUND(E417*N417,2)</f>
        <v>0</v>
      </c>
      <c r="P417" s="246">
        <v>0</v>
      </c>
      <c r="Q417" s="246">
        <f>ROUND(E417*P417,2)</f>
        <v>0</v>
      </c>
      <c r="R417" s="246"/>
      <c r="S417" s="246" t="s">
        <v>158</v>
      </c>
      <c r="T417" s="247" t="s">
        <v>208</v>
      </c>
      <c r="U417" s="231">
        <v>0</v>
      </c>
      <c r="V417" s="231">
        <f>ROUND(E417*U417,2)</f>
        <v>0</v>
      </c>
      <c r="W417" s="231"/>
      <c r="X417" s="231" t="s">
        <v>527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528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56</v>
      </c>
      <c r="D418" s="232"/>
      <c r="E418" s="233">
        <v>1</v>
      </c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162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41">
        <v>101</v>
      </c>
      <c r="B419" s="242" t="s">
        <v>529</v>
      </c>
      <c r="C419" s="253" t="s">
        <v>530</v>
      </c>
      <c r="D419" s="243" t="s">
        <v>0</v>
      </c>
      <c r="E419" s="244">
        <v>1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6">
        <v>0</v>
      </c>
      <c r="O419" s="246">
        <f>ROUND(E419*N419,2)</f>
        <v>0</v>
      </c>
      <c r="P419" s="246">
        <v>0</v>
      </c>
      <c r="Q419" s="246">
        <f>ROUND(E419*P419,2)</f>
        <v>0</v>
      </c>
      <c r="R419" s="246"/>
      <c r="S419" s="246" t="s">
        <v>207</v>
      </c>
      <c r="T419" s="247" t="s">
        <v>208</v>
      </c>
      <c r="U419" s="231">
        <v>0</v>
      </c>
      <c r="V419" s="231">
        <f>ROUND(E419*U419,2)</f>
        <v>0</v>
      </c>
      <c r="W419" s="231"/>
      <c r="X419" s="231" t="s">
        <v>527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528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29"/>
      <c r="B420" s="230"/>
      <c r="C420" s="254" t="s">
        <v>56</v>
      </c>
      <c r="D420" s="232"/>
      <c r="E420" s="233">
        <v>1</v>
      </c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162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>
      <c r="A421" s="3"/>
      <c r="B421" s="4"/>
      <c r="C421" s="257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AE421">
        <v>15</v>
      </c>
      <c r="AF421">
        <v>21</v>
      </c>
      <c r="AG421" t="s">
        <v>140</v>
      </c>
    </row>
    <row r="422" spans="1:60">
      <c r="A422" s="215"/>
      <c r="B422" s="216" t="s">
        <v>31</v>
      </c>
      <c r="C422" s="258"/>
      <c r="D422" s="217"/>
      <c r="E422" s="218"/>
      <c r="F422" s="218"/>
      <c r="G422" s="251">
        <f>G8+G24+G47+G51+G58+G62+G66+G77+G122+G128+G133+G155+G200+G258+G271+G286+G322+G336+G368+G384+G416</f>
        <v>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E422">
        <f>SUMIF(L7:L420,AE421,G7:G420)</f>
        <v>0</v>
      </c>
      <c r="AF422">
        <f>SUMIF(L7:L420,AF421,G7:G420)</f>
        <v>0</v>
      </c>
      <c r="AG422" t="s">
        <v>531</v>
      </c>
    </row>
    <row r="423" spans="1:60">
      <c r="A423" s="3"/>
      <c r="B423" s="4"/>
      <c r="C423" s="257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60">
      <c r="A424" s="3"/>
      <c r="B424" s="4"/>
      <c r="C424" s="257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60">
      <c r="A425" s="219" t="s">
        <v>532</v>
      </c>
      <c r="B425" s="219"/>
      <c r="C425" s="259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60">
      <c r="A426" s="220"/>
      <c r="B426" s="221"/>
      <c r="C426" s="260"/>
      <c r="D426" s="221"/>
      <c r="E426" s="221"/>
      <c r="F426" s="221"/>
      <c r="G426" s="2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AG426" t="s">
        <v>533</v>
      </c>
    </row>
    <row r="427" spans="1:60">
      <c r="A427" s="223"/>
      <c r="B427" s="224"/>
      <c r="C427" s="261"/>
      <c r="D427" s="224"/>
      <c r="E427" s="224"/>
      <c r="F427" s="224"/>
      <c r="G427" s="22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60">
      <c r="A428" s="223"/>
      <c r="B428" s="224"/>
      <c r="C428" s="261"/>
      <c r="D428" s="224"/>
      <c r="E428" s="224"/>
      <c r="F428" s="224"/>
      <c r="G428" s="22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60">
      <c r="A429" s="223"/>
      <c r="B429" s="224"/>
      <c r="C429" s="261"/>
      <c r="D429" s="224"/>
      <c r="E429" s="224"/>
      <c r="F429" s="224"/>
      <c r="G429" s="22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60">
      <c r="A430" s="226"/>
      <c r="B430" s="227"/>
      <c r="C430" s="262"/>
      <c r="D430" s="227"/>
      <c r="E430" s="227"/>
      <c r="F430" s="227"/>
      <c r="G430" s="22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60">
      <c r="A431" s="3"/>
      <c r="B431" s="4"/>
      <c r="C431" s="257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60">
      <c r="C432" s="263"/>
      <c r="D432" s="10"/>
      <c r="AG432" t="s">
        <v>535</v>
      </c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7">
    <mergeCell ref="C242:G242"/>
    <mergeCell ref="C386:G386"/>
    <mergeCell ref="C387:G387"/>
    <mergeCell ref="C388:G388"/>
    <mergeCell ref="C389:G389"/>
    <mergeCell ref="C163:G163"/>
    <mergeCell ref="C164:G164"/>
    <mergeCell ref="C172:G172"/>
    <mergeCell ref="C177:G177"/>
    <mergeCell ref="C191:G191"/>
    <mergeCell ref="C194:G194"/>
    <mergeCell ref="C74:G74"/>
    <mergeCell ref="C135:G135"/>
    <mergeCell ref="C139:G139"/>
    <mergeCell ref="C142:G142"/>
    <mergeCell ref="C157:G157"/>
    <mergeCell ref="C158:G158"/>
    <mergeCell ref="A1:G1"/>
    <mergeCell ref="C2:G2"/>
    <mergeCell ref="C3:G3"/>
    <mergeCell ref="C4:G4"/>
    <mergeCell ref="A425:C425"/>
    <mergeCell ref="A426:G430"/>
    <mergeCell ref="C53:G53"/>
    <mergeCell ref="C71:G71"/>
    <mergeCell ref="C72:G72"/>
    <mergeCell ref="C73:G73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56</v>
      </c>
      <c r="C4" s="204" t="s">
        <v>59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SUMIF(AG9:AG23,"&lt;&gt;NOR",G9:G23)</f>
        <v>0</v>
      </c>
      <c r="H8" s="239"/>
      <c r="I8" s="239">
        <f>SUM(I9:I23)</f>
        <v>0</v>
      </c>
      <c r="J8" s="239"/>
      <c r="K8" s="239">
        <f>SUM(K9:K23)</f>
        <v>0</v>
      </c>
      <c r="L8" s="239"/>
      <c r="M8" s="239">
        <f>SUM(M9:M23)</f>
        <v>0</v>
      </c>
      <c r="N8" s="239"/>
      <c r="O8" s="239">
        <f>SUM(O9:O23)</f>
        <v>4.1899999999999995</v>
      </c>
      <c r="P8" s="239"/>
      <c r="Q8" s="239">
        <f>SUM(Q9:Q23)</f>
        <v>0</v>
      </c>
      <c r="R8" s="239"/>
      <c r="S8" s="239"/>
      <c r="T8" s="240"/>
      <c r="U8" s="234"/>
      <c r="V8" s="234">
        <f>SUM(V9:V23)</f>
        <v>20.86</v>
      </c>
      <c r="W8" s="234"/>
      <c r="X8" s="234"/>
      <c r="AG8" t="s">
        <v>154</v>
      </c>
    </row>
    <row r="9" spans="1:60" ht="22.5" outlineLevel="1">
      <c r="A9" s="241">
        <v>1</v>
      </c>
      <c r="B9" s="242" t="s">
        <v>155</v>
      </c>
      <c r="C9" s="253" t="s">
        <v>156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7.3200000000000001E-3</v>
      </c>
      <c r="O9" s="246">
        <f>ROUND(E9*N9,2)</f>
        <v>0.01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1.19</v>
      </c>
      <c r="V9" s="231">
        <f>ROUND(E9*U9,2)</f>
        <v>2.38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161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163</v>
      </c>
      <c r="C12" s="253" t="s">
        <v>164</v>
      </c>
      <c r="D12" s="243" t="s">
        <v>165</v>
      </c>
      <c r="E12" s="244">
        <v>3.22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0.24</v>
      </c>
      <c r="P12" s="246">
        <v>0</v>
      </c>
      <c r="Q12" s="246">
        <f>ROUND(E12*P12,2)</f>
        <v>0</v>
      </c>
      <c r="R12" s="246"/>
      <c r="S12" s="246" t="s">
        <v>158</v>
      </c>
      <c r="T12" s="247" t="s">
        <v>158</v>
      </c>
      <c r="U12" s="231">
        <v>0.53</v>
      </c>
      <c r="V12" s="231">
        <f>ROUND(E12*U12,2)</f>
        <v>1.71</v>
      </c>
      <c r="W12" s="231"/>
      <c r="X12" s="231" t="s">
        <v>159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166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167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168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162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169</v>
      </c>
      <c r="D16" s="232"/>
      <c r="E16" s="233">
        <v>1.6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170</v>
      </c>
      <c r="C17" s="253" t="s">
        <v>171</v>
      </c>
      <c r="D17" s="243" t="s">
        <v>165</v>
      </c>
      <c r="E17" s="244">
        <v>17.437000000000001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2.78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0.70399999999999996</v>
      </c>
      <c r="V17" s="231">
        <f>ROUND(E17*U17,2)</f>
        <v>12.28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172</v>
      </c>
      <c r="D18" s="232"/>
      <c r="E18" s="233">
        <v>8.9535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173</v>
      </c>
      <c r="D19" s="232"/>
      <c r="E19" s="233">
        <v>4.0185000000000004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174</v>
      </c>
      <c r="D20" s="232"/>
      <c r="E20" s="233">
        <v>4.4650100000000004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1">
        <v>4</v>
      </c>
      <c r="B21" s="242" t="s">
        <v>175</v>
      </c>
      <c r="C21" s="253" t="s">
        <v>176</v>
      </c>
      <c r="D21" s="243" t="s">
        <v>165</v>
      </c>
      <c r="E21" s="244">
        <v>5.91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0.19575000000000001</v>
      </c>
      <c r="O21" s="246">
        <f>ROUND(E21*N21,2)</f>
        <v>1.1599999999999999</v>
      </c>
      <c r="P21" s="246">
        <v>0</v>
      </c>
      <c r="Q21" s="246">
        <f>ROUND(E21*P21,2)</f>
        <v>0</v>
      </c>
      <c r="R21" s="246"/>
      <c r="S21" s="246" t="s">
        <v>158</v>
      </c>
      <c r="T21" s="247" t="s">
        <v>158</v>
      </c>
      <c r="U21" s="231">
        <v>0.76</v>
      </c>
      <c r="V21" s="231">
        <f>ROUND(E21*U21,2)</f>
        <v>4.49</v>
      </c>
      <c r="W21" s="231"/>
      <c r="X21" s="231" t="s">
        <v>159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177</v>
      </c>
      <c r="D22" s="232"/>
      <c r="E22" s="233">
        <v>2.6595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162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178</v>
      </c>
      <c r="D23" s="232"/>
      <c r="E23" s="233">
        <v>3.2505000000000002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162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>
      <c r="A24" s="235" t="s">
        <v>153</v>
      </c>
      <c r="B24" s="236" t="s">
        <v>76</v>
      </c>
      <c r="C24" s="252" t="s">
        <v>77</v>
      </c>
      <c r="D24" s="237"/>
      <c r="E24" s="238"/>
      <c r="F24" s="239"/>
      <c r="G24" s="239">
        <f>SUMIF(AG25:AG46,"&lt;&gt;NOR",G25:G46)</f>
        <v>0</v>
      </c>
      <c r="H24" s="239"/>
      <c r="I24" s="239">
        <f>SUM(I25:I46)</f>
        <v>0</v>
      </c>
      <c r="J24" s="239"/>
      <c r="K24" s="239">
        <f>SUM(K25:K46)</f>
        <v>0</v>
      </c>
      <c r="L24" s="239"/>
      <c r="M24" s="239">
        <f>SUM(M25:M46)</f>
        <v>0</v>
      </c>
      <c r="N24" s="239"/>
      <c r="O24" s="239">
        <f>SUM(O25:O46)</f>
        <v>0.08</v>
      </c>
      <c r="P24" s="239"/>
      <c r="Q24" s="239">
        <f>SUM(Q25:Q46)</f>
        <v>0</v>
      </c>
      <c r="R24" s="239"/>
      <c r="S24" s="239"/>
      <c r="T24" s="240"/>
      <c r="U24" s="234"/>
      <c r="V24" s="234">
        <f>SUM(V25:V46)</f>
        <v>4.82</v>
      </c>
      <c r="W24" s="234"/>
      <c r="X24" s="234"/>
      <c r="AG24" t="s">
        <v>154</v>
      </c>
    </row>
    <row r="25" spans="1:60" outlineLevel="1">
      <c r="A25" s="241">
        <v>5</v>
      </c>
      <c r="B25" s="242" t="s">
        <v>179</v>
      </c>
      <c r="C25" s="253" t="s">
        <v>180</v>
      </c>
      <c r="D25" s="243" t="s">
        <v>165</v>
      </c>
      <c r="E25" s="244">
        <v>7.0921599999999998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6.3499999999999997E-3</v>
      </c>
      <c r="O25" s="246">
        <f>ROUND(E25*N25,2)</f>
        <v>0.05</v>
      </c>
      <c r="P25" s="246">
        <v>0</v>
      </c>
      <c r="Q25" s="246">
        <f>ROUND(E25*P25,2)</f>
        <v>0</v>
      </c>
      <c r="R25" s="246"/>
      <c r="S25" s="246" t="s">
        <v>158</v>
      </c>
      <c r="T25" s="247" t="s">
        <v>158</v>
      </c>
      <c r="U25" s="231">
        <v>0.32</v>
      </c>
      <c r="V25" s="231">
        <f>ROUND(E25*U25,2)</f>
        <v>2.27</v>
      </c>
      <c r="W25" s="231"/>
      <c r="X25" s="231" t="s">
        <v>159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181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182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183</v>
      </c>
      <c r="D28" s="232"/>
      <c r="E28" s="233">
        <v>0.4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184</v>
      </c>
      <c r="D29" s="232"/>
      <c r="E29" s="23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162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167</v>
      </c>
      <c r="D30" s="232"/>
      <c r="E30" s="233">
        <v>1.62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185</v>
      </c>
      <c r="D31" s="232"/>
      <c r="E31" s="233">
        <v>1.6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186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187</v>
      </c>
      <c r="D33" s="232"/>
      <c r="E33" s="233">
        <v>2.3606600000000002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188</v>
      </c>
      <c r="D34" s="232"/>
      <c r="E34" s="233">
        <v>0.9405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189</v>
      </c>
      <c r="D35" s="232"/>
      <c r="E35" s="233">
        <v>0.17100000000000001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162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190</v>
      </c>
      <c r="C36" s="253" t="s">
        <v>191</v>
      </c>
      <c r="D36" s="243" t="s">
        <v>165</v>
      </c>
      <c r="E36" s="244">
        <v>7.0921599999999998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3.6700000000000001E-3</v>
      </c>
      <c r="O36" s="246">
        <f>ROUND(E36*N36,2)</f>
        <v>0.03</v>
      </c>
      <c r="P36" s="246">
        <v>0</v>
      </c>
      <c r="Q36" s="246">
        <f>ROUND(E36*P36,2)</f>
        <v>0</v>
      </c>
      <c r="R36" s="246"/>
      <c r="S36" s="246" t="s">
        <v>158</v>
      </c>
      <c r="T36" s="247" t="s">
        <v>158</v>
      </c>
      <c r="U36" s="231">
        <v>0.36</v>
      </c>
      <c r="V36" s="231">
        <f>ROUND(E36*U36,2)</f>
        <v>2.5499999999999998</v>
      </c>
      <c r="W36" s="231"/>
      <c r="X36" s="231" t="s">
        <v>159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192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182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183</v>
      </c>
      <c r="D39" s="232"/>
      <c r="E39" s="233">
        <v>0.4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184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162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167</v>
      </c>
      <c r="D41" s="232"/>
      <c r="E41" s="233">
        <v>1.62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185</v>
      </c>
      <c r="D42" s="232"/>
      <c r="E42" s="233">
        <v>1.6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186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162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187</v>
      </c>
      <c r="D44" s="232"/>
      <c r="E44" s="233">
        <v>2.3606600000000002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162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188</v>
      </c>
      <c r="D45" s="232"/>
      <c r="E45" s="233">
        <v>0.9405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189</v>
      </c>
      <c r="D46" s="232"/>
      <c r="E46" s="233">
        <v>0.17100000000000001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162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>
      <c r="A47" s="235" t="s">
        <v>153</v>
      </c>
      <c r="B47" s="236" t="s">
        <v>78</v>
      </c>
      <c r="C47" s="252" t="s">
        <v>79</v>
      </c>
      <c r="D47" s="237"/>
      <c r="E47" s="238"/>
      <c r="F47" s="239"/>
      <c r="G47" s="239">
        <f>SUMIF(AG48:AG50,"&lt;&gt;NOR",G48:G50)</f>
        <v>0</v>
      </c>
      <c r="H47" s="239"/>
      <c r="I47" s="239">
        <f>SUM(I48:I50)</f>
        <v>0</v>
      </c>
      <c r="J47" s="239"/>
      <c r="K47" s="239">
        <f>SUM(K48:K50)</f>
        <v>0</v>
      </c>
      <c r="L47" s="239"/>
      <c r="M47" s="239">
        <f>SUM(M48:M50)</f>
        <v>0</v>
      </c>
      <c r="N47" s="239"/>
      <c r="O47" s="239">
        <f>SUM(O48:O50)</f>
        <v>0.3</v>
      </c>
      <c r="P47" s="239"/>
      <c r="Q47" s="239">
        <f>SUM(Q48:Q50)</f>
        <v>0</v>
      </c>
      <c r="R47" s="239"/>
      <c r="S47" s="239"/>
      <c r="T47" s="240"/>
      <c r="U47" s="234"/>
      <c r="V47" s="234">
        <f>SUM(V48:V50)</f>
        <v>4.76</v>
      </c>
      <c r="W47" s="234"/>
      <c r="X47" s="234"/>
      <c r="AG47" t="s">
        <v>154</v>
      </c>
    </row>
    <row r="48" spans="1:60" outlineLevel="1">
      <c r="A48" s="241">
        <v>7</v>
      </c>
      <c r="B48" s="242" t="s">
        <v>193</v>
      </c>
      <c r="C48" s="253" t="s">
        <v>194</v>
      </c>
      <c r="D48" s="243" t="s">
        <v>165</v>
      </c>
      <c r="E48" s="244">
        <v>17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1.7850000000000001E-2</v>
      </c>
      <c r="O48" s="246">
        <f>ROUND(E48*N48,2)</f>
        <v>0.3</v>
      </c>
      <c r="P48" s="246">
        <v>0</v>
      </c>
      <c r="Q48" s="246">
        <f>ROUND(E48*P48,2)</f>
        <v>0</v>
      </c>
      <c r="R48" s="246"/>
      <c r="S48" s="246" t="s">
        <v>158</v>
      </c>
      <c r="T48" s="247" t="s">
        <v>158</v>
      </c>
      <c r="U48" s="231">
        <v>0.28000000000000003</v>
      </c>
      <c r="V48" s="231">
        <f>ROUND(E48*U48,2)</f>
        <v>4.76</v>
      </c>
      <c r="W48" s="231"/>
      <c r="X48" s="231" t="s">
        <v>159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160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195</v>
      </c>
      <c r="D49" s="232"/>
      <c r="E49" s="233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196</v>
      </c>
      <c r="D50" s="232"/>
      <c r="E50" s="233">
        <v>17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162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>
      <c r="A51" s="235" t="s">
        <v>153</v>
      </c>
      <c r="B51" s="236" t="s">
        <v>80</v>
      </c>
      <c r="C51" s="252" t="s">
        <v>81</v>
      </c>
      <c r="D51" s="237"/>
      <c r="E51" s="238"/>
      <c r="F51" s="239"/>
      <c r="G51" s="239">
        <f>SUMIF(AG52:AG57,"&lt;&gt;NOR",G52:G57)</f>
        <v>0</v>
      </c>
      <c r="H51" s="239"/>
      <c r="I51" s="239">
        <f>SUM(I52:I57)</f>
        <v>0</v>
      </c>
      <c r="J51" s="239"/>
      <c r="K51" s="239">
        <f>SUM(K52:K57)</f>
        <v>0</v>
      </c>
      <c r="L51" s="239"/>
      <c r="M51" s="239">
        <f>SUM(M52:M57)</f>
        <v>0</v>
      </c>
      <c r="N51" s="239"/>
      <c r="O51" s="239">
        <f>SUM(O52:O57)</f>
        <v>0.01</v>
      </c>
      <c r="P51" s="239"/>
      <c r="Q51" s="239">
        <f>SUM(Q52:Q57)</f>
        <v>0</v>
      </c>
      <c r="R51" s="239"/>
      <c r="S51" s="239"/>
      <c r="T51" s="240"/>
      <c r="U51" s="234"/>
      <c r="V51" s="234">
        <f>SUM(V52:V57)</f>
        <v>1.69</v>
      </c>
      <c r="W51" s="234"/>
      <c r="X51" s="234"/>
      <c r="AG51" t="s">
        <v>154</v>
      </c>
    </row>
    <row r="52" spans="1:60" outlineLevel="1">
      <c r="A52" s="241">
        <v>8</v>
      </c>
      <c r="B52" s="242" t="s">
        <v>197</v>
      </c>
      <c r="C52" s="253" t="s">
        <v>198</v>
      </c>
      <c r="D52" s="243" t="s">
        <v>199</v>
      </c>
      <c r="E52" s="244">
        <v>3.6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2.0000000000000002E-5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158</v>
      </c>
      <c r="T52" s="247" t="s">
        <v>158</v>
      </c>
      <c r="U52" s="231">
        <v>0.47</v>
      </c>
      <c r="V52" s="231">
        <f>ROUND(E52*U52,2)</f>
        <v>1.69</v>
      </c>
      <c r="W52" s="231"/>
      <c r="X52" s="231" t="s">
        <v>159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200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5" t="s">
        <v>201</v>
      </c>
      <c r="D53" s="248"/>
      <c r="E53" s="248"/>
      <c r="F53" s="248"/>
      <c r="G53" s="248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202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203</v>
      </c>
      <c r="D54" s="232"/>
      <c r="E54" s="23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162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204</v>
      </c>
      <c r="D55" s="232"/>
      <c r="E55" s="233">
        <v>3.6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162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>
      <c r="A56" s="241">
        <v>9</v>
      </c>
      <c r="B56" s="242" t="s">
        <v>205</v>
      </c>
      <c r="C56" s="253" t="s">
        <v>206</v>
      </c>
      <c r="D56" s="243" t="s">
        <v>157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0.01</v>
      </c>
      <c r="O56" s="246">
        <f>ROUND(E56*N56,2)</f>
        <v>0.01</v>
      </c>
      <c r="P56" s="246">
        <v>0</v>
      </c>
      <c r="Q56" s="246">
        <f>ROUND(E56*P56,2)</f>
        <v>0</v>
      </c>
      <c r="R56" s="246"/>
      <c r="S56" s="246" t="s">
        <v>207</v>
      </c>
      <c r="T56" s="247" t="s">
        <v>208</v>
      </c>
      <c r="U56" s="231">
        <v>0</v>
      </c>
      <c r="V56" s="231">
        <f>ROUND(E56*U56,2)</f>
        <v>0</v>
      </c>
      <c r="W56" s="231"/>
      <c r="X56" s="231" t="s">
        <v>159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160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56</v>
      </c>
      <c r="D57" s="232"/>
      <c r="E57" s="233">
        <v>1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35" t="s">
        <v>153</v>
      </c>
      <c r="B58" s="236" t="s">
        <v>82</v>
      </c>
      <c r="C58" s="252" t="s">
        <v>83</v>
      </c>
      <c r="D58" s="237"/>
      <c r="E58" s="238"/>
      <c r="F58" s="239"/>
      <c r="G58" s="239">
        <f>SUMIF(AG59:AG61,"&lt;&gt;NOR",G59:G61)</f>
        <v>0</v>
      </c>
      <c r="H58" s="239"/>
      <c r="I58" s="239">
        <f>SUM(I59:I61)</f>
        <v>0</v>
      </c>
      <c r="J58" s="239"/>
      <c r="K58" s="239">
        <f>SUM(K59:K61)</f>
        <v>0</v>
      </c>
      <c r="L58" s="239"/>
      <c r="M58" s="239">
        <f>SUM(M59:M61)</f>
        <v>0</v>
      </c>
      <c r="N58" s="239"/>
      <c r="O58" s="239">
        <f>SUM(O59:O61)</f>
        <v>0</v>
      </c>
      <c r="P58" s="239"/>
      <c r="Q58" s="239">
        <f>SUM(Q59:Q61)</f>
        <v>0</v>
      </c>
      <c r="R58" s="239"/>
      <c r="S58" s="239"/>
      <c r="T58" s="240"/>
      <c r="U58" s="234"/>
      <c r="V58" s="234">
        <f>SUM(V59:V61)</f>
        <v>3.57</v>
      </c>
      <c r="W58" s="234"/>
      <c r="X58" s="234"/>
      <c r="AG58" t="s">
        <v>154</v>
      </c>
    </row>
    <row r="59" spans="1:60" outlineLevel="1">
      <c r="A59" s="241">
        <v>10</v>
      </c>
      <c r="B59" s="242" t="s">
        <v>209</v>
      </c>
      <c r="C59" s="253" t="s">
        <v>210</v>
      </c>
      <c r="D59" s="243" t="s">
        <v>165</v>
      </c>
      <c r="E59" s="244">
        <v>17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158</v>
      </c>
      <c r="T59" s="247" t="s">
        <v>158</v>
      </c>
      <c r="U59" s="231">
        <v>0.21</v>
      </c>
      <c r="V59" s="231">
        <f>ROUND(E59*U59,2)</f>
        <v>3.57</v>
      </c>
      <c r="W59" s="231"/>
      <c r="X59" s="231" t="s">
        <v>159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160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211</v>
      </c>
      <c r="D60" s="232"/>
      <c r="E60" s="233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162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196</v>
      </c>
      <c r="D61" s="232"/>
      <c r="E61" s="233">
        <v>17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162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>
      <c r="A62" s="235" t="s">
        <v>153</v>
      </c>
      <c r="B62" s="236" t="s">
        <v>84</v>
      </c>
      <c r="C62" s="252" t="s">
        <v>85</v>
      </c>
      <c r="D62" s="237"/>
      <c r="E62" s="238"/>
      <c r="F62" s="239"/>
      <c r="G62" s="239">
        <f>SUMIF(AG63:AG65,"&lt;&gt;NOR",G63:G65)</f>
        <v>0</v>
      </c>
      <c r="H62" s="239"/>
      <c r="I62" s="239">
        <f>SUM(I63:I65)</f>
        <v>0</v>
      </c>
      <c r="J62" s="239"/>
      <c r="K62" s="239">
        <f>SUM(K63:K65)</f>
        <v>0</v>
      </c>
      <c r="L62" s="239"/>
      <c r="M62" s="239">
        <f>SUM(M63:M65)</f>
        <v>0</v>
      </c>
      <c r="N62" s="239"/>
      <c r="O62" s="239">
        <f>SUM(O63:O65)</f>
        <v>0.02</v>
      </c>
      <c r="P62" s="239"/>
      <c r="Q62" s="239">
        <f>SUM(Q63:Q65)</f>
        <v>0</v>
      </c>
      <c r="R62" s="239"/>
      <c r="S62" s="239"/>
      <c r="T62" s="240"/>
      <c r="U62" s="234"/>
      <c r="V62" s="234">
        <f>SUM(V63:V65)</f>
        <v>2.7</v>
      </c>
      <c r="W62" s="234"/>
      <c r="X62" s="234"/>
      <c r="AG62" t="s">
        <v>154</v>
      </c>
    </row>
    <row r="63" spans="1:60" outlineLevel="1">
      <c r="A63" s="241">
        <v>11</v>
      </c>
      <c r="B63" s="242" t="s">
        <v>212</v>
      </c>
      <c r="C63" s="253" t="s">
        <v>213</v>
      </c>
      <c r="D63" s="243" t="s">
        <v>165</v>
      </c>
      <c r="E63" s="244">
        <v>15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1.2099999999999999E-3</v>
      </c>
      <c r="O63" s="246">
        <f>ROUND(E63*N63,2)</f>
        <v>0.02</v>
      </c>
      <c r="P63" s="246">
        <v>0</v>
      </c>
      <c r="Q63" s="246">
        <f>ROUND(E63*P63,2)</f>
        <v>0</v>
      </c>
      <c r="R63" s="246"/>
      <c r="S63" s="246" t="s">
        <v>158</v>
      </c>
      <c r="T63" s="247" t="s">
        <v>214</v>
      </c>
      <c r="U63" s="231">
        <v>0.18</v>
      </c>
      <c r="V63" s="231">
        <f>ROUND(E63*U63,2)</f>
        <v>2.7</v>
      </c>
      <c r="W63" s="231"/>
      <c r="X63" s="231" t="s">
        <v>159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160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215</v>
      </c>
      <c r="D64" s="232"/>
      <c r="E64" s="233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29"/>
      <c r="B65" s="230"/>
      <c r="C65" s="254" t="s">
        <v>216</v>
      </c>
      <c r="D65" s="232"/>
      <c r="E65" s="233">
        <v>15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162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5.5">
      <c r="A66" s="235" t="s">
        <v>153</v>
      </c>
      <c r="B66" s="236" t="s">
        <v>86</v>
      </c>
      <c r="C66" s="252" t="s">
        <v>87</v>
      </c>
      <c r="D66" s="237"/>
      <c r="E66" s="238"/>
      <c r="F66" s="239"/>
      <c r="G66" s="239">
        <f>SUMIF(AG67:AG76,"&lt;&gt;NOR",G67:G76)</f>
        <v>0</v>
      </c>
      <c r="H66" s="239"/>
      <c r="I66" s="239">
        <f>SUM(I67:I76)</f>
        <v>0</v>
      </c>
      <c r="J66" s="239"/>
      <c r="K66" s="239">
        <f>SUM(K67:K76)</f>
        <v>0</v>
      </c>
      <c r="L66" s="239"/>
      <c r="M66" s="239">
        <f>SUM(M67:M76)</f>
        <v>0</v>
      </c>
      <c r="N66" s="239"/>
      <c r="O66" s="239">
        <f>SUM(O67:O76)</f>
        <v>0.04</v>
      </c>
      <c r="P66" s="239"/>
      <c r="Q66" s="239">
        <f>SUM(Q67:Q76)</f>
        <v>0</v>
      </c>
      <c r="R66" s="239"/>
      <c r="S66" s="239"/>
      <c r="T66" s="240"/>
      <c r="U66" s="234"/>
      <c r="V66" s="234">
        <f>SUM(V67:V76)</f>
        <v>8.0499999999999989</v>
      </c>
      <c r="W66" s="234"/>
      <c r="X66" s="234"/>
      <c r="AG66" t="s">
        <v>154</v>
      </c>
    </row>
    <row r="67" spans="1:60" outlineLevel="1">
      <c r="A67" s="241">
        <v>12</v>
      </c>
      <c r="B67" s="242" t="s">
        <v>217</v>
      </c>
      <c r="C67" s="253" t="s">
        <v>218</v>
      </c>
      <c r="D67" s="243" t="s">
        <v>165</v>
      </c>
      <c r="E67" s="244">
        <v>17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4.0000000000000003E-5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158</v>
      </c>
      <c r="T67" s="247" t="s">
        <v>158</v>
      </c>
      <c r="U67" s="231">
        <v>0.31</v>
      </c>
      <c r="V67" s="231">
        <f>ROUND(E67*U67,2)</f>
        <v>5.27</v>
      </c>
      <c r="W67" s="231"/>
      <c r="X67" s="231" t="s">
        <v>159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160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219</v>
      </c>
      <c r="D68" s="232"/>
      <c r="E68" s="233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162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196</v>
      </c>
      <c r="D69" s="232"/>
      <c r="E69" s="233">
        <v>17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162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41">
        <v>13</v>
      </c>
      <c r="B70" s="242" t="s">
        <v>220</v>
      </c>
      <c r="C70" s="253" t="s">
        <v>221</v>
      </c>
      <c r="D70" s="243" t="s">
        <v>199</v>
      </c>
      <c r="E70" s="244">
        <v>6.6230000000000002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5.9199999999999999E-3</v>
      </c>
      <c r="O70" s="246">
        <f>ROUND(E70*N70,2)</f>
        <v>0.04</v>
      </c>
      <c r="P70" s="246">
        <v>0</v>
      </c>
      <c r="Q70" s="246">
        <f>ROUND(E70*P70,2)</f>
        <v>0</v>
      </c>
      <c r="R70" s="246"/>
      <c r="S70" s="246" t="s">
        <v>158</v>
      </c>
      <c r="T70" s="247" t="s">
        <v>158</v>
      </c>
      <c r="U70" s="231">
        <v>0.42</v>
      </c>
      <c r="V70" s="231">
        <f>ROUND(E70*U70,2)</f>
        <v>2.78</v>
      </c>
      <c r="W70" s="231"/>
      <c r="X70" s="231" t="s">
        <v>159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160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5" t="s">
        <v>534</v>
      </c>
      <c r="D71" s="248"/>
      <c r="E71" s="248"/>
      <c r="F71" s="248"/>
      <c r="G71" s="248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202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6" t="s">
        <v>222</v>
      </c>
      <c r="D72" s="249"/>
      <c r="E72" s="249"/>
      <c r="F72" s="249"/>
      <c r="G72" s="249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202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6" t="s">
        <v>223</v>
      </c>
      <c r="D73" s="249"/>
      <c r="E73" s="249"/>
      <c r="F73" s="249"/>
      <c r="G73" s="249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202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>
      <c r="A74" s="229"/>
      <c r="B74" s="230"/>
      <c r="C74" s="256" t="s">
        <v>224</v>
      </c>
      <c r="D74" s="249"/>
      <c r="E74" s="249"/>
      <c r="F74" s="249"/>
      <c r="G74" s="249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202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50" t="str">
        <f>C74</f>
        <v>- standardního tmelení Q2, to je: základní tmelení Q1+ dodatečné tmelení (tmelení najemno) a případné přebroušení.</v>
      </c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29"/>
      <c r="B75" s="230"/>
      <c r="C75" s="254" t="s">
        <v>225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162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226</v>
      </c>
      <c r="D76" s="232"/>
      <c r="E76" s="233">
        <v>6.6230000000000002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162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>
      <c r="A77" s="235" t="s">
        <v>153</v>
      </c>
      <c r="B77" s="236" t="s">
        <v>88</v>
      </c>
      <c r="C77" s="252" t="s">
        <v>89</v>
      </c>
      <c r="D77" s="237"/>
      <c r="E77" s="238"/>
      <c r="F77" s="239"/>
      <c r="G77" s="239">
        <f>SUMIF(AG78:AG122,"&lt;&gt;NOR",G78:G122)</f>
        <v>0</v>
      </c>
      <c r="H77" s="239"/>
      <c r="I77" s="239">
        <f>SUM(I78:I122)</f>
        <v>0</v>
      </c>
      <c r="J77" s="239"/>
      <c r="K77" s="239">
        <f>SUM(K78:K122)</f>
        <v>0</v>
      </c>
      <c r="L77" s="239"/>
      <c r="M77" s="239">
        <f>SUM(M78:M122)</f>
        <v>0</v>
      </c>
      <c r="N77" s="239"/>
      <c r="O77" s="239">
        <f>SUM(O78:O122)</f>
        <v>0.01</v>
      </c>
      <c r="P77" s="239"/>
      <c r="Q77" s="239">
        <f>SUM(Q78:Q122)</f>
        <v>4.8899999999999997</v>
      </c>
      <c r="R77" s="239"/>
      <c r="S77" s="239"/>
      <c r="T77" s="240"/>
      <c r="U77" s="234"/>
      <c r="V77" s="234">
        <f>SUM(V78:V122)</f>
        <v>24.009999999999998</v>
      </c>
      <c r="W77" s="234"/>
      <c r="X77" s="234"/>
      <c r="AG77" t="s">
        <v>154</v>
      </c>
    </row>
    <row r="78" spans="1:60" outlineLevel="1">
      <c r="A78" s="241">
        <v>14</v>
      </c>
      <c r="B78" s="242" t="s">
        <v>227</v>
      </c>
      <c r="C78" s="253" t="s">
        <v>228</v>
      </c>
      <c r="D78" s="243" t="s">
        <v>165</v>
      </c>
      <c r="E78" s="244">
        <v>5.1965000000000003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6.7000000000000002E-4</v>
      </c>
      <c r="O78" s="246">
        <f>ROUND(E78*N78,2)</f>
        <v>0</v>
      </c>
      <c r="P78" s="246">
        <v>0.31900000000000001</v>
      </c>
      <c r="Q78" s="246">
        <f>ROUND(E78*P78,2)</f>
        <v>1.66</v>
      </c>
      <c r="R78" s="246"/>
      <c r="S78" s="246" t="s">
        <v>158</v>
      </c>
      <c r="T78" s="247" t="s">
        <v>158</v>
      </c>
      <c r="U78" s="231">
        <v>0.32</v>
      </c>
      <c r="V78" s="231">
        <f>ROUND(E78*U78,2)</f>
        <v>1.66</v>
      </c>
      <c r="W78" s="231"/>
      <c r="X78" s="231" t="s">
        <v>159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160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536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230</v>
      </c>
      <c r="D80" s="232"/>
      <c r="E80" s="233">
        <v>6.7965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231</v>
      </c>
      <c r="D81" s="232"/>
      <c r="E81" s="233">
        <v>-1.6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162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41">
        <v>15</v>
      </c>
      <c r="B82" s="242" t="s">
        <v>232</v>
      </c>
      <c r="C82" s="253" t="s">
        <v>233</v>
      </c>
      <c r="D82" s="243" t="s">
        <v>165</v>
      </c>
      <c r="E82" s="244">
        <v>18.399999999999999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1.75E-3</v>
      </c>
      <c r="Q82" s="246">
        <f>ROUND(E82*P82,2)</f>
        <v>0.03</v>
      </c>
      <c r="R82" s="246"/>
      <c r="S82" s="246" t="s">
        <v>158</v>
      </c>
      <c r="T82" s="247" t="s">
        <v>158</v>
      </c>
      <c r="U82" s="231">
        <v>0.17</v>
      </c>
      <c r="V82" s="231">
        <f>ROUND(E82*U82,2)</f>
        <v>3.13</v>
      </c>
      <c r="W82" s="231"/>
      <c r="X82" s="231" t="s">
        <v>159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160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234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537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235</v>
      </c>
      <c r="D85" s="232"/>
      <c r="E85" s="233">
        <v>10.8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538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162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237</v>
      </c>
      <c r="D87" s="232"/>
      <c r="E87" s="233">
        <v>7.6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1">
        <v>16</v>
      </c>
      <c r="B88" s="242" t="s">
        <v>238</v>
      </c>
      <c r="C88" s="253" t="s">
        <v>239</v>
      </c>
      <c r="D88" s="243" t="s">
        <v>165</v>
      </c>
      <c r="E88" s="244">
        <v>18.399999999999999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0.02</v>
      </c>
      <c r="Q88" s="246">
        <f>ROUND(E88*P88,2)</f>
        <v>0.37</v>
      </c>
      <c r="R88" s="246"/>
      <c r="S88" s="246" t="s">
        <v>158</v>
      </c>
      <c r="T88" s="247" t="s">
        <v>158</v>
      </c>
      <c r="U88" s="231">
        <v>0.15</v>
      </c>
      <c r="V88" s="231">
        <f>ROUND(E88*U88,2)</f>
        <v>2.76</v>
      </c>
      <c r="W88" s="231"/>
      <c r="X88" s="231" t="s">
        <v>159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234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537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235</v>
      </c>
      <c r="D91" s="232"/>
      <c r="E91" s="233">
        <v>10.8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538</v>
      </c>
      <c r="D92" s="232"/>
      <c r="E92" s="23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237</v>
      </c>
      <c r="D93" s="232"/>
      <c r="E93" s="233">
        <v>7.6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162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41">
        <v>17</v>
      </c>
      <c r="B94" s="242" t="s">
        <v>240</v>
      </c>
      <c r="C94" s="253" t="s">
        <v>241</v>
      </c>
      <c r="D94" s="243" t="s">
        <v>157</v>
      </c>
      <c r="E94" s="244">
        <v>3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158</v>
      </c>
      <c r="T94" s="247" t="s">
        <v>158</v>
      </c>
      <c r="U94" s="231">
        <v>0.03</v>
      </c>
      <c r="V94" s="231">
        <f>ROUND(E94*U94,2)</f>
        <v>0.09</v>
      </c>
      <c r="W94" s="231"/>
      <c r="X94" s="231" t="s">
        <v>159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160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242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243</v>
      </c>
      <c r="D96" s="232"/>
      <c r="E96" s="233">
        <v>3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162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41">
        <v>18</v>
      </c>
      <c r="B97" s="242" t="s">
        <v>244</v>
      </c>
      <c r="C97" s="253" t="s">
        <v>245</v>
      </c>
      <c r="D97" s="243" t="s">
        <v>157</v>
      </c>
      <c r="E97" s="244">
        <v>3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158</v>
      </c>
      <c r="T97" s="247" t="s">
        <v>158</v>
      </c>
      <c r="U97" s="231">
        <v>0.05</v>
      </c>
      <c r="V97" s="231">
        <f>ROUND(E97*U97,2)</f>
        <v>0.15</v>
      </c>
      <c r="W97" s="231"/>
      <c r="X97" s="231" t="s">
        <v>159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160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539</v>
      </c>
      <c r="D98" s="232"/>
      <c r="E98" s="233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63</v>
      </c>
      <c r="D99" s="232"/>
      <c r="E99" s="233">
        <v>2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162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540</v>
      </c>
      <c r="D100" s="232"/>
      <c r="E100" s="233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56</v>
      </c>
      <c r="D101" s="232"/>
      <c r="E101" s="233">
        <v>1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41">
        <v>19</v>
      </c>
      <c r="B102" s="242" t="s">
        <v>248</v>
      </c>
      <c r="C102" s="253" t="s">
        <v>249</v>
      </c>
      <c r="D102" s="243" t="s">
        <v>165</v>
      </c>
      <c r="E102" s="244">
        <v>2.4300000000000002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1E-3</v>
      </c>
      <c r="O102" s="246">
        <f>ROUND(E102*N102,2)</f>
        <v>0</v>
      </c>
      <c r="P102" s="246">
        <v>6.2E-2</v>
      </c>
      <c r="Q102" s="246">
        <f>ROUND(E102*P102,2)</f>
        <v>0.15</v>
      </c>
      <c r="R102" s="246"/>
      <c r="S102" s="246" t="s">
        <v>158</v>
      </c>
      <c r="T102" s="247" t="s">
        <v>158</v>
      </c>
      <c r="U102" s="231">
        <v>0.61199999999999999</v>
      </c>
      <c r="V102" s="231">
        <f>ROUND(E102*U102,2)</f>
        <v>1.49</v>
      </c>
      <c r="W102" s="231"/>
      <c r="X102" s="231" t="s">
        <v>159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160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250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251</v>
      </c>
      <c r="D104" s="232"/>
      <c r="E104" s="233">
        <v>2.4300000000000002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41">
        <v>20</v>
      </c>
      <c r="B105" s="242" t="s">
        <v>252</v>
      </c>
      <c r="C105" s="253" t="s">
        <v>253</v>
      </c>
      <c r="D105" s="243" t="s">
        <v>165</v>
      </c>
      <c r="E105" s="244">
        <v>4.8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1.17E-3</v>
      </c>
      <c r="O105" s="246">
        <f>ROUND(E105*N105,2)</f>
        <v>0.01</v>
      </c>
      <c r="P105" s="246">
        <v>7.5999999999999998E-2</v>
      </c>
      <c r="Q105" s="246">
        <f>ROUND(E105*P105,2)</f>
        <v>0.36</v>
      </c>
      <c r="R105" s="246"/>
      <c r="S105" s="246" t="s">
        <v>158</v>
      </c>
      <c r="T105" s="247" t="s">
        <v>158</v>
      </c>
      <c r="U105" s="231">
        <v>0.94</v>
      </c>
      <c r="V105" s="231">
        <f>ROUND(E105*U105,2)</f>
        <v>4.51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539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254</v>
      </c>
      <c r="D107" s="232"/>
      <c r="E107" s="233">
        <v>3.2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540</v>
      </c>
      <c r="D108" s="232"/>
      <c r="E108" s="233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162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169</v>
      </c>
      <c r="D109" s="232"/>
      <c r="E109" s="233">
        <v>1.6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21</v>
      </c>
      <c r="B110" s="242" t="s">
        <v>255</v>
      </c>
      <c r="C110" s="253" t="s">
        <v>256</v>
      </c>
      <c r="D110" s="243" t="s">
        <v>165</v>
      </c>
      <c r="E110" s="244">
        <v>34.055500000000002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6.8000000000000005E-2</v>
      </c>
      <c r="Q110" s="246">
        <f>ROUND(E110*P110,2)</f>
        <v>2.3199999999999998</v>
      </c>
      <c r="R110" s="246"/>
      <c r="S110" s="246" t="s">
        <v>158</v>
      </c>
      <c r="T110" s="247" t="s">
        <v>158</v>
      </c>
      <c r="U110" s="231">
        <v>0.3</v>
      </c>
      <c r="V110" s="231">
        <f>ROUND(E110*U110,2)</f>
        <v>10.220000000000001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537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257</v>
      </c>
      <c r="D112" s="232"/>
      <c r="E112" s="233">
        <v>11.391999999999999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162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258</v>
      </c>
      <c r="D113" s="232"/>
      <c r="E113" s="233">
        <v>7.24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259</v>
      </c>
      <c r="D114" s="232"/>
      <c r="E114" s="233">
        <v>-2.6349999999999998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538</v>
      </c>
      <c r="D115" s="232"/>
      <c r="E115" s="23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541</v>
      </c>
      <c r="D116" s="232"/>
      <c r="E116" s="233">
        <v>6.67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162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261</v>
      </c>
      <c r="D117" s="232"/>
      <c r="E117" s="233">
        <v>4.1414999999999997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262</v>
      </c>
      <c r="D118" s="232"/>
      <c r="E118" s="233">
        <v>0.6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162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263</v>
      </c>
      <c r="D119" s="232"/>
      <c r="E119" s="233">
        <v>4.0934999999999997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29"/>
      <c r="B120" s="230"/>
      <c r="C120" s="254" t="s">
        <v>264</v>
      </c>
      <c r="D120" s="232"/>
      <c r="E120" s="233">
        <v>-1.08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263</v>
      </c>
      <c r="D121" s="232"/>
      <c r="E121" s="233">
        <v>4.0934999999999997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265</v>
      </c>
      <c r="D122" s="232"/>
      <c r="E122" s="233">
        <v>-0.46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162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>
      <c r="A123" s="235" t="s">
        <v>153</v>
      </c>
      <c r="B123" s="236" t="s">
        <v>90</v>
      </c>
      <c r="C123" s="252" t="s">
        <v>91</v>
      </c>
      <c r="D123" s="237"/>
      <c r="E123" s="238"/>
      <c r="F123" s="239"/>
      <c r="G123" s="239">
        <f>SUMIF(AG124:AG128,"&lt;&gt;NOR",G124:G128)</f>
        <v>0</v>
      </c>
      <c r="H123" s="239"/>
      <c r="I123" s="239">
        <f>SUM(I124:I128)</f>
        <v>0</v>
      </c>
      <c r="J123" s="239"/>
      <c r="K123" s="239">
        <f>SUM(K124:K128)</f>
        <v>0</v>
      </c>
      <c r="L123" s="239"/>
      <c r="M123" s="239">
        <f>SUM(M124:M128)</f>
        <v>0</v>
      </c>
      <c r="N123" s="239"/>
      <c r="O123" s="239">
        <f>SUM(O124:O128)</f>
        <v>0</v>
      </c>
      <c r="P123" s="239"/>
      <c r="Q123" s="239">
        <f>SUM(Q124:Q128)</f>
        <v>0</v>
      </c>
      <c r="R123" s="239"/>
      <c r="S123" s="239"/>
      <c r="T123" s="240"/>
      <c r="U123" s="234"/>
      <c r="V123" s="234">
        <f>SUM(V124:V128)</f>
        <v>8.94</v>
      </c>
      <c r="W123" s="234"/>
      <c r="X123" s="234"/>
      <c r="AG123" t="s">
        <v>154</v>
      </c>
    </row>
    <row r="124" spans="1:60" outlineLevel="1">
      <c r="A124" s="241">
        <v>22</v>
      </c>
      <c r="B124" s="242" t="s">
        <v>266</v>
      </c>
      <c r="C124" s="253" t="s">
        <v>267</v>
      </c>
      <c r="D124" s="243" t="s">
        <v>268</v>
      </c>
      <c r="E124" s="244">
        <v>5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</v>
      </c>
      <c r="O124" s="246">
        <f>ROUND(E124*N124,2)</f>
        <v>0</v>
      </c>
      <c r="P124" s="246">
        <v>0</v>
      </c>
      <c r="Q124" s="246">
        <f>ROUND(E124*P124,2)</f>
        <v>0</v>
      </c>
      <c r="R124" s="246"/>
      <c r="S124" s="246" t="s">
        <v>158</v>
      </c>
      <c r="T124" s="247" t="s">
        <v>158</v>
      </c>
      <c r="U124" s="231">
        <v>1</v>
      </c>
      <c r="V124" s="231">
        <f>ROUND(E124*U124,2)</f>
        <v>5</v>
      </c>
      <c r="W124" s="231"/>
      <c r="X124" s="231" t="s">
        <v>159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269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270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271</v>
      </c>
      <c r="D126" s="232"/>
      <c r="E126" s="233">
        <v>5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41">
        <v>23</v>
      </c>
      <c r="B127" s="242" t="s">
        <v>272</v>
      </c>
      <c r="C127" s="253" t="s">
        <v>273</v>
      </c>
      <c r="D127" s="243" t="s">
        <v>274</v>
      </c>
      <c r="E127" s="244">
        <v>4.6399999999999997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0</v>
      </c>
      <c r="O127" s="246">
        <f>ROUND(E127*N127,2)</f>
        <v>0</v>
      </c>
      <c r="P127" s="246">
        <v>0</v>
      </c>
      <c r="Q127" s="246">
        <f>ROUND(E127*P127,2)</f>
        <v>0</v>
      </c>
      <c r="R127" s="246"/>
      <c r="S127" s="246" t="s">
        <v>158</v>
      </c>
      <c r="T127" s="247" t="s">
        <v>214</v>
      </c>
      <c r="U127" s="231">
        <v>0.85</v>
      </c>
      <c r="V127" s="231">
        <f>ROUND(E127*U127,2)</f>
        <v>3.94</v>
      </c>
      <c r="W127" s="231"/>
      <c r="X127" s="231" t="s">
        <v>159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160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275</v>
      </c>
      <c r="D128" s="232"/>
      <c r="E128" s="233">
        <v>4.6399999999999997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>
      <c r="A129" s="235" t="s">
        <v>153</v>
      </c>
      <c r="B129" s="236" t="s">
        <v>92</v>
      </c>
      <c r="C129" s="252" t="s">
        <v>93</v>
      </c>
      <c r="D129" s="237"/>
      <c r="E129" s="238"/>
      <c r="F129" s="239"/>
      <c r="G129" s="239">
        <f>SUMIF(AG130:AG133,"&lt;&gt;NOR",G130:G133)</f>
        <v>0</v>
      </c>
      <c r="H129" s="239"/>
      <c r="I129" s="239">
        <f>SUM(I130:I133)</f>
        <v>0</v>
      </c>
      <c r="J129" s="239"/>
      <c r="K129" s="239">
        <f>SUM(K130:K133)</f>
        <v>0</v>
      </c>
      <c r="L129" s="239"/>
      <c r="M129" s="239">
        <f>SUM(M130:M133)</f>
        <v>0</v>
      </c>
      <c r="N129" s="239"/>
      <c r="O129" s="239">
        <f>SUM(O130:O133)</f>
        <v>0.01</v>
      </c>
      <c r="P129" s="239"/>
      <c r="Q129" s="239">
        <f>SUM(Q130:Q133)</f>
        <v>0</v>
      </c>
      <c r="R129" s="239"/>
      <c r="S129" s="239"/>
      <c r="T129" s="240"/>
      <c r="U129" s="234"/>
      <c r="V129" s="234">
        <f>SUM(V130:V133)</f>
        <v>1.1000000000000001</v>
      </c>
      <c r="W129" s="234"/>
      <c r="X129" s="234"/>
      <c r="AG129" t="s">
        <v>154</v>
      </c>
    </row>
    <row r="130" spans="1:60" ht="22.5" outlineLevel="1">
      <c r="A130" s="241">
        <v>24</v>
      </c>
      <c r="B130" s="242" t="s">
        <v>276</v>
      </c>
      <c r="C130" s="253" t="s">
        <v>277</v>
      </c>
      <c r="D130" s="243" t="s">
        <v>165</v>
      </c>
      <c r="E130" s="244">
        <v>4.59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6">
        <v>1.2600000000000001E-3</v>
      </c>
      <c r="O130" s="246">
        <f>ROUND(E130*N130,2)</f>
        <v>0.01</v>
      </c>
      <c r="P130" s="246">
        <v>0</v>
      </c>
      <c r="Q130" s="246">
        <f>ROUND(E130*P130,2)</f>
        <v>0</v>
      </c>
      <c r="R130" s="246"/>
      <c r="S130" s="246" t="s">
        <v>158</v>
      </c>
      <c r="T130" s="247" t="s">
        <v>158</v>
      </c>
      <c r="U130" s="231">
        <v>0.24</v>
      </c>
      <c r="V130" s="231">
        <f>ROUND(E130*U130,2)</f>
        <v>1.1000000000000001</v>
      </c>
      <c r="W130" s="231"/>
      <c r="X130" s="231" t="s">
        <v>159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160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278</v>
      </c>
      <c r="D131" s="232"/>
      <c r="E131" s="233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279</v>
      </c>
      <c r="D132" s="232"/>
      <c r="E132" s="233">
        <v>0.81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162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280</v>
      </c>
      <c r="D133" s="232"/>
      <c r="E133" s="233">
        <v>3.78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>
      <c r="A134" s="235" t="s">
        <v>153</v>
      </c>
      <c r="B134" s="236" t="s">
        <v>94</v>
      </c>
      <c r="C134" s="252" t="s">
        <v>95</v>
      </c>
      <c r="D134" s="237"/>
      <c r="E134" s="238"/>
      <c r="F134" s="239"/>
      <c r="G134" s="239">
        <f>SUMIF(AG135:AG155,"&lt;&gt;NOR",G135:G155)</f>
        <v>0</v>
      </c>
      <c r="H134" s="239"/>
      <c r="I134" s="239">
        <f>SUM(I135:I155)</f>
        <v>0</v>
      </c>
      <c r="J134" s="239"/>
      <c r="K134" s="239">
        <f>SUM(K135:K155)</f>
        <v>0</v>
      </c>
      <c r="L134" s="239"/>
      <c r="M134" s="239">
        <f>SUM(M135:M155)</f>
        <v>0</v>
      </c>
      <c r="N134" s="239"/>
      <c r="O134" s="239">
        <f>SUM(O135:O155)</f>
        <v>0.02</v>
      </c>
      <c r="P134" s="239"/>
      <c r="Q134" s="239">
        <f>SUM(Q135:Q155)</f>
        <v>0</v>
      </c>
      <c r="R134" s="239"/>
      <c r="S134" s="239"/>
      <c r="T134" s="240"/>
      <c r="U134" s="234"/>
      <c r="V134" s="234">
        <f>SUM(V135:V155)</f>
        <v>13.3</v>
      </c>
      <c r="W134" s="234"/>
      <c r="X134" s="234"/>
      <c r="AG134" t="s">
        <v>154</v>
      </c>
    </row>
    <row r="135" spans="1:60" outlineLevel="1">
      <c r="A135" s="241">
        <v>25</v>
      </c>
      <c r="B135" s="242" t="s">
        <v>281</v>
      </c>
      <c r="C135" s="253" t="s">
        <v>282</v>
      </c>
      <c r="D135" s="243" t="s">
        <v>199</v>
      </c>
      <c r="E135" s="244">
        <v>7.5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3.8000000000000002E-4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158</v>
      </c>
      <c r="T135" s="247" t="s">
        <v>158</v>
      </c>
      <c r="U135" s="231">
        <v>0.32</v>
      </c>
      <c r="V135" s="231">
        <f>ROUND(E135*U135,2)</f>
        <v>2.4</v>
      </c>
      <c r="W135" s="231"/>
      <c r="X135" s="231" t="s">
        <v>159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5" t="s">
        <v>283</v>
      </c>
      <c r="D136" s="248"/>
      <c r="E136" s="248"/>
      <c r="F136" s="248"/>
      <c r="G136" s="248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202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284</v>
      </c>
      <c r="D137" s="232"/>
      <c r="E137" s="233">
        <v>7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162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285</v>
      </c>
      <c r="D138" s="232"/>
      <c r="E138" s="233">
        <v>0.5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26</v>
      </c>
      <c r="B139" s="242" t="s">
        <v>286</v>
      </c>
      <c r="C139" s="253" t="s">
        <v>287</v>
      </c>
      <c r="D139" s="243" t="s">
        <v>199</v>
      </c>
      <c r="E139" s="244">
        <v>0.5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4.6999999999999999E-4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 t="s">
        <v>158</v>
      </c>
      <c r="T139" s="247" t="s">
        <v>158</v>
      </c>
      <c r="U139" s="231">
        <v>0.35899999999999999</v>
      </c>
      <c r="V139" s="231">
        <f>ROUND(E139*U139,2)</f>
        <v>0.18</v>
      </c>
      <c r="W139" s="231"/>
      <c r="X139" s="231" t="s">
        <v>159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160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5" t="s">
        <v>283</v>
      </c>
      <c r="D140" s="248"/>
      <c r="E140" s="248"/>
      <c r="F140" s="248"/>
      <c r="G140" s="248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202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285</v>
      </c>
      <c r="D141" s="232"/>
      <c r="E141" s="233">
        <v>0.5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27</v>
      </c>
      <c r="B142" s="242" t="s">
        <v>288</v>
      </c>
      <c r="C142" s="253" t="s">
        <v>289</v>
      </c>
      <c r="D142" s="243" t="s">
        <v>199</v>
      </c>
      <c r="E142" s="244">
        <v>6.8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1.5200000000000001E-3</v>
      </c>
      <c r="O142" s="246">
        <f>ROUND(E142*N142,2)</f>
        <v>0.01</v>
      </c>
      <c r="P142" s="246">
        <v>0</v>
      </c>
      <c r="Q142" s="246">
        <f>ROUND(E142*P142,2)</f>
        <v>0</v>
      </c>
      <c r="R142" s="246"/>
      <c r="S142" s="246" t="s">
        <v>158</v>
      </c>
      <c r="T142" s="247" t="s">
        <v>158</v>
      </c>
      <c r="U142" s="231">
        <v>1.173</v>
      </c>
      <c r="V142" s="231">
        <f>ROUND(E142*U142,2)</f>
        <v>7.98</v>
      </c>
      <c r="W142" s="231"/>
      <c r="X142" s="231" t="s">
        <v>159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5" t="s">
        <v>283</v>
      </c>
      <c r="D143" s="248"/>
      <c r="E143" s="248"/>
      <c r="F143" s="248"/>
      <c r="G143" s="248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202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290</v>
      </c>
      <c r="D144" s="232"/>
      <c r="E144" s="233">
        <v>6.8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162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41">
        <v>28</v>
      </c>
      <c r="B145" s="242" t="s">
        <v>291</v>
      </c>
      <c r="C145" s="253" t="s">
        <v>292</v>
      </c>
      <c r="D145" s="243" t="s">
        <v>157</v>
      </c>
      <c r="E145" s="244">
        <v>7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6"/>
      <c r="S145" s="246" t="s">
        <v>158</v>
      </c>
      <c r="T145" s="247" t="s">
        <v>158</v>
      </c>
      <c r="U145" s="231">
        <v>0.157</v>
      </c>
      <c r="V145" s="231">
        <f>ROUND(E145*U145,2)</f>
        <v>1.1000000000000001</v>
      </c>
      <c r="W145" s="231"/>
      <c r="X145" s="231" t="s">
        <v>159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160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293</v>
      </c>
      <c r="D146" s="232"/>
      <c r="E146" s="233">
        <v>7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162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41">
        <v>29</v>
      </c>
      <c r="B147" s="242" t="s">
        <v>294</v>
      </c>
      <c r="C147" s="253" t="s">
        <v>295</v>
      </c>
      <c r="D147" s="243" t="s">
        <v>157</v>
      </c>
      <c r="E147" s="244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158</v>
      </c>
      <c r="T147" s="247" t="s">
        <v>158</v>
      </c>
      <c r="U147" s="231">
        <v>0.17399999999999999</v>
      </c>
      <c r="V147" s="231">
        <f>ROUND(E147*U147,2)</f>
        <v>0.17</v>
      </c>
      <c r="W147" s="231"/>
      <c r="X147" s="231" t="s">
        <v>159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160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1">
        <v>30</v>
      </c>
      <c r="B149" s="242" t="s">
        <v>296</v>
      </c>
      <c r="C149" s="253" t="s">
        <v>297</v>
      </c>
      <c r="D149" s="243" t="s">
        <v>157</v>
      </c>
      <c r="E149" s="244">
        <v>4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158</v>
      </c>
      <c r="T149" s="247" t="s">
        <v>158</v>
      </c>
      <c r="U149" s="231">
        <v>0.25900000000000001</v>
      </c>
      <c r="V149" s="231">
        <f>ROUND(E149*U149,2)</f>
        <v>1.04</v>
      </c>
      <c r="W149" s="231"/>
      <c r="X149" s="231" t="s">
        <v>159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67</v>
      </c>
      <c r="D150" s="232"/>
      <c r="E150" s="233">
        <v>4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31</v>
      </c>
      <c r="B151" s="242" t="s">
        <v>298</v>
      </c>
      <c r="C151" s="253" t="s">
        <v>299</v>
      </c>
      <c r="D151" s="243" t="s">
        <v>157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7.4700000000000001E-3</v>
      </c>
      <c r="O151" s="246">
        <f>ROUND(E151*N151,2)</f>
        <v>0.01</v>
      </c>
      <c r="P151" s="246">
        <v>0</v>
      </c>
      <c r="Q151" s="246">
        <f>ROUND(E151*P151,2)</f>
        <v>0</v>
      </c>
      <c r="R151" s="246"/>
      <c r="S151" s="246" t="s">
        <v>158</v>
      </c>
      <c r="T151" s="247" t="s">
        <v>158</v>
      </c>
      <c r="U151" s="231">
        <v>0.39500000000000002</v>
      </c>
      <c r="V151" s="231">
        <f>ROUND(E151*U151,2)</f>
        <v>0.4</v>
      </c>
      <c r="W151" s="231"/>
      <c r="X151" s="231" t="s">
        <v>159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160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300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56</v>
      </c>
      <c r="D153" s="232"/>
      <c r="E153" s="233">
        <v>1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32</v>
      </c>
      <c r="B154" s="242" t="s">
        <v>301</v>
      </c>
      <c r="C154" s="253" t="s">
        <v>302</v>
      </c>
      <c r="D154" s="243" t="s">
        <v>274</v>
      </c>
      <c r="E154" s="244">
        <v>2.1000000000000001E-2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6"/>
      <c r="S154" s="246" t="s">
        <v>158</v>
      </c>
      <c r="T154" s="247" t="s">
        <v>158</v>
      </c>
      <c r="U154" s="231">
        <v>1.47</v>
      </c>
      <c r="V154" s="231">
        <f>ROUND(E154*U154,2)</f>
        <v>0.03</v>
      </c>
      <c r="W154" s="231"/>
      <c r="X154" s="231" t="s">
        <v>159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160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303</v>
      </c>
      <c r="D155" s="232"/>
      <c r="E155" s="233">
        <v>2.1000000000000001E-2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>
      <c r="A156" s="235" t="s">
        <v>153</v>
      </c>
      <c r="B156" s="236" t="s">
        <v>96</v>
      </c>
      <c r="C156" s="252" t="s">
        <v>97</v>
      </c>
      <c r="D156" s="237"/>
      <c r="E156" s="238"/>
      <c r="F156" s="239"/>
      <c r="G156" s="239">
        <f>SUMIF(AG157:AG200,"&lt;&gt;NOR",G157:G200)</f>
        <v>0</v>
      </c>
      <c r="H156" s="239"/>
      <c r="I156" s="239">
        <f>SUM(I157:I200)</f>
        <v>0</v>
      </c>
      <c r="J156" s="239"/>
      <c r="K156" s="239">
        <f>SUM(K157:K200)</f>
        <v>0</v>
      </c>
      <c r="L156" s="239"/>
      <c r="M156" s="239">
        <f>SUM(M157:M200)</f>
        <v>0</v>
      </c>
      <c r="N156" s="239"/>
      <c r="O156" s="239">
        <f>SUM(O157:O200)</f>
        <v>0.28000000000000003</v>
      </c>
      <c r="P156" s="239"/>
      <c r="Q156" s="239">
        <f>SUM(Q157:Q200)</f>
        <v>0</v>
      </c>
      <c r="R156" s="239"/>
      <c r="S156" s="239"/>
      <c r="T156" s="240"/>
      <c r="U156" s="234"/>
      <c r="V156" s="234">
        <f>SUM(V157:V200)</f>
        <v>49.82</v>
      </c>
      <c r="W156" s="234"/>
      <c r="X156" s="234"/>
      <c r="AG156" t="s">
        <v>154</v>
      </c>
    </row>
    <row r="157" spans="1:60" outlineLevel="1">
      <c r="A157" s="241">
        <v>33</v>
      </c>
      <c r="B157" s="242" t="s">
        <v>304</v>
      </c>
      <c r="C157" s="253" t="s">
        <v>305</v>
      </c>
      <c r="D157" s="243" t="s">
        <v>199</v>
      </c>
      <c r="E157" s="244">
        <v>5.0999999999999996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3.9899999999999996E-3</v>
      </c>
      <c r="O157" s="246">
        <f>ROUND(E157*N157,2)</f>
        <v>0.02</v>
      </c>
      <c r="P157" s="246">
        <v>0</v>
      </c>
      <c r="Q157" s="246">
        <f>ROUND(E157*P157,2)</f>
        <v>0</v>
      </c>
      <c r="R157" s="246"/>
      <c r="S157" s="246" t="s">
        <v>158</v>
      </c>
      <c r="T157" s="247" t="s">
        <v>158</v>
      </c>
      <c r="U157" s="231">
        <v>0.54290000000000005</v>
      </c>
      <c r="V157" s="231">
        <f>ROUND(E157*U157,2)</f>
        <v>2.77</v>
      </c>
      <c r="W157" s="231"/>
      <c r="X157" s="231" t="s">
        <v>159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160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5" t="s">
        <v>306</v>
      </c>
      <c r="D158" s="248"/>
      <c r="E158" s="248"/>
      <c r="F158" s="248"/>
      <c r="G158" s="248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202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6" t="s">
        <v>307</v>
      </c>
      <c r="D159" s="249"/>
      <c r="E159" s="249"/>
      <c r="F159" s="249"/>
      <c r="G159" s="249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202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308</v>
      </c>
      <c r="D160" s="232"/>
      <c r="E160" s="233">
        <v>3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309</v>
      </c>
      <c r="D161" s="232"/>
      <c r="E161" s="233">
        <v>1.5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162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310</v>
      </c>
      <c r="D162" s="232"/>
      <c r="E162" s="233">
        <v>0.6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41">
        <v>34</v>
      </c>
      <c r="B163" s="242" t="s">
        <v>311</v>
      </c>
      <c r="C163" s="253" t="s">
        <v>312</v>
      </c>
      <c r="D163" s="243" t="s">
        <v>199</v>
      </c>
      <c r="E163" s="244">
        <v>48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5.1799999999999997E-3</v>
      </c>
      <c r="O163" s="246">
        <f>ROUND(E163*N163,2)</f>
        <v>0.25</v>
      </c>
      <c r="P163" s="246">
        <v>0</v>
      </c>
      <c r="Q163" s="246">
        <f>ROUND(E163*P163,2)</f>
        <v>0</v>
      </c>
      <c r="R163" s="246"/>
      <c r="S163" s="246" t="s">
        <v>158</v>
      </c>
      <c r="T163" s="247" t="s">
        <v>158</v>
      </c>
      <c r="U163" s="231">
        <v>0.63429999999999997</v>
      </c>
      <c r="V163" s="231">
        <f>ROUND(E163*U163,2)</f>
        <v>30.45</v>
      </c>
      <c r="W163" s="231"/>
      <c r="X163" s="231" t="s">
        <v>159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160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5" t="s">
        <v>306</v>
      </c>
      <c r="D164" s="248"/>
      <c r="E164" s="248"/>
      <c r="F164" s="248"/>
      <c r="G164" s="248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202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6" t="s">
        <v>307</v>
      </c>
      <c r="D165" s="249"/>
      <c r="E165" s="249"/>
      <c r="F165" s="249"/>
      <c r="G165" s="249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202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313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314</v>
      </c>
      <c r="D167" s="232"/>
      <c r="E167" s="233">
        <v>20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315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314</v>
      </c>
      <c r="D169" s="232"/>
      <c r="E169" s="233">
        <v>20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162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316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317</v>
      </c>
      <c r="D171" s="232"/>
      <c r="E171" s="233">
        <v>8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>
      <c r="A172" s="241">
        <v>35</v>
      </c>
      <c r="B172" s="242" t="s">
        <v>318</v>
      </c>
      <c r="C172" s="253" t="s">
        <v>319</v>
      </c>
      <c r="D172" s="243" t="s">
        <v>199</v>
      </c>
      <c r="E172" s="244">
        <v>5.0999999999999996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3.0000000000000001E-5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158</v>
      </c>
      <c r="T172" s="247" t="s">
        <v>158</v>
      </c>
      <c r="U172" s="231">
        <v>0.129</v>
      </c>
      <c r="V172" s="231">
        <f>ROUND(E172*U172,2)</f>
        <v>0.66</v>
      </c>
      <c r="W172" s="231"/>
      <c r="X172" s="231" t="s">
        <v>159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5" t="s">
        <v>320</v>
      </c>
      <c r="D173" s="248"/>
      <c r="E173" s="248"/>
      <c r="F173" s="248"/>
      <c r="G173" s="248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202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308</v>
      </c>
      <c r="D174" s="232"/>
      <c r="E174" s="233">
        <v>3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309</v>
      </c>
      <c r="D175" s="232"/>
      <c r="E175" s="233">
        <v>1.5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310</v>
      </c>
      <c r="D176" s="232"/>
      <c r="E176" s="233">
        <v>0.6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162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41">
        <v>36</v>
      </c>
      <c r="B177" s="242" t="s">
        <v>321</v>
      </c>
      <c r="C177" s="253" t="s">
        <v>322</v>
      </c>
      <c r="D177" s="243" t="s">
        <v>199</v>
      </c>
      <c r="E177" s="244">
        <v>48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6.0000000000000002E-5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 t="s">
        <v>158</v>
      </c>
      <c r="T177" s="247" t="s">
        <v>158</v>
      </c>
      <c r="U177" s="231">
        <v>0.129</v>
      </c>
      <c r="V177" s="231">
        <f>ROUND(E177*U177,2)</f>
        <v>6.19</v>
      </c>
      <c r="W177" s="231"/>
      <c r="X177" s="231" t="s">
        <v>159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160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5" t="s">
        <v>320</v>
      </c>
      <c r="D178" s="248"/>
      <c r="E178" s="248"/>
      <c r="F178" s="248"/>
      <c r="G178" s="248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202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313</v>
      </c>
      <c r="D179" s="232"/>
      <c r="E179" s="233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162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314</v>
      </c>
      <c r="D180" s="232"/>
      <c r="E180" s="233">
        <v>20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315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314</v>
      </c>
      <c r="D182" s="232"/>
      <c r="E182" s="233">
        <v>20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162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316</v>
      </c>
      <c r="D183" s="232"/>
      <c r="E183" s="233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317</v>
      </c>
      <c r="D184" s="232"/>
      <c r="E184" s="233">
        <v>8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41">
        <v>37</v>
      </c>
      <c r="B185" s="242" t="s">
        <v>323</v>
      </c>
      <c r="C185" s="253" t="s">
        <v>324</v>
      </c>
      <c r="D185" s="243" t="s">
        <v>325</v>
      </c>
      <c r="E185" s="244">
        <v>12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7.5000000000000002E-4</v>
      </c>
      <c r="O185" s="246">
        <f>ROUND(E185*N185,2)</f>
        <v>0.01</v>
      </c>
      <c r="P185" s="246">
        <v>0</v>
      </c>
      <c r="Q185" s="246">
        <f>ROUND(E185*P185,2)</f>
        <v>0</v>
      </c>
      <c r="R185" s="246"/>
      <c r="S185" s="246" t="s">
        <v>158</v>
      </c>
      <c r="T185" s="247" t="s">
        <v>158</v>
      </c>
      <c r="U185" s="231">
        <v>0.11</v>
      </c>
      <c r="V185" s="231">
        <f>ROUND(E185*U185,2)</f>
        <v>1.32</v>
      </c>
      <c r="W185" s="231"/>
      <c r="X185" s="231" t="s">
        <v>159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160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326</v>
      </c>
      <c r="D186" s="232"/>
      <c r="E186" s="233">
        <v>12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1">
      <c r="A187" s="241">
        <v>38</v>
      </c>
      <c r="B187" s="242" t="s">
        <v>327</v>
      </c>
      <c r="C187" s="253" t="s">
        <v>328</v>
      </c>
      <c r="D187" s="243" t="s">
        <v>157</v>
      </c>
      <c r="E187" s="244">
        <v>12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1.7000000000000001E-4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158</v>
      </c>
      <c r="T187" s="247" t="s">
        <v>158</v>
      </c>
      <c r="U187" s="231">
        <v>0.19</v>
      </c>
      <c r="V187" s="231">
        <f>ROUND(E187*U187,2)</f>
        <v>2.2799999999999998</v>
      </c>
      <c r="W187" s="231"/>
      <c r="X187" s="231" t="s">
        <v>159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160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326</v>
      </c>
      <c r="D188" s="232"/>
      <c r="E188" s="233">
        <v>12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162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41">
        <v>39</v>
      </c>
      <c r="B189" s="242" t="s">
        <v>329</v>
      </c>
      <c r="C189" s="253" t="s">
        <v>330</v>
      </c>
      <c r="D189" s="243" t="s">
        <v>157</v>
      </c>
      <c r="E189" s="244">
        <v>5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2.4000000000000001E-4</v>
      </c>
      <c r="O189" s="246">
        <f>ROUND(E189*N189,2)</f>
        <v>0</v>
      </c>
      <c r="P189" s="246">
        <v>0</v>
      </c>
      <c r="Q189" s="246">
        <f>ROUND(E189*P189,2)</f>
        <v>0</v>
      </c>
      <c r="R189" s="246"/>
      <c r="S189" s="246" t="s">
        <v>158</v>
      </c>
      <c r="T189" s="247" t="s">
        <v>158</v>
      </c>
      <c r="U189" s="231">
        <v>0.2</v>
      </c>
      <c r="V189" s="231">
        <f>ROUND(E189*U189,2)</f>
        <v>1</v>
      </c>
      <c r="W189" s="231"/>
      <c r="X189" s="231" t="s">
        <v>159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160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4" t="s">
        <v>271</v>
      </c>
      <c r="D190" s="232"/>
      <c r="E190" s="233">
        <v>5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162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41">
        <v>40</v>
      </c>
      <c r="B191" s="242" t="s">
        <v>331</v>
      </c>
      <c r="C191" s="253" t="s">
        <v>332</v>
      </c>
      <c r="D191" s="243" t="s">
        <v>199</v>
      </c>
      <c r="E191" s="244">
        <v>53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6">
        <v>0</v>
      </c>
      <c r="O191" s="246">
        <f>ROUND(E191*N191,2)</f>
        <v>0</v>
      </c>
      <c r="P191" s="246">
        <v>0</v>
      </c>
      <c r="Q191" s="246">
        <f>ROUND(E191*P191,2)</f>
        <v>0</v>
      </c>
      <c r="R191" s="246"/>
      <c r="S191" s="246" t="s">
        <v>158</v>
      </c>
      <c r="T191" s="247" t="s">
        <v>158</v>
      </c>
      <c r="U191" s="231">
        <v>0.03</v>
      </c>
      <c r="V191" s="231">
        <f>ROUND(E191*U191,2)</f>
        <v>1.59</v>
      </c>
      <c r="W191" s="231"/>
      <c r="X191" s="231" t="s">
        <v>159</v>
      </c>
      <c r="Y191" s="212"/>
      <c r="Z191" s="212"/>
      <c r="AA191" s="212"/>
      <c r="AB191" s="212"/>
      <c r="AC191" s="212"/>
      <c r="AD191" s="212"/>
      <c r="AE191" s="212"/>
      <c r="AF191" s="212"/>
      <c r="AG191" s="212" t="s">
        <v>160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5" t="s">
        <v>333</v>
      </c>
      <c r="D192" s="248"/>
      <c r="E192" s="248"/>
      <c r="F192" s="248"/>
      <c r="G192" s="248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202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334</v>
      </c>
      <c r="D193" s="232"/>
      <c r="E193" s="233">
        <v>53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41">
        <v>41</v>
      </c>
      <c r="B194" s="242" t="s">
        <v>335</v>
      </c>
      <c r="C194" s="253" t="s">
        <v>336</v>
      </c>
      <c r="D194" s="243" t="s">
        <v>199</v>
      </c>
      <c r="E194" s="244">
        <v>53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1.0000000000000001E-5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158</v>
      </c>
      <c r="T194" s="247" t="s">
        <v>158</v>
      </c>
      <c r="U194" s="231">
        <v>0.06</v>
      </c>
      <c r="V194" s="231">
        <f>ROUND(E194*U194,2)</f>
        <v>3.18</v>
      </c>
      <c r="W194" s="231"/>
      <c r="X194" s="231" t="s">
        <v>159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160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5" t="s">
        <v>337</v>
      </c>
      <c r="D195" s="248"/>
      <c r="E195" s="248"/>
      <c r="F195" s="248"/>
      <c r="G195" s="248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202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334</v>
      </c>
      <c r="D196" s="232"/>
      <c r="E196" s="233">
        <v>53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41">
        <v>42</v>
      </c>
      <c r="B197" s="242" t="s">
        <v>338</v>
      </c>
      <c r="C197" s="253" t="s">
        <v>339</v>
      </c>
      <c r="D197" s="243" t="s">
        <v>274</v>
      </c>
      <c r="E197" s="244">
        <v>0.28399999999999997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158</v>
      </c>
      <c r="T197" s="247" t="s">
        <v>158</v>
      </c>
      <c r="U197" s="231">
        <v>1.33</v>
      </c>
      <c r="V197" s="231">
        <f>ROUND(E197*U197,2)</f>
        <v>0.38</v>
      </c>
      <c r="W197" s="231"/>
      <c r="X197" s="231" t="s">
        <v>159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340</v>
      </c>
      <c r="D198" s="232"/>
      <c r="E198" s="233">
        <v>0.28399999999999997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1">
        <v>43</v>
      </c>
      <c r="B199" s="242" t="s">
        <v>341</v>
      </c>
      <c r="C199" s="253" t="s">
        <v>342</v>
      </c>
      <c r="D199" s="243" t="s">
        <v>343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207</v>
      </c>
      <c r="T199" s="247" t="s">
        <v>208</v>
      </c>
      <c r="U199" s="231">
        <v>0</v>
      </c>
      <c r="V199" s="231">
        <f>ROUND(E199*U199,2)</f>
        <v>0</v>
      </c>
      <c r="W199" s="231"/>
      <c r="X199" s="231" t="s">
        <v>159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160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56</v>
      </c>
      <c r="D200" s="232"/>
      <c r="E200" s="233">
        <v>1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>
      <c r="A201" s="235" t="s">
        <v>153</v>
      </c>
      <c r="B201" s="236" t="s">
        <v>98</v>
      </c>
      <c r="C201" s="252" t="s">
        <v>99</v>
      </c>
      <c r="D201" s="237"/>
      <c r="E201" s="238"/>
      <c r="F201" s="239"/>
      <c r="G201" s="239">
        <f>SUMIF(AG202:AG258,"&lt;&gt;NOR",G202:G258)</f>
        <v>0</v>
      </c>
      <c r="H201" s="239"/>
      <c r="I201" s="239">
        <f>SUM(I202:I258)</f>
        <v>0</v>
      </c>
      <c r="J201" s="239"/>
      <c r="K201" s="239">
        <f>SUM(K202:K258)</f>
        <v>0</v>
      </c>
      <c r="L201" s="239"/>
      <c r="M201" s="239">
        <f>SUM(M202:M258)</f>
        <v>0</v>
      </c>
      <c r="N201" s="239"/>
      <c r="O201" s="239">
        <f>SUM(O202:O258)</f>
        <v>0.29000000000000004</v>
      </c>
      <c r="P201" s="239"/>
      <c r="Q201" s="239">
        <f>SUM(Q202:Q258)</f>
        <v>0.45999999999999996</v>
      </c>
      <c r="R201" s="239"/>
      <c r="S201" s="239"/>
      <c r="T201" s="240"/>
      <c r="U201" s="234"/>
      <c r="V201" s="234">
        <f>SUM(V202:V258)</f>
        <v>37.269999999999996</v>
      </c>
      <c r="W201" s="234"/>
      <c r="X201" s="234"/>
      <c r="AG201" t="s">
        <v>154</v>
      </c>
    </row>
    <row r="202" spans="1:60" outlineLevel="1">
      <c r="A202" s="241">
        <v>44</v>
      </c>
      <c r="B202" s="242" t="s">
        <v>344</v>
      </c>
      <c r="C202" s="253" t="s">
        <v>345</v>
      </c>
      <c r="D202" s="243" t="s">
        <v>325</v>
      </c>
      <c r="E202" s="244">
        <v>6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3.4200000000000001E-2</v>
      </c>
      <c r="Q202" s="246">
        <f>ROUND(E202*P202,2)</f>
        <v>0.21</v>
      </c>
      <c r="R202" s="246"/>
      <c r="S202" s="246" t="s">
        <v>158</v>
      </c>
      <c r="T202" s="247" t="s">
        <v>158</v>
      </c>
      <c r="U202" s="231">
        <v>0.46500000000000002</v>
      </c>
      <c r="V202" s="231">
        <f>ROUND(E202*U202,2)</f>
        <v>2.79</v>
      </c>
      <c r="W202" s="231"/>
      <c r="X202" s="231" t="s">
        <v>159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160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346</v>
      </c>
      <c r="D203" s="232"/>
      <c r="E203" s="233">
        <v>6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162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2.5" outlineLevel="1">
      <c r="A204" s="241">
        <v>45</v>
      </c>
      <c r="B204" s="242" t="s">
        <v>347</v>
      </c>
      <c r="C204" s="253" t="s">
        <v>348</v>
      </c>
      <c r="D204" s="243" t="s">
        <v>325</v>
      </c>
      <c r="E204" s="244">
        <v>4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1.8890000000000001E-2</v>
      </c>
      <c r="O204" s="246">
        <f>ROUND(E204*N204,2)</f>
        <v>0.08</v>
      </c>
      <c r="P204" s="246">
        <v>0</v>
      </c>
      <c r="Q204" s="246">
        <f>ROUND(E204*P204,2)</f>
        <v>0</v>
      </c>
      <c r="R204" s="246"/>
      <c r="S204" s="246" t="s">
        <v>158</v>
      </c>
      <c r="T204" s="247" t="s">
        <v>158</v>
      </c>
      <c r="U204" s="231">
        <v>0.97299999999999998</v>
      </c>
      <c r="V204" s="231">
        <f>ROUND(E204*U204,2)</f>
        <v>3.89</v>
      </c>
      <c r="W204" s="231"/>
      <c r="X204" s="231" t="s">
        <v>159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160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67</v>
      </c>
      <c r="D205" s="232"/>
      <c r="E205" s="233">
        <v>4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162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1">
        <v>46</v>
      </c>
      <c r="B206" s="242" t="s">
        <v>349</v>
      </c>
      <c r="C206" s="253" t="s">
        <v>350</v>
      </c>
      <c r="D206" s="243" t="s">
        <v>325</v>
      </c>
      <c r="E206" s="244">
        <v>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2.4080000000000001E-2</v>
      </c>
      <c r="O206" s="246">
        <f>ROUND(E206*N206,2)</f>
        <v>0.02</v>
      </c>
      <c r="P206" s="246">
        <v>0</v>
      </c>
      <c r="Q206" s="246">
        <f>ROUND(E206*P206,2)</f>
        <v>0</v>
      </c>
      <c r="R206" s="246"/>
      <c r="S206" s="246" t="s">
        <v>158</v>
      </c>
      <c r="T206" s="247" t="s">
        <v>158</v>
      </c>
      <c r="U206" s="231">
        <v>0.95499999999999996</v>
      </c>
      <c r="V206" s="231">
        <f>ROUND(E206*U206,2)</f>
        <v>0.96</v>
      </c>
      <c r="W206" s="231"/>
      <c r="X206" s="231" t="s">
        <v>159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160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351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162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56</v>
      </c>
      <c r="D208" s="232"/>
      <c r="E208" s="233">
        <v>1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41">
        <v>47</v>
      </c>
      <c r="B209" s="242" t="s">
        <v>352</v>
      </c>
      <c r="C209" s="253" t="s">
        <v>353</v>
      </c>
      <c r="D209" s="243" t="s">
        <v>325</v>
      </c>
      <c r="E209" s="244">
        <v>6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0</v>
      </c>
      <c r="O209" s="246">
        <f>ROUND(E209*N209,2)</f>
        <v>0</v>
      </c>
      <c r="P209" s="246">
        <v>1.9460000000000002E-2</v>
      </c>
      <c r="Q209" s="246">
        <f>ROUND(E209*P209,2)</f>
        <v>0.12</v>
      </c>
      <c r="R209" s="246"/>
      <c r="S209" s="246" t="s">
        <v>158</v>
      </c>
      <c r="T209" s="247" t="s">
        <v>158</v>
      </c>
      <c r="U209" s="231">
        <v>0.38</v>
      </c>
      <c r="V209" s="231">
        <f>ROUND(E209*U209,2)</f>
        <v>2.2799999999999998</v>
      </c>
      <c r="W209" s="231"/>
      <c r="X209" s="231" t="s">
        <v>159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160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354</v>
      </c>
      <c r="D210" s="232"/>
      <c r="E210" s="233">
        <v>6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162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41">
        <v>48</v>
      </c>
      <c r="B211" s="242" t="s">
        <v>355</v>
      </c>
      <c r="C211" s="253" t="s">
        <v>356</v>
      </c>
      <c r="D211" s="243" t="s">
        <v>325</v>
      </c>
      <c r="E211" s="244">
        <v>1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1.9009999999999999E-2</v>
      </c>
      <c r="O211" s="246">
        <f>ROUND(E211*N211,2)</f>
        <v>0.02</v>
      </c>
      <c r="P211" s="246">
        <v>0</v>
      </c>
      <c r="Q211" s="246">
        <f>ROUND(E211*P211,2)</f>
        <v>0</v>
      </c>
      <c r="R211" s="246"/>
      <c r="S211" s="246" t="s">
        <v>158</v>
      </c>
      <c r="T211" s="247" t="s">
        <v>158</v>
      </c>
      <c r="U211" s="231">
        <v>1.1890000000000001</v>
      </c>
      <c r="V211" s="231">
        <f>ROUND(E211*U211,2)</f>
        <v>1.19</v>
      </c>
      <c r="W211" s="231"/>
      <c r="X211" s="231" t="s">
        <v>159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160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357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56</v>
      </c>
      <c r="D213" s="232"/>
      <c r="E213" s="233">
        <v>1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49</v>
      </c>
      <c r="B214" s="242" t="s">
        <v>358</v>
      </c>
      <c r="C214" s="253" t="s">
        <v>359</v>
      </c>
      <c r="D214" s="243" t="s">
        <v>325</v>
      </c>
      <c r="E214" s="244">
        <v>5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1.401E-2</v>
      </c>
      <c r="O214" s="246">
        <f>ROUND(E214*N214,2)</f>
        <v>7.0000000000000007E-2</v>
      </c>
      <c r="P214" s="246">
        <v>0</v>
      </c>
      <c r="Q214" s="246">
        <f>ROUND(E214*P214,2)</f>
        <v>0</v>
      </c>
      <c r="R214" s="246"/>
      <c r="S214" s="246" t="s">
        <v>158</v>
      </c>
      <c r="T214" s="247" t="s">
        <v>158</v>
      </c>
      <c r="U214" s="231">
        <v>1.19</v>
      </c>
      <c r="V214" s="231">
        <f>ROUND(E214*U214,2)</f>
        <v>5.95</v>
      </c>
      <c r="W214" s="231"/>
      <c r="X214" s="231" t="s">
        <v>159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360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271</v>
      </c>
      <c r="D216" s="232"/>
      <c r="E216" s="233">
        <v>5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162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50</v>
      </c>
      <c r="B217" s="242" t="s">
        <v>361</v>
      </c>
      <c r="C217" s="253" t="s">
        <v>362</v>
      </c>
      <c r="D217" s="243" t="s">
        <v>325</v>
      </c>
      <c r="E217" s="244">
        <v>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1.7000000000000001E-4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158</v>
      </c>
      <c r="T217" s="247" t="s">
        <v>158</v>
      </c>
      <c r="U217" s="231">
        <v>2.9</v>
      </c>
      <c r="V217" s="231">
        <f>ROUND(E217*U217,2)</f>
        <v>2.9</v>
      </c>
      <c r="W217" s="231"/>
      <c r="X217" s="231" t="s">
        <v>159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160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56</v>
      </c>
      <c r="D218" s="232"/>
      <c r="E218" s="233">
        <v>1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162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>
      <c r="A219" s="241">
        <v>51</v>
      </c>
      <c r="B219" s="242" t="s">
        <v>363</v>
      </c>
      <c r="C219" s="253" t="s">
        <v>364</v>
      </c>
      <c r="D219" s="243" t="s">
        <v>325</v>
      </c>
      <c r="E219" s="244">
        <v>1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6">
        <v>0</v>
      </c>
      <c r="O219" s="246">
        <f>ROUND(E219*N219,2)</f>
        <v>0</v>
      </c>
      <c r="P219" s="246">
        <v>8.7999999999999995E-2</v>
      </c>
      <c r="Q219" s="246">
        <f>ROUND(E219*P219,2)</f>
        <v>0.09</v>
      </c>
      <c r="R219" s="246"/>
      <c r="S219" s="246" t="s">
        <v>158</v>
      </c>
      <c r="T219" s="247" t="s">
        <v>158</v>
      </c>
      <c r="U219" s="231">
        <v>0.69299999999999995</v>
      </c>
      <c r="V219" s="231">
        <f>ROUND(E219*U219,2)</f>
        <v>0.69</v>
      </c>
      <c r="W219" s="231"/>
      <c r="X219" s="231" t="s">
        <v>159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160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56</v>
      </c>
      <c r="D220" s="232"/>
      <c r="E220" s="233">
        <v>1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162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41">
        <v>52</v>
      </c>
      <c r="B221" s="242" t="s">
        <v>365</v>
      </c>
      <c r="C221" s="253" t="s">
        <v>366</v>
      </c>
      <c r="D221" s="243" t="s">
        <v>325</v>
      </c>
      <c r="E221" s="244">
        <v>1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6">
        <v>8.0000000000000002E-3</v>
      </c>
      <c r="O221" s="246">
        <f>ROUND(E221*N221,2)</f>
        <v>0.01</v>
      </c>
      <c r="P221" s="246">
        <v>0</v>
      </c>
      <c r="Q221" s="246">
        <f>ROUND(E221*P221,2)</f>
        <v>0</v>
      </c>
      <c r="R221" s="246"/>
      <c r="S221" s="246" t="s">
        <v>158</v>
      </c>
      <c r="T221" s="247" t="s">
        <v>158</v>
      </c>
      <c r="U221" s="231">
        <v>0.63</v>
      </c>
      <c r="V221" s="231">
        <f>ROUND(E221*U221,2)</f>
        <v>0.63</v>
      </c>
      <c r="W221" s="231"/>
      <c r="X221" s="231" t="s">
        <v>159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160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367</v>
      </c>
      <c r="D222" s="232"/>
      <c r="E222" s="233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162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56</v>
      </c>
      <c r="D223" s="232"/>
      <c r="E223" s="233">
        <v>1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162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41">
        <v>53</v>
      </c>
      <c r="B224" s="242" t="s">
        <v>368</v>
      </c>
      <c r="C224" s="253" t="s">
        <v>369</v>
      </c>
      <c r="D224" s="243" t="s">
        <v>157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6">
        <v>8.4999999999999995E-4</v>
      </c>
      <c r="O224" s="246">
        <f>ROUND(E224*N224,2)</f>
        <v>0</v>
      </c>
      <c r="P224" s="246">
        <v>0</v>
      </c>
      <c r="Q224" s="246">
        <f>ROUND(E224*P224,2)</f>
        <v>0</v>
      </c>
      <c r="R224" s="246"/>
      <c r="S224" s="246" t="s">
        <v>158</v>
      </c>
      <c r="T224" s="247" t="s">
        <v>158</v>
      </c>
      <c r="U224" s="231">
        <v>0.48499999999999999</v>
      </c>
      <c r="V224" s="231">
        <f>ROUND(E224*U224,2)</f>
        <v>0.49</v>
      </c>
      <c r="W224" s="231"/>
      <c r="X224" s="231" t="s">
        <v>159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160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370</v>
      </c>
      <c r="D225" s="232"/>
      <c r="E225" s="233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56</v>
      </c>
      <c r="D226" s="232"/>
      <c r="E226" s="233">
        <v>1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41">
        <v>54</v>
      </c>
      <c r="B227" s="242" t="s">
        <v>371</v>
      </c>
      <c r="C227" s="253" t="s">
        <v>372</v>
      </c>
      <c r="D227" s="243" t="s">
        <v>157</v>
      </c>
      <c r="E227" s="244">
        <v>5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6">
        <v>1.1999999999999999E-3</v>
      </c>
      <c r="O227" s="246">
        <f>ROUND(E227*N227,2)</f>
        <v>0.01</v>
      </c>
      <c r="P227" s="246">
        <v>0</v>
      </c>
      <c r="Q227" s="246">
        <f>ROUND(E227*P227,2)</f>
        <v>0</v>
      </c>
      <c r="R227" s="246"/>
      <c r="S227" s="246" t="s">
        <v>158</v>
      </c>
      <c r="T227" s="247" t="s">
        <v>158</v>
      </c>
      <c r="U227" s="231">
        <v>0.48499999999999999</v>
      </c>
      <c r="V227" s="231">
        <f>ROUND(E227*U227,2)</f>
        <v>2.4300000000000002</v>
      </c>
      <c r="W227" s="231"/>
      <c r="X227" s="231" t="s">
        <v>159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160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373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271</v>
      </c>
      <c r="D229" s="232"/>
      <c r="E229" s="233">
        <v>5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1">
        <v>55</v>
      </c>
      <c r="B230" s="242" t="s">
        <v>374</v>
      </c>
      <c r="C230" s="253" t="s">
        <v>375</v>
      </c>
      <c r="D230" s="243" t="s">
        <v>325</v>
      </c>
      <c r="E230" s="244">
        <v>7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0</v>
      </c>
      <c r="O230" s="246">
        <f>ROUND(E230*N230,2)</f>
        <v>0</v>
      </c>
      <c r="P230" s="246">
        <v>1.56E-3</v>
      </c>
      <c r="Q230" s="246">
        <f>ROUND(E230*P230,2)</f>
        <v>0.01</v>
      </c>
      <c r="R230" s="246"/>
      <c r="S230" s="246" t="s">
        <v>158</v>
      </c>
      <c r="T230" s="247" t="s">
        <v>158</v>
      </c>
      <c r="U230" s="231">
        <v>0.22</v>
      </c>
      <c r="V230" s="231">
        <f>ROUND(E230*U230,2)</f>
        <v>1.54</v>
      </c>
      <c r="W230" s="231"/>
      <c r="X230" s="231" t="s">
        <v>159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160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376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346</v>
      </c>
      <c r="D232" s="232"/>
      <c r="E232" s="233">
        <v>6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377</v>
      </c>
      <c r="D233" s="232"/>
      <c r="E233" s="233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56</v>
      </c>
      <c r="D234" s="232"/>
      <c r="E234" s="233">
        <v>1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162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1">
        <v>56</v>
      </c>
      <c r="B235" s="242" t="s">
        <v>378</v>
      </c>
      <c r="C235" s="253" t="s">
        <v>379</v>
      </c>
      <c r="D235" s="243" t="s">
        <v>325</v>
      </c>
      <c r="E235" s="244">
        <v>1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3.32E-3</v>
      </c>
      <c r="O235" s="246">
        <f>ROUND(E235*N235,2)</f>
        <v>0</v>
      </c>
      <c r="P235" s="246">
        <v>0</v>
      </c>
      <c r="Q235" s="246">
        <f>ROUND(E235*P235,2)</f>
        <v>0</v>
      </c>
      <c r="R235" s="246"/>
      <c r="S235" s="246" t="s">
        <v>158</v>
      </c>
      <c r="T235" s="247" t="s">
        <v>158</v>
      </c>
      <c r="U235" s="231">
        <v>0.58699999999999997</v>
      </c>
      <c r="V235" s="231">
        <f>ROUND(E235*U235,2)</f>
        <v>0.59</v>
      </c>
      <c r="W235" s="231"/>
      <c r="X235" s="231" t="s">
        <v>159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160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380</v>
      </c>
      <c r="D236" s="232"/>
      <c r="E236" s="233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162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56</v>
      </c>
      <c r="D237" s="232"/>
      <c r="E237" s="233">
        <v>1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162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57</v>
      </c>
      <c r="B238" s="242" t="s">
        <v>381</v>
      </c>
      <c r="C238" s="253" t="s">
        <v>382</v>
      </c>
      <c r="D238" s="243" t="s">
        <v>157</v>
      </c>
      <c r="E238" s="244">
        <v>6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4.0999999999999999E-4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158</v>
      </c>
      <c r="T238" s="247" t="s">
        <v>158</v>
      </c>
      <c r="U238" s="231">
        <v>0.25</v>
      </c>
      <c r="V238" s="231">
        <f>ROUND(E238*U238,2)</f>
        <v>1.5</v>
      </c>
      <c r="W238" s="231"/>
      <c r="X238" s="231" t="s">
        <v>159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160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354</v>
      </c>
      <c r="D239" s="232"/>
      <c r="E239" s="233">
        <v>6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162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41">
        <v>58</v>
      </c>
      <c r="B240" s="242" t="s">
        <v>383</v>
      </c>
      <c r="C240" s="253" t="s">
        <v>384</v>
      </c>
      <c r="D240" s="243" t="s">
        <v>157</v>
      </c>
      <c r="E240" s="244">
        <v>6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2.0000000000000001E-4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 t="s">
        <v>158</v>
      </c>
      <c r="T240" s="247" t="s">
        <v>158</v>
      </c>
      <c r="U240" s="231">
        <v>0.25</v>
      </c>
      <c r="V240" s="231">
        <f>ROUND(E240*U240,2)</f>
        <v>1.5</v>
      </c>
      <c r="W240" s="231"/>
      <c r="X240" s="231" t="s">
        <v>159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160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354</v>
      </c>
      <c r="D241" s="232"/>
      <c r="E241" s="233">
        <v>6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162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41">
        <v>59</v>
      </c>
      <c r="B242" s="242" t="s">
        <v>385</v>
      </c>
      <c r="C242" s="253" t="s">
        <v>386</v>
      </c>
      <c r="D242" s="243" t="s">
        <v>325</v>
      </c>
      <c r="E242" s="244">
        <v>4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1.7999999999999999E-2</v>
      </c>
      <c r="O242" s="246">
        <f>ROUND(E242*N242,2)</f>
        <v>7.0000000000000007E-2</v>
      </c>
      <c r="P242" s="246">
        <v>0</v>
      </c>
      <c r="Q242" s="246">
        <f>ROUND(E242*P242,2)</f>
        <v>0</v>
      </c>
      <c r="R242" s="246"/>
      <c r="S242" s="246" t="s">
        <v>158</v>
      </c>
      <c r="T242" s="247" t="s">
        <v>158</v>
      </c>
      <c r="U242" s="231">
        <v>1.9</v>
      </c>
      <c r="V242" s="231">
        <f>ROUND(E242*U242,2)</f>
        <v>7.6</v>
      </c>
      <c r="W242" s="231"/>
      <c r="X242" s="231" t="s">
        <v>159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160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5" t="s">
        <v>387</v>
      </c>
      <c r="D243" s="248"/>
      <c r="E243" s="248"/>
      <c r="F243" s="248"/>
      <c r="G243" s="248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202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67</v>
      </c>
      <c r="D244" s="232"/>
      <c r="E244" s="233">
        <v>4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162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41">
        <v>60</v>
      </c>
      <c r="B245" s="242" t="s">
        <v>388</v>
      </c>
      <c r="C245" s="253" t="s">
        <v>389</v>
      </c>
      <c r="D245" s="243" t="s">
        <v>274</v>
      </c>
      <c r="E245" s="244">
        <v>0.222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6">
        <v>0</v>
      </c>
      <c r="O245" s="246">
        <f>ROUND(E245*N245,2)</f>
        <v>0</v>
      </c>
      <c r="P245" s="246">
        <v>0</v>
      </c>
      <c r="Q245" s="246">
        <f>ROUND(E245*P245,2)</f>
        <v>0</v>
      </c>
      <c r="R245" s="246"/>
      <c r="S245" s="246" t="s">
        <v>158</v>
      </c>
      <c r="T245" s="247" t="s">
        <v>158</v>
      </c>
      <c r="U245" s="231">
        <v>1.52</v>
      </c>
      <c r="V245" s="231">
        <f>ROUND(E245*U245,2)</f>
        <v>0.34</v>
      </c>
      <c r="W245" s="231"/>
      <c r="X245" s="231" t="s">
        <v>159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160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390</v>
      </c>
      <c r="D246" s="232"/>
      <c r="E246" s="233">
        <v>0.222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41">
        <v>61</v>
      </c>
      <c r="B247" s="242" t="s">
        <v>391</v>
      </c>
      <c r="C247" s="253" t="s">
        <v>392</v>
      </c>
      <c r="D247" s="243" t="s">
        <v>157</v>
      </c>
      <c r="E247" s="244">
        <v>2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5.0000000000000001E-3</v>
      </c>
      <c r="Q247" s="246">
        <f>ROUND(E247*P247,2)</f>
        <v>0.01</v>
      </c>
      <c r="R247" s="246"/>
      <c r="S247" s="246" t="s">
        <v>207</v>
      </c>
      <c r="T247" s="247" t="s">
        <v>208</v>
      </c>
      <c r="U247" s="231">
        <v>0</v>
      </c>
      <c r="V247" s="231">
        <f>ROUND(E247*U247,2)</f>
        <v>0</v>
      </c>
      <c r="W247" s="231"/>
      <c r="X247" s="231" t="s">
        <v>159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160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29"/>
      <c r="B248" s="230"/>
      <c r="C248" s="254" t="s">
        <v>219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162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56</v>
      </c>
      <c r="D249" s="232"/>
      <c r="E249" s="233">
        <v>1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236</v>
      </c>
      <c r="D250" s="232"/>
      <c r="E250" s="233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162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56</v>
      </c>
      <c r="D251" s="232"/>
      <c r="E251" s="233">
        <v>1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162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41">
        <v>62</v>
      </c>
      <c r="B252" s="242" t="s">
        <v>393</v>
      </c>
      <c r="C252" s="253" t="s">
        <v>394</v>
      </c>
      <c r="D252" s="243" t="s">
        <v>395</v>
      </c>
      <c r="E252" s="244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0.02</v>
      </c>
      <c r="Q252" s="246">
        <f>ROUND(E252*P252,2)</f>
        <v>0.02</v>
      </c>
      <c r="R252" s="246"/>
      <c r="S252" s="246" t="s">
        <v>207</v>
      </c>
      <c r="T252" s="247" t="s">
        <v>208</v>
      </c>
      <c r="U252" s="231">
        <v>0</v>
      </c>
      <c r="V252" s="231">
        <f>ROUND(E252*U252,2)</f>
        <v>0</v>
      </c>
      <c r="W252" s="231"/>
      <c r="X252" s="231" t="s">
        <v>159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160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396</v>
      </c>
      <c r="D253" s="232"/>
      <c r="E253" s="233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162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56</v>
      </c>
      <c r="D254" s="232"/>
      <c r="E254" s="233">
        <v>1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162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41">
        <v>63</v>
      </c>
      <c r="B255" s="242" t="s">
        <v>397</v>
      </c>
      <c r="C255" s="253" t="s">
        <v>398</v>
      </c>
      <c r="D255" s="243" t="s">
        <v>343</v>
      </c>
      <c r="E255" s="244">
        <v>1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207</v>
      </c>
      <c r="T255" s="247" t="s">
        <v>208</v>
      </c>
      <c r="U255" s="231">
        <v>0</v>
      </c>
      <c r="V255" s="231">
        <f>ROUND(E255*U255,2)</f>
        <v>0</v>
      </c>
      <c r="W255" s="231"/>
      <c r="X255" s="231" t="s">
        <v>159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160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162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>
      <c r="A257" s="241">
        <v>64</v>
      </c>
      <c r="B257" s="242" t="s">
        <v>399</v>
      </c>
      <c r="C257" s="253" t="s">
        <v>400</v>
      </c>
      <c r="D257" s="243" t="s">
        <v>157</v>
      </c>
      <c r="E257" s="244">
        <v>1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1.0999999999999999E-2</v>
      </c>
      <c r="O257" s="246">
        <f>ROUND(E257*N257,2)</f>
        <v>0.01</v>
      </c>
      <c r="P257" s="246">
        <v>0</v>
      </c>
      <c r="Q257" s="246">
        <f>ROUND(E257*P257,2)</f>
        <v>0</v>
      </c>
      <c r="R257" s="246" t="s">
        <v>401</v>
      </c>
      <c r="S257" s="246" t="s">
        <v>158</v>
      </c>
      <c r="T257" s="247" t="s">
        <v>158</v>
      </c>
      <c r="U257" s="231">
        <v>0</v>
      </c>
      <c r="V257" s="231">
        <f>ROUND(E257*U257,2)</f>
        <v>0</v>
      </c>
      <c r="W257" s="231"/>
      <c r="X257" s="231" t="s">
        <v>402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403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56</v>
      </c>
      <c r="D258" s="232"/>
      <c r="E258" s="233">
        <v>1</v>
      </c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162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>
      <c r="A259" s="235" t="s">
        <v>153</v>
      </c>
      <c r="B259" s="236" t="s">
        <v>102</v>
      </c>
      <c r="C259" s="252" t="s">
        <v>103</v>
      </c>
      <c r="D259" s="237"/>
      <c r="E259" s="238"/>
      <c r="F259" s="239"/>
      <c r="G259" s="239">
        <f>SUMIF(AG260:AG271,"&lt;&gt;NOR",G260:G271)</f>
        <v>0</v>
      </c>
      <c r="H259" s="239"/>
      <c r="I259" s="239">
        <f>SUM(I260:I271)</f>
        <v>0</v>
      </c>
      <c r="J259" s="239"/>
      <c r="K259" s="239">
        <f>SUM(K260:K271)</f>
        <v>0</v>
      </c>
      <c r="L259" s="239"/>
      <c r="M259" s="239">
        <f>SUM(M260:M271)</f>
        <v>0</v>
      </c>
      <c r="N259" s="239"/>
      <c r="O259" s="239">
        <f>SUM(O260:O271)</f>
        <v>0.03</v>
      </c>
      <c r="P259" s="239"/>
      <c r="Q259" s="239">
        <f>SUM(Q260:Q271)</f>
        <v>0</v>
      </c>
      <c r="R259" s="239"/>
      <c r="S259" s="239"/>
      <c r="T259" s="240"/>
      <c r="U259" s="234"/>
      <c r="V259" s="234">
        <f>SUM(V260:V271)</f>
        <v>2.31</v>
      </c>
      <c r="W259" s="234"/>
      <c r="X259" s="234"/>
      <c r="AG259" t="s">
        <v>154</v>
      </c>
    </row>
    <row r="260" spans="1:60" outlineLevel="1">
      <c r="A260" s="241">
        <v>65</v>
      </c>
      <c r="B260" s="242" t="s">
        <v>404</v>
      </c>
      <c r="C260" s="253" t="s">
        <v>405</v>
      </c>
      <c r="D260" s="243" t="s">
        <v>157</v>
      </c>
      <c r="E260" s="244">
        <v>1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158</v>
      </c>
      <c r="T260" s="247" t="s">
        <v>158</v>
      </c>
      <c r="U260" s="231">
        <v>1.45</v>
      </c>
      <c r="V260" s="231">
        <f>ROUND(E260*U260,2)</f>
        <v>1.45</v>
      </c>
      <c r="W260" s="231"/>
      <c r="X260" s="231" t="s">
        <v>159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160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406</v>
      </c>
      <c r="D261" s="232"/>
      <c r="E261" s="233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162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56</v>
      </c>
      <c r="D262" s="232"/>
      <c r="E262" s="233">
        <v>1</v>
      </c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162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41">
        <v>66</v>
      </c>
      <c r="B263" s="242" t="s">
        <v>407</v>
      </c>
      <c r="C263" s="253" t="s">
        <v>408</v>
      </c>
      <c r="D263" s="243" t="s">
        <v>157</v>
      </c>
      <c r="E263" s="244">
        <v>1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158</v>
      </c>
      <c r="T263" s="247" t="s">
        <v>158</v>
      </c>
      <c r="U263" s="231">
        <v>0.78</v>
      </c>
      <c r="V263" s="231">
        <f>ROUND(E263*U263,2)</f>
        <v>0.78</v>
      </c>
      <c r="W263" s="231"/>
      <c r="X263" s="231" t="s">
        <v>159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160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56</v>
      </c>
      <c r="D264" s="232"/>
      <c r="E264" s="233">
        <v>1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162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41">
        <v>67</v>
      </c>
      <c r="B265" s="242" t="s">
        <v>409</v>
      </c>
      <c r="C265" s="253" t="s">
        <v>410</v>
      </c>
      <c r="D265" s="243" t="s">
        <v>274</v>
      </c>
      <c r="E265" s="244">
        <v>3.4000000000000002E-2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158</v>
      </c>
      <c r="T265" s="247" t="s">
        <v>158</v>
      </c>
      <c r="U265" s="231">
        <v>2.42</v>
      </c>
      <c r="V265" s="231">
        <f>ROUND(E265*U265,2)</f>
        <v>0.08</v>
      </c>
      <c r="W265" s="231"/>
      <c r="X265" s="231" t="s">
        <v>159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160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411</v>
      </c>
      <c r="D266" s="232"/>
      <c r="E266" s="233">
        <v>3.4000000000000002E-2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162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1">
        <v>68</v>
      </c>
      <c r="B267" s="242" t="s">
        <v>412</v>
      </c>
      <c r="C267" s="253" t="s">
        <v>413</v>
      </c>
      <c r="D267" s="243" t="s">
        <v>157</v>
      </c>
      <c r="E267" s="244">
        <v>1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7.5000000000000002E-4</v>
      </c>
      <c r="O267" s="246">
        <f>ROUND(E267*N267,2)</f>
        <v>0</v>
      </c>
      <c r="P267" s="246">
        <v>0</v>
      </c>
      <c r="Q267" s="246">
        <f>ROUND(E267*P267,2)</f>
        <v>0</v>
      </c>
      <c r="R267" s="246" t="s">
        <v>401</v>
      </c>
      <c r="S267" s="246" t="s">
        <v>158</v>
      </c>
      <c r="T267" s="247" t="s">
        <v>158</v>
      </c>
      <c r="U267" s="231">
        <v>0</v>
      </c>
      <c r="V267" s="231">
        <f>ROUND(E267*U267,2)</f>
        <v>0</v>
      </c>
      <c r="W267" s="231"/>
      <c r="X267" s="231" t="s">
        <v>402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403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56</v>
      </c>
      <c r="D268" s="232"/>
      <c r="E268" s="233">
        <v>1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162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41">
        <v>69</v>
      </c>
      <c r="B269" s="242" t="s">
        <v>414</v>
      </c>
      <c r="C269" s="253" t="s">
        <v>415</v>
      </c>
      <c r="D269" s="243" t="s">
        <v>157</v>
      </c>
      <c r="E269" s="244">
        <v>1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3.4000000000000002E-2</v>
      </c>
      <c r="O269" s="246">
        <f>ROUND(E269*N269,2)</f>
        <v>0.03</v>
      </c>
      <c r="P269" s="246">
        <v>0</v>
      </c>
      <c r="Q269" s="246">
        <f>ROUND(E269*P269,2)</f>
        <v>0</v>
      </c>
      <c r="R269" s="246" t="s">
        <v>401</v>
      </c>
      <c r="S269" s="246" t="s">
        <v>158</v>
      </c>
      <c r="T269" s="247" t="s">
        <v>158</v>
      </c>
      <c r="U269" s="231">
        <v>0</v>
      </c>
      <c r="V269" s="231">
        <f>ROUND(E269*U269,2)</f>
        <v>0</v>
      </c>
      <c r="W269" s="231"/>
      <c r="X269" s="231" t="s">
        <v>402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403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406</v>
      </c>
      <c r="D270" s="232"/>
      <c r="E270" s="233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162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56</v>
      </c>
      <c r="D271" s="232"/>
      <c r="E271" s="233">
        <v>1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162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>
      <c r="A272" s="235" t="s">
        <v>153</v>
      </c>
      <c r="B272" s="236" t="s">
        <v>106</v>
      </c>
      <c r="C272" s="252" t="s">
        <v>107</v>
      </c>
      <c r="D272" s="237"/>
      <c r="E272" s="238"/>
      <c r="F272" s="239"/>
      <c r="G272" s="239">
        <f>SUMIF(AG273:AG286,"&lt;&gt;NOR",G273:G286)</f>
        <v>0</v>
      </c>
      <c r="H272" s="239"/>
      <c r="I272" s="239">
        <f>SUM(I273:I286)</f>
        <v>0</v>
      </c>
      <c r="J272" s="239"/>
      <c r="K272" s="239">
        <f>SUM(K273:K286)</f>
        <v>0</v>
      </c>
      <c r="L272" s="239"/>
      <c r="M272" s="239">
        <f>SUM(M273:M286)</f>
        <v>0</v>
      </c>
      <c r="N272" s="239"/>
      <c r="O272" s="239">
        <f>SUM(O273:O286)</f>
        <v>0.37</v>
      </c>
      <c r="P272" s="239"/>
      <c r="Q272" s="239">
        <f>SUM(Q273:Q286)</f>
        <v>0</v>
      </c>
      <c r="R272" s="239"/>
      <c r="S272" s="239"/>
      <c r="T272" s="240"/>
      <c r="U272" s="234"/>
      <c r="V272" s="234">
        <f>SUM(V273:V286)</f>
        <v>17.93</v>
      </c>
      <c r="W272" s="234"/>
      <c r="X272" s="234"/>
      <c r="AG272" t="s">
        <v>154</v>
      </c>
    </row>
    <row r="273" spans="1:60" ht="22.5" outlineLevel="1">
      <c r="A273" s="241">
        <v>70</v>
      </c>
      <c r="B273" s="242" t="s">
        <v>416</v>
      </c>
      <c r="C273" s="253" t="s">
        <v>417</v>
      </c>
      <c r="D273" s="243" t="s">
        <v>165</v>
      </c>
      <c r="E273" s="244">
        <v>17</v>
      </c>
      <c r="F273" s="245"/>
      <c r="G273" s="246">
        <f>ROUND(E273*F273,2)</f>
        <v>0</v>
      </c>
      <c r="H273" s="245"/>
      <c r="I273" s="246">
        <f>ROUND(E273*H273,2)</f>
        <v>0</v>
      </c>
      <c r="J273" s="245"/>
      <c r="K273" s="246">
        <f>ROUND(E273*J273,2)</f>
        <v>0</v>
      </c>
      <c r="L273" s="246">
        <v>21</v>
      </c>
      <c r="M273" s="246">
        <f>G273*(1+L273/100)</f>
        <v>0</v>
      </c>
      <c r="N273" s="246">
        <v>2.1000000000000001E-4</v>
      </c>
      <c r="O273" s="246">
        <f>ROUND(E273*N273,2)</f>
        <v>0</v>
      </c>
      <c r="P273" s="246">
        <v>0</v>
      </c>
      <c r="Q273" s="246">
        <f>ROUND(E273*P273,2)</f>
        <v>0</v>
      </c>
      <c r="R273" s="246"/>
      <c r="S273" s="246" t="s">
        <v>158</v>
      </c>
      <c r="T273" s="247" t="s">
        <v>158</v>
      </c>
      <c r="U273" s="231">
        <v>0.05</v>
      </c>
      <c r="V273" s="231">
        <f>ROUND(E273*U273,2)</f>
        <v>0.85</v>
      </c>
      <c r="W273" s="231"/>
      <c r="X273" s="231" t="s">
        <v>159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160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537</v>
      </c>
      <c r="D274" s="232"/>
      <c r="E274" s="233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162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196</v>
      </c>
      <c r="D275" s="232"/>
      <c r="E275" s="233">
        <v>17</v>
      </c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162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>
      <c r="A276" s="241">
        <v>71</v>
      </c>
      <c r="B276" s="242" t="s">
        <v>418</v>
      </c>
      <c r="C276" s="253" t="s">
        <v>419</v>
      </c>
      <c r="D276" s="243" t="s">
        <v>165</v>
      </c>
      <c r="E276" s="244">
        <v>17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4.8300000000000001E-3</v>
      </c>
      <c r="O276" s="246">
        <f>ROUND(E276*N276,2)</f>
        <v>0.08</v>
      </c>
      <c r="P276" s="246">
        <v>0</v>
      </c>
      <c r="Q276" s="246">
        <f>ROUND(E276*P276,2)</f>
        <v>0</v>
      </c>
      <c r="R276" s="246"/>
      <c r="S276" s="246" t="s">
        <v>158</v>
      </c>
      <c r="T276" s="247" t="s">
        <v>158</v>
      </c>
      <c r="U276" s="231">
        <v>0.97</v>
      </c>
      <c r="V276" s="231">
        <f>ROUND(E276*U276,2)</f>
        <v>16.489999999999998</v>
      </c>
      <c r="W276" s="231"/>
      <c r="X276" s="231" t="s">
        <v>159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160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29"/>
      <c r="B277" s="230"/>
      <c r="C277" s="254" t="s">
        <v>537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162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196</v>
      </c>
      <c r="D278" s="232"/>
      <c r="E278" s="233">
        <v>17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162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41">
        <v>72</v>
      </c>
      <c r="B279" s="242" t="s">
        <v>420</v>
      </c>
      <c r="C279" s="253" t="s">
        <v>421</v>
      </c>
      <c r="D279" s="243" t="s">
        <v>274</v>
      </c>
      <c r="E279" s="244">
        <v>0.371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6">
        <v>0</v>
      </c>
      <c r="O279" s="246">
        <f>ROUND(E279*N279,2)</f>
        <v>0</v>
      </c>
      <c r="P279" s="246">
        <v>0</v>
      </c>
      <c r="Q279" s="246">
        <f>ROUND(E279*P279,2)</f>
        <v>0</v>
      </c>
      <c r="R279" s="246"/>
      <c r="S279" s="246" t="s">
        <v>158</v>
      </c>
      <c r="T279" s="247" t="s">
        <v>158</v>
      </c>
      <c r="U279" s="231">
        <v>1.6</v>
      </c>
      <c r="V279" s="231">
        <f>ROUND(E279*U279,2)</f>
        <v>0.59</v>
      </c>
      <c r="W279" s="231"/>
      <c r="X279" s="231" t="s">
        <v>159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160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>
      <c r="A280" s="229"/>
      <c r="B280" s="230"/>
      <c r="C280" s="254" t="s">
        <v>422</v>
      </c>
      <c r="D280" s="232"/>
      <c r="E280" s="233">
        <v>0.371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162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41">
        <v>73</v>
      </c>
      <c r="B281" s="242" t="s">
        <v>423</v>
      </c>
      <c r="C281" s="253" t="s">
        <v>424</v>
      </c>
      <c r="D281" s="243" t="s">
        <v>165</v>
      </c>
      <c r="E281" s="244">
        <v>17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1.1999999999999999E-3</v>
      </c>
      <c r="O281" s="246">
        <f>ROUND(E281*N281,2)</f>
        <v>0.02</v>
      </c>
      <c r="P281" s="246">
        <v>0</v>
      </c>
      <c r="Q281" s="246">
        <f>ROUND(E281*P281,2)</f>
        <v>0</v>
      </c>
      <c r="R281" s="246"/>
      <c r="S281" s="246" t="s">
        <v>207</v>
      </c>
      <c r="T281" s="247" t="s">
        <v>158</v>
      </c>
      <c r="U281" s="231">
        <v>0</v>
      </c>
      <c r="V281" s="231">
        <f>ROUND(E281*U281,2)</f>
        <v>0</v>
      </c>
      <c r="W281" s="231"/>
      <c r="X281" s="231" t="s">
        <v>159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160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537</v>
      </c>
      <c r="D282" s="232"/>
      <c r="E282" s="233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162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196</v>
      </c>
      <c r="D283" s="232"/>
      <c r="E283" s="233">
        <v>17</v>
      </c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162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41">
        <v>74</v>
      </c>
      <c r="B284" s="242" t="s">
        <v>425</v>
      </c>
      <c r="C284" s="253" t="s">
        <v>426</v>
      </c>
      <c r="D284" s="243" t="s">
        <v>165</v>
      </c>
      <c r="E284" s="244">
        <v>18.7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6">
        <v>1.4200000000000001E-2</v>
      </c>
      <c r="O284" s="246">
        <f>ROUND(E284*N284,2)</f>
        <v>0.27</v>
      </c>
      <c r="P284" s="246">
        <v>0</v>
      </c>
      <c r="Q284" s="246">
        <f>ROUND(E284*P284,2)</f>
        <v>0</v>
      </c>
      <c r="R284" s="246" t="s">
        <v>401</v>
      </c>
      <c r="S284" s="246" t="s">
        <v>158</v>
      </c>
      <c r="T284" s="247" t="s">
        <v>158</v>
      </c>
      <c r="U284" s="231">
        <v>0</v>
      </c>
      <c r="V284" s="231">
        <f>ROUND(E284*U284,2)</f>
        <v>0</v>
      </c>
      <c r="W284" s="231"/>
      <c r="X284" s="231" t="s">
        <v>402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403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537</v>
      </c>
      <c r="D285" s="232"/>
      <c r="E285" s="233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162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427</v>
      </c>
      <c r="D286" s="232"/>
      <c r="E286" s="233">
        <v>18.7</v>
      </c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162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>
      <c r="A287" s="235" t="s">
        <v>153</v>
      </c>
      <c r="B287" s="236" t="s">
        <v>110</v>
      </c>
      <c r="C287" s="252" t="s">
        <v>111</v>
      </c>
      <c r="D287" s="237"/>
      <c r="E287" s="238"/>
      <c r="F287" s="239"/>
      <c r="G287" s="239">
        <f>SUMIF(AG288:AG322,"&lt;&gt;NOR",G288:G322)</f>
        <v>0</v>
      </c>
      <c r="H287" s="239"/>
      <c r="I287" s="239">
        <f>SUM(I288:I322)</f>
        <v>0</v>
      </c>
      <c r="J287" s="239"/>
      <c r="K287" s="239">
        <f>SUM(K288:K322)</f>
        <v>0</v>
      </c>
      <c r="L287" s="239"/>
      <c r="M287" s="239">
        <f>SUM(M288:M322)</f>
        <v>0</v>
      </c>
      <c r="N287" s="239"/>
      <c r="O287" s="239">
        <f>SUM(O288:O322)</f>
        <v>0.82</v>
      </c>
      <c r="P287" s="239"/>
      <c r="Q287" s="239">
        <f>SUM(Q288:Q322)</f>
        <v>0</v>
      </c>
      <c r="R287" s="239"/>
      <c r="S287" s="239"/>
      <c r="T287" s="240"/>
      <c r="U287" s="234"/>
      <c r="V287" s="234">
        <f>SUM(V288:V322)</f>
        <v>59.510000000000005</v>
      </c>
      <c r="W287" s="234"/>
      <c r="X287" s="234"/>
      <c r="AG287" t="s">
        <v>154</v>
      </c>
    </row>
    <row r="288" spans="1:60" outlineLevel="1">
      <c r="A288" s="241">
        <v>75</v>
      </c>
      <c r="B288" s="242" t="s">
        <v>428</v>
      </c>
      <c r="C288" s="253" t="s">
        <v>429</v>
      </c>
      <c r="D288" s="243" t="s">
        <v>165</v>
      </c>
      <c r="E288" s="244">
        <v>42.505800000000001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2.1000000000000001E-4</v>
      </c>
      <c r="O288" s="246">
        <f>ROUND(E288*N288,2)</f>
        <v>0.01</v>
      </c>
      <c r="P288" s="246">
        <v>0</v>
      </c>
      <c r="Q288" s="246">
        <f>ROUND(E288*P288,2)</f>
        <v>0</v>
      </c>
      <c r="R288" s="246"/>
      <c r="S288" s="246" t="s">
        <v>158</v>
      </c>
      <c r="T288" s="247" t="s">
        <v>158</v>
      </c>
      <c r="U288" s="231">
        <v>0.05</v>
      </c>
      <c r="V288" s="231">
        <f>ROUND(E288*U288,2)</f>
        <v>2.13</v>
      </c>
      <c r="W288" s="231"/>
      <c r="X288" s="231" t="s">
        <v>159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160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430</v>
      </c>
      <c r="D289" s="232"/>
      <c r="E289" s="233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162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431</v>
      </c>
      <c r="D290" s="232"/>
      <c r="E290" s="233">
        <v>43.293599999999998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162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432</v>
      </c>
      <c r="D291" s="232"/>
      <c r="E291" s="233">
        <v>1.68</v>
      </c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162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231</v>
      </c>
      <c r="D292" s="232"/>
      <c r="E292" s="233">
        <v>-1.6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162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433</v>
      </c>
      <c r="D293" s="232"/>
      <c r="E293" s="233">
        <v>-0.81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162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434</v>
      </c>
      <c r="D294" s="232"/>
      <c r="E294" s="233">
        <v>-2.2999999999999998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162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435</v>
      </c>
      <c r="D295" s="232"/>
      <c r="E295" s="233">
        <v>0.94499999999999995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436</v>
      </c>
      <c r="D296" s="232"/>
      <c r="E296" s="233">
        <v>0.89534999999999998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437</v>
      </c>
      <c r="D297" s="232"/>
      <c r="E297" s="233">
        <v>0.40184999999999998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162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41">
        <v>76</v>
      </c>
      <c r="B298" s="242" t="s">
        <v>438</v>
      </c>
      <c r="C298" s="253" t="s">
        <v>439</v>
      </c>
      <c r="D298" s="243" t="s">
        <v>165</v>
      </c>
      <c r="E298" s="244">
        <v>42.505800000000001</v>
      </c>
      <c r="F298" s="245"/>
      <c r="G298" s="246">
        <f>ROUND(E298*F298,2)</f>
        <v>0</v>
      </c>
      <c r="H298" s="245"/>
      <c r="I298" s="246">
        <f>ROUND(E298*H298,2)</f>
        <v>0</v>
      </c>
      <c r="J298" s="245"/>
      <c r="K298" s="246">
        <f>ROUND(E298*J298,2)</f>
        <v>0</v>
      </c>
      <c r="L298" s="246">
        <v>21</v>
      </c>
      <c r="M298" s="246">
        <f>G298*(1+L298/100)</f>
        <v>0</v>
      </c>
      <c r="N298" s="246">
        <v>2.9999999999999997E-4</v>
      </c>
      <c r="O298" s="246">
        <f>ROUND(E298*N298,2)</f>
        <v>0.01</v>
      </c>
      <c r="P298" s="246">
        <v>0</v>
      </c>
      <c r="Q298" s="246">
        <f>ROUND(E298*P298,2)</f>
        <v>0</v>
      </c>
      <c r="R298" s="246"/>
      <c r="S298" s="246" t="s">
        <v>158</v>
      </c>
      <c r="T298" s="247" t="s">
        <v>158</v>
      </c>
      <c r="U298" s="231">
        <v>0</v>
      </c>
      <c r="V298" s="231">
        <f>ROUND(E298*U298,2)</f>
        <v>0</v>
      </c>
      <c r="W298" s="231"/>
      <c r="X298" s="231" t="s">
        <v>159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200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440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441</v>
      </c>
      <c r="D300" s="232"/>
      <c r="E300" s="233">
        <v>42.505800000000001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ht="22.5" outlineLevel="1">
      <c r="A301" s="241">
        <v>77</v>
      </c>
      <c r="B301" s="242" t="s">
        <v>442</v>
      </c>
      <c r="C301" s="253" t="s">
        <v>443</v>
      </c>
      <c r="D301" s="243" t="s">
        <v>165</v>
      </c>
      <c r="E301" s="244">
        <v>42.505800000000001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4.8700000000000002E-3</v>
      </c>
      <c r="O301" s="246">
        <f>ROUND(E301*N301,2)</f>
        <v>0.21</v>
      </c>
      <c r="P301" s="246">
        <v>0</v>
      </c>
      <c r="Q301" s="246">
        <f>ROUND(E301*P301,2)</f>
        <v>0</v>
      </c>
      <c r="R301" s="246"/>
      <c r="S301" s="246" t="s">
        <v>158</v>
      </c>
      <c r="T301" s="247" t="s">
        <v>158</v>
      </c>
      <c r="U301" s="231">
        <v>1.1299999999999999</v>
      </c>
      <c r="V301" s="231">
        <f>ROUND(E301*U301,2)</f>
        <v>48.03</v>
      </c>
      <c r="W301" s="231"/>
      <c r="X301" s="231" t="s">
        <v>159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200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444</v>
      </c>
      <c r="D302" s="232"/>
      <c r="E302" s="233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162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431</v>
      </c>
      <c r="D303" s="232"/>
      <c r="E303" s="233">
        <v>43.293599999999998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432</v>
      </c>
      <c r="D304" s="232"/>
      <c r="E304" s="233">
        <v>1.68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231</v>
      </c>
      <c r="D305" s="232"/>
      <c r="E305" s="233">
        <v>-1.6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433</v>
      </c>
      <c r="D306" s="232"/>
      <c r="E306" s="233">
        <v>-0.81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434</v>
      </c>
      <c r="D307" s="232"/>
      <c r="E307" s="233">
        <v>-2.2999999999999998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435</v>
      </c>
      <c r="D308" s="232"/>
      <c r="E308" s="233">
        <v>0.94499999999999995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436</v>
      </c>
      <c r="D309" s="232"/>
      <c r="E309" s="233">
        <v>0.89534999999999998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437</v>
      </c>
      <c r="D310" s="232"/>
      <c r="E310" s="233">
        <v>0.40184999999999998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162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>
      <c r="A311" s="241">
        <v>78</v>
      </c>
      <c r="B311" s="242" t="s">
        <v>445</v>
      </c>
      <c r="C311" s="253" t="s">
        <v>446</v>
      </c>
      <c r="D311" s="243" t="s">
        <v>199</v>
      </c>
      <c r="E311" s="244">
        <v>67.063999999999993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0</v>
      </c>
      <c r="O311" s="246">
        <f>ROUND(E311*N311,2)</f>
        <v>0</v>
      </c>
      <c r="P311" s="246">
        <v>0</v>
      </c>
      <c r="Q311" s="246">
        <f>ROUND(E311*P311,2)</f>
        <v>0</v>
      </c>
      <c r="R311" s="246"/>
      <c r="S311" s="246" t="s">
        <v>158</v>
      </c>
      <c r="T311" s="247" t="s">
        <v>158</v>
      </c>
      <c r="U311" s="231">
        <v>0.12</v>
      </c>
      <c r="V311" s="231">
        <f>ROUND(E311*U311,2)</f>
        <v>8.0500000000000007</v>
      </c>
      <c r="W311" s="231"/>
      <c r="X311" s="231" t="s">
        <v>159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160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447</v>
      </c>
      <c r="D312" s="232"/>
      <c r="E312" s="233">
        <v>52.116</v>
      </c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162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29"/>
      <c r="B313" s="230"/>
      <c r="C313" s="254" t="s">
        <v>448</v>
      </c>
      <c r="D313" s="232"/>
      <c r="E313" s="233">
        <v>6.3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162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449</v>
      </c>
      <c r="D314" s="232"/>
      <c r="E314" s="233">
        <v>8.6479999999999997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162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79</v>
      </c>
      <c r="B315" s="242" t="s">
        <v>450</v>
      </c>
      <c r="C315" s="253" t="s">
        <v>451</v>
      </c>
      <c r="D315" s="243" t="s">
        <v>274</v>
      </c>
      <c r="E315" s="244">
        <v>0.81499999999999995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158</v>
      </c>
      <c r="T315" s="247" t="s">
        <v>158</v>
      </c>
      <c r="U315" s="231">
        <v>1.6</v>
      </c>
      <c r="V315" s="231">
        <f>ROUND(E315*U315,2)</f>
        <v>1.3</v>
      </c>
      <c r="W315" s="231"/>
      <c r="X315" s="231" t="s">
        <v>159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200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452</v>
      </c>
      <c r="D316" s="232"/>
      <c r="E316" s="233">
        <v>0.81499999999999995</v>
      </c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162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41">
        <v>80</v>
      </c>
      <c r="B317" s="242" t="s">
        <v>453</v>
      </c>
      <c r="C317" s="253" t="s">
        <v>454</v>
      </c>
      <c r="D317" s="243" t="s">
        <v>199</v>
      </c>
      <c r="E317" s="244">
        <v>73.770399999999995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2.2000000000000001E-4</v>
      </c>
      <c r="O317" s="246">
        <f>ROUND(E317*N317,2)</f>
        <v>0.02</v>
      </c>
      <c r="P317" s="246">
        <v>0</v>
      </c>
      <c r="Q317" s="246">
        <f>ROUND(E317*P317,2)</f>
        <v>0</v>
      </c>
      <c r="R317" s="246" t="s">
        <v>401</v>
      </c>
      <c r="S317" s="246" t="s">
        <v>158</v>
      </c>
      <c r="T317" s="247" t="s">
        <v>158</v>
      </c>
      <c r="U317" s="231">
        <v>0</v>
      </c>
      <c r="V317" s="231">
        <f>ROUND(E317*U317,2)</f>
        <v>0</v>
      </c>
      <c r="W317" s="231"/>
      <c r="X317" s="231" t="s">
        <v>402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403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455</v>
      </c>
      <c r="D318" s="232"/>
      <c r="E318" s="233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456</v>
      </c>
      <c r="D319" s="232"/>
      <c r="E319" s="233">
        <v>73.770399999999995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41">
        <v>81</v>
      </c>
      <c r="B320" s="242" t="s">
        <v>457</v>
      </c>
      <c r="C320" s="253" t="s">
        <v>458</v>
      </c>
      <c r="D320" s="243" t="s">
        <v>165</v>
      </c>
      <c r="E320" s="244">
        <v>46.75638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1.2200000000000001E-2</v>
      </c>
      <c r="O320" s="246">
        <f>ROUND(E320*N320,2)</f>
        <v>0.56999999999999995</v>
      </c>
      <c r="P320" s="246">
        <v>0</v>
      </c>
      <c r="Q320" s="246">
        <f>ROUND(E320*P320,2)</f>
        <v>0</v>
      </c>
      <c r="R320" s="246" t="s">
        <v>401</v>
      </c>
      <c r="S320" s="246" t="s">
        <v>158</v>
      </c>
      <c r="T320" s="247" t="s">
        <v>158</v>
      </c>
      <c r="U320" s="231">
        <v>0</v>
      </c>
      <c r="V320" s="231">
        <f>ROUND(E320*U320,2)</f>
        <v>0</v>
      </c>
      <c r="W320" s="231"/>
      <c r="X320" s="231" t="s">
        <v>402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459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440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460</v>
      </c>
      <c r="D322" s="232"/>
      <c r="E322" s="233">
        <v>46.75638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162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>
      <c r="A323" s="235" t="s">
        <v>153</v>
      </c>
      <c r="B323" s="236" t="s">
        <v>112</v>
      </c>
      <c r="C323" s="252" t="s">
        <v>113</v>
      </c>
      <c r="D323" s="237"/>
      <c r="E323" s="238"/>
      <c r="F323" s="239"/>
      <c r="G323" s="239">
        <f>SUMIF(AG324:AG336,"&lt;&gt;NOR",G324:G336)</f>
        <v>0</v>
      </c>
      <c r="H323" s="239"/>
      <c r="I323" s="239">
        <f>SUM(I324:I336)</f>
        <v>0</v>
      </c>
      <c r="J323" s="239"/>
      <c r="K323" s="239">
        <f>SUM(K324:K336)</f>
        <v>0</v>
      </c>
      <c r="L323" s="239"/>
      <c r="M323" s="239">
        <f>SUM(M324:M336)</f>
        <v>0</v>
      </c>
      <c r="N323" s="239"/>
      <c r="O323" s="239">
        <f>SUM(O324:O336)</f>
        <v>0</v>
      </c>
      <c r="P323" s="239"/>
      <c r="Q323" s="239">
        <f>SUM(Q324:Q336)</f>
        <v>0</v>
      </c>
      <c r="R323" s="239"/>
      <c r="S323" s="239"/>
      <c r="T323" s="240"/>
      <c r="U323" s="234"/>
      <c r="V323" s="234">
        <f>SUM(V324:V336)</f>
        <v>1.34</v>
      </c>
      <c r="W323" s="234"/>
      <c r="X323" s="234"/>
      <c r="AG323" t="s">
        <v>154</v>
      </c>
    </row>
    <row r="324" spans="1:60" outlineLevel="1">
      <c r="A324" s="241">
        <v>82</v>
      </c>
      <c r="B324" s="242" t="s">
        <v>461</v>
      </c>
      <c r="C324" s="253" t="s">
        <v>462</v>
      </c>
      <c r="D324" s="243" t="s">
        <v>165</v>
      </c>
      <c r="E324" s="244">
        <v>5.7350000000000003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2.5000000000000001E-4</v>
      </c>
      <c r="O324" s="246">
        <f>ROUND(E324*N324,2)</f>
        <v>0</v>
      </c>
      <c r="P324" s="246">
        <v>0</v>
      </c>
      <c r="Q324" s="246">
        <f>ROUND(E324*P324,2)</f>
        <v>0</v>
      </c>
      <c r="R324" s="246"/>
      <c r="S324" s="246" t="s">
        <v>158</v>
      </c>
      <c r="T324" s="247" t="s">
        <v>158</v>
      </c>
      <c r="U324" s="231">
        <v>0.13</v>
      </c>
      <c r="V324" s="231">
        <f>ROUND(E324*U324,2)</f>
        <v>0.75</v>
      </c>
      <c r="W324" s="231"/>
      <c r="X324" s="231" t="s">
        <v>159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160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2.5" outlineLevel="1">
      <c r="A325" s="229"/>
      <c r="B325" s="230"/>
      <c r="C325" s="254" t="s">
        <v>463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162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464</v>
      </c>
      <c r="D326" s="232"/>
      <c r="E326" s="233">
        <v>5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465</v>
      </c>
      <c r="D327" s="232"/>
      <c r="E327" s="233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162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466</v>
      </c>
      <c r="D328" s="232"/>
      <c r="E328" s="233">
        <v>0.73499999999999999</v>
      </c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162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41">
        <v>83</v>
      </c>
      <c r="B329" s="242" t="s">
        <v>467</v>
      </c>
      <c r="C329" s="253" t="s">
        <v>468</v>
      </c>
      <c r="D329" s="243" t="s">
        <v>165</v>
      </c>
      <c r="E329" s="244">
        <v>5.7350000000000003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5.0000000000000002E-5</v>
      </c>
      <c r="O329" s="246">
        <f>ROUND(E329*N329,2)</f>
        <v>0</v>
      </c>
      <c r="P329" s="246">
        <v>0</v>
      </c>
      <c r="Q329" s="246">
        <f>ROUND(E329*P329,2)</f>
        <v>0</v>
      </c>
      <c r="R329" s="246"/>
      <c r="S329" s="246" t="s">
        <v>158</v>
      </c>
      <c r="T329" s="247" t="s">
        <v>158</v>
      </c>
      <c r="U329" s="231">
        <v>0.06</v>
      </c>
      <c r="V329" s="231">
        <f>ROUND(E329*U329,2)</f>
        <v>0.34</v>
      </c>
      <c r="W329" s="231"/>
      <c r="X329" s="231" t="s">
        <v>159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160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>
      <c r="A330" s="229"/>
      <c r="B330" s="230"/>
      <c r="C330" s="254" t="s">
        <v>463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162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464</v>
      </c>
      <c r="D331" s="232"/>
      <c r="E331" s="233">
        <v>5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465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466</v>
      </c>
      <c r="D333" s="232"/>
      <c r="E333" s="233">
        <v>0.73499999999999999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41">
        <v>84</v>
      </c>
      <c r="B334" s="242" t="s">
        <v>469</v>
      </c>
      <c r="C334" s="253" t="s">
        <v>470</v>
      </c>
      <c r="D334" s="243" t="s">
        <v>165</v>
      </c>
      <c r="E334" s="244">
        <v>5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6">
        <v>1.0000000000000001E-5</v>
      </c>
      <c r="O334" s="246">
        <f>ROUND(E334*N334,2)</f>
        <v>0</v>
      </c>
      <c r="P334" s="246">
        <v>0</v>
      </c>
      <c r="Q334" s="246">
        <f>ROUND(E334*P334,2)</f>
        <v>0</v>
      </c>
      <c r="R334" s="246"/>
      <c r="S334" s="246" t="s">
        <v>158</v>
      </c>
      <c r="T334" s="247" t="s">
        <v>158</v>
      </c>
      <c r="U334" s="231">
        <v>0.05</v>
      </c>
      <c r="V334" s="231">
        <f>ROUND(E334*U334,2)</f>
        <v>0.25</v>
      </c>
      <c r="W334" s="231"/>
      <c r="X334" s="231" t="s">
        <v>159</v>
      </c>
      <c r="Y334" s="212"/>
      <c r="Z334" s="212"/>
      <c r="AA334" s="212"/>
      <c r="AB334" s="212"/>
      <c r="AC334" s="212"/>
      <c r="AD334" s="212"/>
      <c r="AE334" s="212"/>
      <c r="AF334" s="212"/>
      <c r="AG334" s="212" t="s">
        <v>160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ht="22.5" outlineLevel="1">
      <c r="A335" s="229"/>
      <c r="B335" s="230"/>
      <c r="C335" s="254" t="s">
        <v>463</v>
      </c>
      <c r="D335" s="232"/>
      <c r="E335" s="233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162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464</v>
      </c>
      <c r="D336" s="232"/>
      <c r="E336" s="233">
        <v>5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162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>
      <c r="A337" s="235" t="s">
        <v>153</v>
      </c>
      <c r="B337" s="236" t="s">
        <v>114</v>
      </c>
      <c r="C337" s="252" t="s">
        <v>115</v>
      </c>
      <c r="D337" s="237"/>
      <c r="E337" s="238"/>
      <c r="F337" s="239"/>
      <c r="G337" s="239">
        <f>SUMIF(AG338:AG368,"&lt;&gt;NOR",G338:G368)</f>
        <v>0</v>
      </c>
      <c r="H337" s="239"/>
      <c r="I337" s="239">
        <f>SUM(I338:I368)</f>
        <v>0</v>
      </c>
      <c r="J337" s="239"/>
      <c r="K337" s="239">
        <f>SUM(K338:K368)</f>
        <v>0</v>
      </c>
      <c r="L337" s="239"/>
      <c r="M337" s="239">
        <f>SUM(M338:M368)</f>
        <v>0</v>
      </c>
      <c r="N337" s="239"/>
      <c r="O337" s="239">
        <f>SUM(O338:O368)</f>
        <v>0.02</v>
      </c>
      <c r="P337" s="239"/>
      <c r="Q337" s="239">
        <f>SUM(Q338:Q368)</f>
        <v>0.02</v>
      </c>
      <c r="R337" s="239"/>
      <c r="S337" s="239"/>
      <c r="T337" s="240"/>
      <c r="U337" s="234"/>
      <c r="V337" s="234">
        <f>SUM(V338:V368)</f>
        <v>5.7</v>
      </c>
      <c r="W337" s="234"/>
      <c r="X337" s="234"/>
      <c r="AG337" t="s">
        <v>154</v>
      </c>
    </row>
    <row r="338" spans="1:60" outlineLevel="1">
      <c r="A338" s="241">
        <v>85</v>
      </c>
      <c r="B338" s="242" t="s">
        <v>471</v>
      </c>
      <c r="C338" s="253" t="s">
        <v>472</v>
      </c>
      <c r="D338" s="243" t="s">
        <v>165</v>
      </c>
      <c r="E338" s="244">
        <v>34.296439999999997</v>
      </c>
      <c r="F338" s="245"/>
      <c r="G338" s="246">
        <f>ROUND(E338*F338,2)</f>
        <v>0</v>
      </c>
      <c r="H338" s="245"/>
      <c r="I338" s="246">
        <f>ROUND(E338*H338,2)</f>
        <v>0</v>
      </c>
      <c r="J338" s="245"/>
      <c r="K338" s="246">
        <f>ROUND(E338*J338,2)</f>
        <v>0</v>
      </c>
      <c r="L338" s="246">
        <v>21</v>
      </c>
      <c r="M338" s="246">
        <f>G338*(1+L338/100)</f>
        <v>0</v>
      </c>
      <c r="N338" s="246">
        <v>0</v>
      </c>
      <c r="O338" s="246">
        <f>ROUND(E338*N338,2)</f>
        <v>0</v>
      </c>
      <c r="P338" s="246">
        <v>5.0000000000000001E-4</v>
      </c>
      <c r="Q338" s="246">
        <f>ROUND(E338*P338,2)</f>
        <v>0.02</v>
      </c>
      <c r="R338" s="246"/>
      <c r="S338" s="246" t="s">
        <v>158</v>
      </c>
      <c r="T338" s="247" t="s">
        <v>158</v>
      </c>
      <c r="U338" s="231">
        <v>7.0000000000000007E-2</v>
      </c>
      <c r="V338" s="231">
        <f>ROUND(E338*U338,2)</f>
        <v>2.4</v>
      </c>
      <c r="W338" s="231"/>
      <c r="X338" s="231" t="s">
        <v>159</v>
      </c>
      <c r="Y338" s="212"/>
      <c r="Z338" s="212"/>
      <c r="AA338" s="212"/>
      <c r="AB338" s="212"/>
      <c r="AC338" s="212"/>
      <c r="AD338" s="212"/>
      <c r="AE338" s="212"/>
      <c r="AF338" s="212"/>
      <c r="AG338" s="212" t="s">
        <v>160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473</v>
      </c>
      <c r="D339" s="232"/>
      <c r="E339" s="233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162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219</v>
      </c>
      <c r="D340" s="232"/>
      <c r="E340" s="233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162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235</v>
      </c>
      <c r="D341" s="232"/>
      <c r="E341" s="233">
        <v>10.8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162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236</v>
      </c>
      <c r="D342" s="232"/>
      <c r="E342" s="233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162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237</v>
      </c>
      <c r="D343" s="232"/>
      <c r="E343" s="233">
        <v>7.6</v>
      </c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162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ht="22.5" outlineLevel="1">
      <c r="A344" s="229"/>
      <c r="B344" s="230"/>
      <c r="C344" s="254" t="s">
        <v>474</v>
      </c>
      <c r="D344" s="232"/>
      <c r="E344" s="233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162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219</v>
      </c>
      <c r="D345" s="232"/>
      <c r="E345" s="233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162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4" t="s">
        <v>475</v>
      </c>
      <c r="D346" s="232"/>
      <c r="E346" s="233">
        <v>3.1705999999999999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162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476</v>
      </c>
      <c r="D347" s="232"/>
      <c r="E347" s="233">
        <v>-1.0062500000000001</v>
      </c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162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477</v>
      </c>
      <c r="D348" s="232"/>
      <c r="E348" s="233">
        <v>2.9605000000000001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162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478</v>
      </c>
      <c r="D349" s="232"/>
      <c r="E349" s="233">
        <v>0.38200000000000001</v>
      </c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162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479</v>
      </c>
      <c r="D350" s="232"/>
      <c r="E350" s="233">
        <v>5.7004000000000001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162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236</v>
      </c>
      <c r="D351" s="232"/>
      <c r="E351" s="233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162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480</v>
      </c>
      <c r="D352" s="232"/>
      <c r="E352" s="233">
        <v>2.1825000000000001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162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481</v>
      </c>
      <c r="D353" s="232"/>
      <c r="E353" s="233">
        <v>-2.1332499999999999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162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482</v>
      </c>
      <c r="D354" s="232"/>
      <c r="E354" s="233">
        <v>0.74199999999999999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162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483</v>
      </c>
      <c r="D355" s="232"/>
      <c r="E355" s="233">
        <v>3.8979499999999998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162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1">
        <v>86</v>
      </c>
      <c r="B356" s="242" t="s">
        <v>484</v>
      </c>
      <c r="C356" s="253" t="s">
        <v>485</v>
      </c>
      <c r="D356" s="243" t="s">
        <v>165</v>
      </c>
      <c r="E356" s="244">
        <v>24.091999999999999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1.7000000000000001E-4</v>
      </c>
      <c r="O356" s="246">
        <f>ROUND(E356*N356,2)</f>
        <v>0</v>
      </c>
      <c r="P356" s="246">
        <v>0</v>
      </c>
      <c r="Q356" s="246">
        <f>ROUND(E356*P356,2)</f>
        <v>0</v>
      </c>
      <c r="R356" s="246"/>
      <c r="S356" s="246" t="s">
        <v>158</v>
      </c>
      <c r="T356" s="247" t="s">
        <v>158</v>
      </c>
      <c r="U356" s="231">
        <v>0.03</v>
      </c>
      <c r="V356" s="231">
        <f>ROUND(E356*U356,2)</f>
        <v>0.72</v>
      </c>
      <c r="W356" s="231"/>
      <c r="X356" s="231" t="s">
        <v>159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160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486</v>
      </c>
      <c r="D357" s="232"/>
      <c r="E357" s="233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162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487</v>
      </c>
      <c r="D358" s="232"/>
      <c r="E358" s="233">
        <v>7.0919999999999996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162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>
      <c r="A359" s="229"/>
      <c r="B359" s="230"/>
      <c r="C359" s="254" t="s">
        <v>488</v>
      </c>
      <c r="D359" s="232"/>
      <c r="E359" s="233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162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4" t="s">
        <v>196</v>
      </c>
      <c r="D360" s="232"/>
      <c r="E360" s="233">
        <v>17</v>
      </c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162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41">
        <v>87</v>
      </c>
      <c r="B361" s="242" t="s">
        <v>489</v>
      </c>
      <c r="C361" s="253" t="s">
        <v>490</v>
      </c>
      <c r="D361" s="243" t="s">
        <v>165</v>
      </c>
      <c r="E361" s="244">
        <v>24.091999999999999</v>
      </c>
      <c r="F361" s="245"/>
      <c r="G361" s="246">
        <f>ROUND(E361*F361,2)</f>
        <v>0</v>
      </c>
      <c r="H361" s="245"/>
      <c r="I361" s="246">
        <f>ROUND(E361*H361,2)</f>
        <v>0</v>
      </c>
      <c r="J361" s="245"/>
      <c r="K361" s="246">
        <f>ROUND(E361*J361,2)</f>
        <v>0</v>
      </c>
      <c r="L361" s="246">
        <v>21</v>
      </c>
      <c r="M361" s="246">
        <f>G361*(1+L361/100)</f>
        <v>0</v>
      </c>
      <c r="N361" s="246">
        <v>2.1000000000000001E-4</v>
      </c>
      <c r="O361" s="246">
        <f>ROUND(E361*N361,2)</f>
        <v>0.01</v>
      </c>
      <c r="P361" s="246">
        <v>0</v>
      </c>
      <c r="Q361" s="246">
        <f>ROUND(E361*P361,2)</f>
        <v>0</v>
      </c>
      <c r="R361" s="246"/>
      <c r="S361" s="246" t="s">
        <v>158</v>
      </c>
      <c r="T361" s="247" t="s">
        <v>158</v>
      </c>
      <c r="U361" s="231">
        <v>0.1</v>
      </c>
      <c r="V361" s="231">
        <f>ROUND(E361*U361,2)</f>
        <v>2.41</v>
      </c>
      <c r="W361" s="231"/>
      <c r="X361" s="231" t="s">
        <v>159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160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486</v>
      </c>
      <c r="D362" s="232"/>
      <c r="E362" s="233"/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162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487</v>
      </c>
      <c r="D363" s="232"/>
      <c r="E363" s="233">
        <v>7.0919999999999996</v>
      </c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162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488</v>
      </c>
      <c r="D364" s="232"/>
      <c r="E364" s="23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162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196</v>
      </c>
      <c r="D365" s="232"/>
      <c r="E365" s="233">
        <v>17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162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41">
        <v>88</v>
      </c>
      <c r="B366" s="242" t="s">
        <v>491</v>
      </c>
      <c r="C366" s="253" t="s">
        <v>492</v>
      </c>
      <c r="D366" s="243" t="s">
        <v>165</v>
      </c>
      <c r="E366" s="244">
        <v>17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6">
        <v>3.5E-4</v>
      </c>
      <c r="O366" s="246">
        <f>ROUND(E366*N366,2)</f>
        <v>0.01</v>
      </c>
      <c r="P366" s="246">
        <v>0</v>
      </c>
      <c r="Q366" s="246">
        <f>ROUND(E366*P366,2)</f>
        <v>0</v>
      </c>
      <c r="R366" s="246"/>
      <c r="S366" s="246" t="s">
        <v>158</v>
      </c>
      <c r="T366" s="247" t="s">
        <v>158</v>
      </c>
      <c r="U366" s="231">
        <v>0.01</v>
      </c>
      <c r="V366" s="231">
        <f>ROUND(E366*U366,2)</f>
        <v>0.17</v>
      </c>
      <c r="W366" s="231"/>
      <c r="X366" s="231" t="s">
        <v>159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160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493</v>
      </c>
      <c r="D367" s="232"/>
      <c r="E367" s="233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162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196</v>
      </c>
      <c r="D368" s="232"/>
      <c r="E368" s="233">
        <v>17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162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>
      <c r="A369" s="235" t="s">
        <v>153</v>
      </c>
      <c r="B369" s="236" t="s">
        <v>116</v>
      </c>
      <c r="C369" s="252" t="s">
        <v>117</v>
      </c>
      <c r="D369" s="237"/>
      <c r="E369" s="238"/>
      <c r="F369" s="239"/>
      <c r="G369" s="239">
        <f>SUMIF(AG370:AG384,"&lt;&gt;NOR",G370:G384)</f>
        <v>0</v>
      </c>
      <c r="H369" s="239"/>
      <c r="I369" s="239">
        <f>SUM(I370:I384)</f>
        <v>0</v>
      </c>
      <c r="J369" s="239"/>
      <c r="K369" s="239">
        <f>SUM(K370:K384)</f>
        <v>0</v>
      </c>
      <c r="L369" s="239"/>
      <c r="M369" s="239">
        <f>SUM(M370:M384)</f>
        <v>0</v>
      </c>
      <c r="N369" s="239"/>
      <c r="O369" s="239">
        <f>SUM(O370:O384)</f>
        <v>0</v>
      </c>
      <c r="P369" s="239"/>
      <c r="Q369" s="239">
        <f>SUM(Q370:Q384)</f>
        <v>0</v>
      </c>
      <c r="R369" s="239"/>
      <c r="S369" s="239"/>
      <c r="T369" s="240"/>
      <c r="U369" s="234"/>
      <c r="V369" s="234">
        <f>SUM(V370:V384)</f>
        <v>0</v>
      </c>
      <c r="W369" s="234"/>
      <c r="X369" s="234"/>
      <c r="AG369" t="s">
        <v>154</v>
      </c>
    </row>
    <row r="370" spans="1:60" outlineLevel="1">
      <c r="A370" s="241">
        <v>89</v>
      </c>
      <c r="B370" s="242" t="s">
        <v>56</v>
      </c>
      <c r="C370" s="253" t="s">
        <v>494</v>
      </c>
      <c r="D370" s="243" t="s">
        <v>343</v>
      </c>
      <c r="E370" s="244">
        <v>2</v>
      </c>
      <c r="F370" s="245"/>
      <c r="G370" s="246">
        <f>ROUND(E370*F370,2)</f>
        <v>0</v>
      </c>
      <c r="H370" s="245"/>
      <c r="I370" s="246">
        <f>ROUND(E370*H370,2)</f>
        <v>0</v>
      </c>
      <c r="J370" s="245"/>
      <c r="K370" s="246">
        <f>ROUND(E370*J370,2)</f>
        <v>0</v>
      </c>
      <c r="L370" s="246">
        <v>21</v>
      </c>
      <c r="M370" s="246">
        <f>G370*(1+L370/100)</f>
        <v>0</v>
      </c>
      <c r="N370" s="246">
        <v>0</v>
      </c>
      <c r="O370" s="246">
        <f>ROUND(E370*N370,2)</f>
        <v>0</v>
      </c>
      <c r="P370" s="246">
        <v>0</v>
      </c>
      <c r="Q370" s="246">
        <f>ROUND(E370*P370,2)</f>
        <v>0</v>
      </c>
      <c r="R370" s="246"/>
      <c r="S370" s="246" t="s">
        <v>207</v>
      </c>
      <c r="T370" s="247" t="s">
        <v>208</v>
      </c>
      <c r="U370" s="231">
        <v>0</v>
      </c>
      <c r="V370" s="231">
        <f>ROUND(E370*U370,2)</f>
        <v>0</v>
      </c>
      <c r="W370" s="231"/>
      <c r="X370" s="231" t="s">
        <v>159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160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4" t="s">
        <v>495</v>
      </c>
      <c r="D371" s="232"/>
      <c r="E371" s="23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162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63</v>
      </c>
      <c r="D372" s="232"/>
      <c r="E372" s="233">
        <v>2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162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41">
        <v>90</v>
      </c>
      <c r="B373" s="242" t="s">
        <v>63</v>
      </c>
      <c r="C373" s="253" t="s">
        <v>496</v>
      </c>
      <c r="D373" s="243" t="s">
        <v>157</v>
      </c>
      <c r="E373" s="244">
        <v>2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0</v>
      </c>
      <c r="O373" s="246">
        <f>ROUND(E373*N373,2)</f>
        <v>0</v>
      </c>
      <c r="P373" s="246">
        <v>0</v>
      </c>
      <c r="Q373" s="246">
        <f>ROUND(E373*P373,2)</f>
        <v>0</v>
      </c>
      <c r="R373" s="246"/>
      <c r="S373" s="246" t="s">
        <v>207</v>
      </c>
      <c r="T373" s="247" t="s">
        <v>208</v>
      </c>
      <c r="U373" s="231">
        <v>0</v>
      </c>
      <c r="V373" s="231">
        <f>ROUND(E373*U373,2)</f>
        <v>0</v>
      </c>
      <c r="W373" s="231"/>
      <c r="X373" s="231" t="s">
        <v>159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160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497</v>
      </c>
      <c r="D374" s="232"/>
      <c r="E374" s="23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162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4" t="s">
        <v>498</v>
      </c>
      <c r="D375" s="232"/>
      <c r="E375" s="233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162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63</v>
      </c>
      <c r="D376" s="232"/>
      <c r="E376" s="233">
        <v>2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162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41">
        <v>91</v>
      </c>
      <c r="B377" s="242" t="s">
        <v>65</v>
      </c>
      <c r="C377" s="253" t="s">
        <v>499</v>
      </c>
      <c r="D377" s="243" t="s">
        <v>343</v>
      </c>
      <c r="E377" s="244">
        <v>1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6">
        <v>0</v>
      </c>
      <c r="O377" s="246">
        <f>ROUND(E377*N377,2)</f>
        <v>0</v>
      </c>
      <c r="P377" s="246">
        <v>0</v>
      </c>
      <c r="Q377" s="246">
        <f>ROUND(E377*P377,2)</f>
        <v>0</v>
      </c>
      <c r="R377" s="246"/>
      <c r="S377" s="246" t="s">
        <v>207</v>
      </c>
      <c r="T377" s="247" t="s">
        <v>208</v>
      </c>
      <c r="U377" s="231">
        <v>0</v>
      </c>
      <c r="V377" s="231">
        <f>ROUND(E377*U377,2)</f>
        <v>0</v>
      </c>
      <c r="W377" s="231"/>
      <c r="X377" s="231" t="s">
        <v>159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160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4" t="s">
        <v>56</v>
      </c>
      <c r="D378" s="232"/>
      <c r="E378" s="233">
        <v>1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162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41">
        <v>92</v>
      </c>
      <c r="B379" s="242" t="s">
        <v>67</v>
      </c>
      <c r="C379" s="253" t="s">
        <v>500</v>
      </c>
      <c r="D379" s="243" t="s">
        <v>157</v>
      </c>
      <c r="E379" s="244">
        <v>2</v>
      </c>
      <c r="F379" s="245"/>
      <c r="G379" s="246">
        <f>ROUND(E379*F379,2)</f>
        <v>0</v>
      </c>
      <c r="H379" s="245"/>
      <c r="I379" s="246">
        <f>ROUND(E379*H379,2)</f>
        <v>0</v>
      </c>
      <c r="J379" s="245"/>
      <c r="K379" s="246">
        <f>ROUND(E379*J379,2)</f>
        <v>0</v>
      </c>
      <c r="L379" s="246">
        <v>21</v>
      </c>
      <c r="M379" s="246">
        <f>G379*(1+L379/100)</f>
        <v>0</v>
      </c>
      <c r="N379" s="246">
        <v>0</v>
      </c>
      <c r="O379" s="246">
        <f>ROUND(E379*N379,2)</f>
        <v>0</v>
      </c>
      <c r="P379" s="246">
        <v>0</v>
      </c>
      <c r="Q379" s="246">
        <f>ROUND(E379*P379,2)</f>
        <v>0</v>
      </c>
      <c r="R379" s="246"/>
      <c r="S379" s="246" t="s">
        <v>207</v>
      </c>
      <c r="T379" s="247" t="s">
        <v>208</v>
      </c>
      <c r="U379" s="231">
        <v>0</v>
      </c>
      <c r="V379" s="231">
        <f>ROUND(E379*U379,2)</f>
        <v>0</v>
      </c>
      <c r="W379" s="231"/>
      <c r="X379" s="231" t="s">
        <v>159</v>
      </c>
      <c r="Y379" s="212"/>
      <c r="Z379" s="212"/>
      <c r="AA379" s="212"/>
      <c r="AB379" s="212"/>
      <c r="AC379" s="212"/>
      <c r="AD379" s="212"/>
      <c r="AE379" s="212"/>
      <c r="AF379" s="212"/>
      <c r="AG379" s="212" t="s">
        <v>160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4" t="s">
        <v>63</v>
      </c>
      <c r="D380" s="232"/>
      <c r="E380" s="233">
        <v>2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162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41">
        <v>93</v>
      </c>
      <c r="B381" s="242" t="s">
        <v>271</v>
      </c>
      <c r="C381" s="253" t="s">
        <v>501</v>
      </c>
      <c r="D381" s="243" t="s">
        <v>157</v>
      </c>
      <c r="E381" s="244">
        <v>3</v>
      </c>
      <c r="F381" s="245"/>
      <c r="G381" s="246">
        <f>ROUND(E381*F381,2)</f>
        <v>0</v>
      </c>
      <c r="H381" s="245"/>
      <c r="I381" s="246">
        <f>ROUND(E381*H381,2)</f>
        <v>0</v>
      </c>
      <c r="J381" s="245"/>
      <c r="K381" s="246">
        <f>ROUND(E381*J381,2)</f>
        <v>0</v>
      </c>
      <c r="L381" s="246">
        <v>21</v>
      </c>
      <c r="M381" s="246">
        <f>G381*(1+L381/100)</f>
        <v>0</v>
      </c>
      <c r="N381" s="246">
        <v>0</v>
      </c>
      <c r="O381" s="246">
        <f>ROUND(E381*N381,2)</f>
        <v>0</v>
      </c>
      <c r="P381" s="246">
        <v>0</v>
      </c>
      <c r="Q381" s="246">
        <f>ROUND(E381*P381,2)</f>
        <v>0</v>
      </c>
      <c r="R381" s="246"/>
      <c r="S381" s="246" t="s">
        <v>207</v>
      </c>
      <c r="T381" s="247" t="s">
        <v>208</v>
      </c>
      <c r="U381" s="231">
        <v>0</v>
      </c>
      <c r="V381" s="231">
        <f>ROUND(E381*U381,2)</f>
        <v>0</v>
      </c>
      <c r="W381" s="231"/>
      <c r="X381" s="231" t="s">
        <v>159</v>
      </c>
      <c r="Y381" s="212"/>
      <c r="Z381" s="212"/>
      <c r="AA381" s="212"/>
      <c r="AB381" s="212"/>
      <c r="AC381" s="212"/>
      <c r="AD381" s="212"/>
      <c r="AE381" s="212"/>
      <c r="AF381" s="212"/>
      <c r="AG381" s="212" t="s">
        <v>160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65</v>
      </c>
      <c r="D382" s="232"/>
      <c r="E382" s="233">
        <v>3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162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41">
        <v>94</v>
      </c>
      <c r="B383" s="242" t="s">
        <v>346</v>
      </c>
      <c r="C383" s="253" t="s">
        <v>502</v>
      </c>
      <c r="D383" s="243" t="s">
        <v>157</v>
      </c>
      <c r="E383" s="244">
        <v>1</v>
      </c>
      <c r="F383" s="245"/>
      <c r="G383" s="246">
        <f>ROUND(E383*F383,2)</f>
        <v>0</v>
      </c>
      <c r="H383" s="245"/>
      <c r="I383" s="246">
        <f>ROUND(E383*H383,2)</f>
        <v>0</v>
      </c>
      <c r="J383" s="245"/>
      <c r="K383" s="246">
        <f>ROUND(E383*J383,2)</f>
        <v>0</v>
      </c>
      <c r="L383" s="246">
        <v>21</v>
      </c>
      <c r="M383" s="246">
        <f>G383*(1+L383/100)</f>
        <v>0</v>
      </c>
      <c r="N383" s="246">
        <v>0</v>
      </c>
      <c r="O383" s="246">
        <f>ROUND(E383*N383,2)</f>
        <v>0</v>
      </c>
      <c r="P383" s="246">
        <v>0</v>
      </c>
      <c r="Q383" s="246">
        <f>ROUND(E383*P383,2)</f>
        <v>0</v>
      </c>
      <c r="R383" s="246"/>
      <c r="S383" s="246" t="s">
        <v>207</v>
      </c>
      <c r="T383" s="247" t="s">
        <v>208</v>
      </c>
      <c r="U383" s="231">
        <v>0</v>
      </c>
      <c r="V383" s="231">
        <f>ROUND(E383*U383,2)</f>
        <v>0</v>
      </c>
      <c r="W383" s="231"/>
      <c r="X383" s="231" t="s">
        <v>159</v>
      </c>
      <c r="Y383" s="212"/>
      <c r="Z383" s="212"/>
      <c r="AA383" s="212"/>
      <c r="AB383" s="212"/>
      <c r="AC383" s="212"/>
      <c r="AD383" s="212"/>
      <c r="AE383" s="212"/>
      <c r="AF383" s="212"/>
      <c r="AG383" s="212" t="s">
        <v>160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56</v>
      </c>
      <c r="D384" s="232"/>
      <c r="E384" s="233">
        <v>1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162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>
      <c r="A385" s="235" t="s">
        <v>153</v>
      </c>
      <c r="B385" s="236" t="s">
        <v>123</v>
      </c>
      <c r="C385" s="252" t="s">
        <v>124</v>
      </c>
      <c r="D385" s="237"/>
      <c r="E385" s="238"/>
      <c r="F385" s="239"/>
      <c r="G385" s="239">
        <f>SUMIF(AG386:AG416,"&lt;&gt;NOR",G386:G416)</f>
        <v>0</v>
      </c>
      <c r="H385" s="239"/>
      <c r="I385" s="239">
        <f>SUM(I386:I416)</f>
        <v>0</v>
      </c>
      <c r="J385" s="239"/>
      <c r="K385" s="239">
        <f>SUM(K386:K416)</f>
        <v>0</v>
      </c>
      <c r="L385" s="239"/>
      <c r="M385" s="239">
        <f>SUM(M386:M416)</f>
        <v>0</v>
      </c>
      <c r="N385" s="239"/>
      <c r="O385" s="239">
        <f>SUM(O386:O416)</f>
        <v>0</v>
      </c>
      <c r="P385" s="239"/>
      <c r="Q385" s="239">
        <f>SUM(Q386:Q416)</f>
        <v>0</v>
      </c>
      <c r="R385" s="239"/>
      <c r="S385" s="239"/>
      <c r="T385" s="240"/>
      <c r="U385" s="234"/>
      <c r="V385" s="234">
        <f>SUM(V386:V416)</f>
        <v>6.5699999999999994</v>
      </c>
      <c r="W385" s="234"/>
      <c r="X385" s="234"/>
      <c r="AG385" t="s">
        <v>154</v>
      </c>
    </row>
    <row r="386" spans="1:60" outlineLevel="1">
      <c r="A386" s="241">
        <v>95</v>
      </c>
      <c r="B386" s="242" t="s">
        <v>503</v>
      </c>
      <c r="C386" s="253" t="s">
        <v>504</v>
      </c>
      <c r="D386" s="243" t="s">
        <v>274</v>
      </c>
      <c r="E386" s="244">
        <v>5.34</v>
      </c>
      <c r="F386" s="245"/>
      <c r="G386" s="246">
        <f>ROUND(E386*F386,2)</f>
        <v>0</v>
      </c>
      <c r="H386" s="245"/>
      <c r="I386" s="246">
        <f>ROUND(E386*H386,2)</f>
        <v>0</v>
      </c>
      <c r="J386" s="245"/>
      <c r="K386" s="246">
        <f>ROUND(E386*J386,2)</f>
        <v>0</v>
      </c>
      <c r="L386" s="246">
        <v>21</v>
      </c>
      <c r="M386" s="246">
        <f>G386*(1+L386/100)</f>
        <v>0</v>
      </c>
      <c r="N386" s="246">
        <v>0</v>
      </c>
      <c r="O386" s="246">
        <f>ROUND(E386*N386,2)</f>
        <v>0</v>
      </c>
      <c r="P386" s="246">
        <v>0</v>
      </c>
      <c r="Q386" s="246">
        <f>ROUND(E386*P386,2)</f>
        <v>0</v>
      </c>
      <c r="R386" s="246"/>
      <c r="S386" s="246" t="s">
        <v>158</v>
      </c>
      <c r="T386" s="247" t="s">
        <v>158</v>
      </c>
      <c r="U386" s="231">
        <v>0.28000000000000003</v>
      </c>
      <c r="V386" s="231">
        <f>ROUND(E386*U386,2)</f>
        <v>1.5</v>
      </c>
      <c r="W386" s="231"/>
      <c r="X386" s="231" t="s">
        <v>159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269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5" t="s">
        <v>505</v>
      </c>
      <c r="D387" s="248"/>
      <c r="E387" s="248"/>
      <c r="F387" s="248"/>
      <c r="G387" s="248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202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6" t="s">
        <v>506</v>
      </c>
      <c r="D388" s="249"/>
      <c r="E388" s="249"/>
      <c r="F388" s="249"/>
      <c r="G388" s="249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202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ht="22.5" outlineLevel="1">
      <c r="A389" s="229"/>
      <c r="B389" s="230"/>
      <c r="C389" s="256" t="s">
        <v>507</v>
      </c>
      <c r="D389" s="249"/>
      <c r="E389" s="249"/>
      <c r="F389" s="249"/>
      <c r="G389" s="249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202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50" t="str">
        <f>C389</f>
        <v>- při vodorovné dopravě po vodě : vyložení na hromady na suchu nebo na přeložení na dopravní prostředek na suchu do 15 m vodorovně a současně do 4 m svisle,</v>
      </c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29"/>
      <c r="B390" s="230"/>
      <c r="C390" s="256" t="s">
        <v>508</v>
      </c>
      <c r="D390" s="249"/>
      <c r="E390" s="249"/>
      <c r="F390" s="249"/>
      <c r="G390" s="249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202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509</v>
      </c>
      <c r="D391" s="232"/>
      <c r="E391" s="233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162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510</v>
      </c>
      <c r="D392" s="232"/>
      <c r="E392" s="233">
        <v>4.8890000000000002</v>
      </c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162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511</v>
      </c>
      <c r="D393" s="232"/>
      <c r="E393" s="233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162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512</v>
      </c>
      <c r="D394" s="232"/>
      <c r="E394" s="233">
        <v>0.45100000000000001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162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41">
        <v>96</v>
      </c>
      <c r="B395" s="242" t="s">
        <v>513</v>
      </c>
      <c r="C395" s="253" t="s">
        <v>514</v>
      </c>
      <c r="D395" s="243" t="s">
        <v>274</v>
      </c>
      <c r="E395" s="244">
        <v>5.34</v>
      </c>
      <c r="F395" s="245"/>
      <c r="G395" s="246">
        <f>ROUND(E395*F395,2)</f>
        <v>0</v>
      </c>
      <c r="H395" s="245"/>
      <c r="I395" s="246">
        <f>ROUND(E395*H395,2)</f>
        <v>0</v>
      </c>
      <c r="J395" s="245"/>
      <c r="K395" s="246">
        <f>ROUND(E395*J395,2)</f>
        <v>0</v>
      </c>
      <c r="L395" s="246">
        <v>21</v>
      </c>
      <c r="M395" s="246">
        <f>G395*(1+L395/100)</f>
        <v>0</v>
      </c>
      <c r="N395" s="246">
        <v>0</v>
      </c>
      <c r="O395" s="246">
        <f>ROUND(E395*N395,2)</f>
        <v>0</v>
      </c>
      <c r="P395" s="246">
        <v>0</v>
      </c>
      <c r="Q395" s="246">
        <f>ROUND(E395*P395,2)</f>
        <v>0</v>
      </c>
      <c r="R395" s="246"/>
      <c r="S395" s="246" t="s">
        <v>158</v>
      </c>
      <c r="T395" s="247" t="s">
        <v>158</v>
      </c>
      <c r="U395" s="231">
        <v>0.01</v>
      </c>
      <c r="V395" s="231">
        <f>ROUND(E395*U395,2)</f>
        <v>0.05</v>
      </c>
      <c r="W395" s="231"/>
      <c r="X395" s="231" t="s">
        <v>159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269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509</v>
      </c>
      <c r="D396" s="232"/>
      <c r="E396" s="233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162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510</v>
      </c>
      <c r="D397" s="232"/>
      <c r="E397" s="233">
        <v>4.8890000000000002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162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511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162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512</v>
      </c>
      <c r="D399" s="232"/>
      <c r="E399" s="233">
        <v>0.45100000000000001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162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41">
        <v>97</v>
      </c>
      <c r="B400" s="242" t="s">
        <v>515</v>
      </c>
      <c r="C400" s="253" t="s">
        <v>516</v>
      </c>
      <c r="D400" s="243" t="s">
        <v>274</v>
      </c>
      <c r="E400" s="244">
        <v>80.099999999999994</v>
      </c>
      <c r="F400" s="245"/>
      <c r="G400" s="246">
        <f>ROUND(E400*F400,2)</f>
        <v>0</v>
      </c>
      <c r="H400" s="245"/>
      <c r="I400" s="246">
        <f>ROUND(E400*H400,2)</f>
        <v>0</v>
      </c>
      <c r="J400" s="245"/>
      <c r="K400" s="246">
        <f>ROUND(E400*J400,2)</f>
        <v>0</v>
      </c>
      <c r="L400" s="246">
        <v>21</v>
      </c>
      <c r="M400" s="246">
        <f>G400*(1+L400/100)</f>
        <v>0</v>
      </c>
      <c r="N400" s="246">
        <v>0</v>
      </c>
      <c r="O400" s="246">
        <f>ROUND(E400*N400,2)</f>
        <v>0</v>
      </c>
      <c r="P400" s="246">
        <v>0</v>
      </c>
      <c r="Q400" s="246">
        <f>ROUND(E400*P400,2)</f>
        <v>0</v>
      </c>
      <c r="R400" s="246"/>
      <c r="S400" s="246" t="s">
        <v>158</v>
      </c>
      <c r="T400" s="247" t="s">
        <v>158</v>
      </c>
      <c r="U400" s="231">
        <v>0</v>
      </c>
      <c r="V400" s="231">
        <f>ROUND(E400*U400,2)</f>
        <v>0</v>
      </c>
      <c r="W400" s="231"/>
      <c r="X400" s="231" t="s">
        <v>159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269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517</v>
      </c>
      <c r="D401" s="232"/>
      <c r="E401" s="233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162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509</v>
      </c>
      <c r="D402" s="232"/>
      <c r="E402" s="233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162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518</v>
      </c>
      <c r="D403" s="232"/>
      <c r="E403" s="233">
        <v>73.334999999999994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162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511</v>
      </c>
      <c r="D404" s="232"/>
      <c r="E404" s="233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162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519</v>
      </c>
      <c r="D405" s="232"/>
      <c r="E405" s="233">
        <v>6.7649999999999997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162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98</v>
      </c>
      <c r="B406" s="242" t="s">
        <v>520</v>
      </c>
      <c r="C406" s="253" t="s">
        <v>521</v>
      </c>
      <c r="D406" s="243" t="s">
        <v>274</v>
      </c>
      <c r="E406" s="244">
        <v>5.34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0</v>
      </c>
      <c r="O406" s="246">
        <f>ROUND(E406*N406,2)</f>
        <v>0</v>
      </c>
      <c r="P406" s="246">
        <v>0</v>
      </c>
      <c r="Q406" s="246">
        <f>ROUND(E406*P406,2)</f>
        <v>0</v>
      </c>
      <c r="R406" s="246"/>
      <c r="S406" s="246" t="s">
        <v>158</v>
      </c>
      <c r="T406" s="247" t="s">
        <v>158</v>
      </c>
      <c r="U406" s="231">
        <v>0.94</v>
      </c>
      <c r="V406" s="231">
        <f>ROUND(E406*U406,2)</f>
        <v>5.0199999999999996</v>
      </c>
      <c r="W406" s="231"/>
      <c r="X406" s="231" t="s">
        <v>159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160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522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162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509</v>
      </c>
      <c r="D408" s="232"/>
      <c r="E408" s="233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162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510</v>
      </c>
      <c r="D409" s="232"/>
      <c r="E409" s="233">
        <v>4.8890000000000002</v>
      </c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162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511</v>
      </c>
      <c r="D410" s="232"/>
      <c r="E410" s="233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162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512</v>
      </c>
      <c r="D411" s="232"/>
      <c r="E411" s="233">
        <v>0.45100000000000001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162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41">
        <v>99</v>
      </c>
      <c r="B412" s="242" t="s">
        <v>523</v>
      </c>
      <c r="C412" s="253" t="s">
        <v>524</v>
      </c>
      <c r="D412" s="243" t="s">
        <v>274</v>
      </c>
      <c r="E412" s="244">
        <v>5.34</v>
      </c>
      <c r="F412" s="245"/>
      <c r="G412" s="246">
        <f>ROUND(E412*F412,2)</f>
        <v>0</v>
      </c>
      <c r="H412" s="245"/>
      <c r="I412" s="246">
        <f>ROUND(E412*H412,2)</f>
        <v>0</v>
      </c>
      <c r="J412" s="245"/>
      <c r="K412" s="246">
        <f>ROUND(E412*J412,2)</f>
        <v>0</v>
      </c>
      <c r="L412" s="246">
        <v>21</v>
      </c>
      <c r="M412" s="246">
        <f>G412*(1+L412/100)</f>
        <v>0</v>
      </c>
      <c r="N412" s="246">
        <v>0</v>
      </c>
      <c r="O412" s="246">
        <f>ROUND(E412*N412,2)</f>
        <v>0</v>
      </c>
      <c r="P412" s="246">
        <v>0</v>
      </c>
      <c r="Q412" s="246">
        <f>ROUND(E412*P412,2)</f>
        <v>0</v>
      </c>
      <c r="R412" s="246"/>
      <c r="S412" s="246" t="s">
        <v>158</v>
      </c>
      <c r="T412" s="247" t="s">
        <v>158</v>
      </c>
      <c r="U412" s="231">
        <v>0</v>
      </c>
      <c r="V412" s="231">
        <f>ROUND(E412*U412,2)</f>
        <v>0</v>
      </c>
      <c r="W412" s="231"/>
      <c r="X412" s="231" t="s">
        <v>159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269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509</v>
      </c>
      <c r="D413" s="232"/>
      <c r="E413" s="233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162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29"/>
      <c r="B414" s="230"/>
      <c r="C414" s="254" t="s">
        <v>510</v>
      </c>
      <c r="D414" s="232"/>
      <c r="E414" s="233">
        <v>4.8890000000000002</v>
      </c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162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511</v>
      </c>
      <c r="D415" s="232"/>
      <c r="E415" s="233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162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512</v>
      </c>
      <c r="D416" s="232"/>
      <c r="E416" s="233">
        <v>0.45100000000000001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162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>
      <c r="A417" s="235" t="s">
        <v>153</v>
      </c>
      <c r="B417" s="236" t="s">
        <v>126</v>
      </c>
      <c r="C417" s="252" t="s">
        <v>29</v>
      </c>
      <c r="D417" s="237"/>
      <c r="E417" s="238"/>
      <c r="F417" s="239"/>
      <c r="G417" s="239">
        <f>SUMIF(AG418:AG421,"&lt;&gt;NOR",G418:G421)</f>
        <v>0</v>
      </c>
      <c r="H417" s="239"/>
      <c r="I417" s="239">
        <f>SUM(I418:I421)</f>
        <v>0</v>
      </c>
      <c r="J417" s="239"/>
      <c r="K417" s="239">
        <f>SUM(K418:K421)</f>
        <v>0</v>
      </c>
      <c r="L417" s="239"/>
      <c r="M417" s="239">
        <f>SUM(M418:M421)</f>
        <v>0</v>
      </c>
      <c r="N417" s="239"/>
      <c r="O417" s="239">
        <f>SUM(O418:O421)</f>
        <v>0</v>
      </c>
      <c r="P417" s="239"/>
      <c r="Q417" s="239">
        <f>SUM(Q418:Q421)</f>
        <v>0</v>
      </c>
      <c r="R417" s="239"/>
      <c r="S417" s="239"/>
      <c r="T417" s="240"/>
      <c r="U417" s="234"/>
      <c r="V417" s="234">
        <f>SUM(V418:V421)</f>
        <v>0</v>
      </c>
      <c r="W417" s="234"/>
      <c r="X417" s="234"/>
      <c r="AG417" t="s">
        <v>154</v>
      </c>
    </row>
    <row r="418" spans="1:60" outlineLevel="1">
      <c r="A418" s="241">
        <v>100</v>
      </c>
      <c r="B418" s="242" t="s">
        <v>525</v>
      </c>
      <c r="C418" s="253" t="s">
        <v>526</v>
      </c>
      <c r="D418" s="243" t="s">
        <v>0</v>
      </c>
      <c r="E418" s="244">
        <v>1</v>
      </c>
      <c r="F418" s="245"/>
      <c r="G418" s="246">
        <f>ROUND(E418*F418,2)</f>
        <v>0</v>
      </c>
      <c r="H418" s="245"/>
      <c r="I418" s="246">
        <f>ROUND(E418*H418,2)</f>
        <v>0</v>
      </c>
      <c r="J418" s="245"/>
      <c r="K418" s="246">
        <f>ROUND(E418*J418,2)</f>
        <v>0</v>
      </c>
      <c r="L418" s="246">
        <v>21</v>
      </c>
      <c r="M418" s="246">
        <f>G418*(1+L418/100)</f>
        <v>0</v>
      </c>
      <c r="N418" s="246">
        <v>0</v>
      </c>
      <c r="O418" s="246">
        <f>ROUND(E418*N418,2)</f>
        <v>0</v>
      </c>
      <c r="P418" s="246">
        <v>0</v>
      </c>
      <c r="Q418" s="246">
        <f>ROUND(E418*P418,2)</f>
        <v>0</v>
      </c>
      <c r="R418" s="246"/>
      <c r="S418" s="246" t="s">
        <v>158</v>
      </c>
      <c r="T418" s="247" t="s">
        <v>208</v>
      </c>
      <c r="U418" s="231">
        <v>0</v>
      </c>
      <c r="V418" s="231">
        <f>ROUND(E418*U418,2)</f>
        <v>0</v>
      </c>
      <c r="W418" s="231"/>
      <c r="X418" s="231" t="s">
        <v>527</v>
      </c>
      <c r="Y418" s="212"/>
      <c r="Z418" s="212"/>
      <c r="AA418" s="212"/>
      <c r="AB418" s="212"/>
      <c r="AC418" s="212"/>
      <c r="AD418" s="212"/>
      <c r="AE418" s="212"/>
      <c r="AF418" s="212"/>
      <c r="AG418" s="212" t="s">
        <v>528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56</v>
      </c>
      <c r="D419" s="232"/>
      <c r="E419" s="233">
        <v>1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162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101</v>
      </c>
      <c r="B420" s="242" t="s">
        <v>529</v>
      </c>
      <c r="C420" s="253" t="s">
        <v>530</v>
      </c>
      <c r="D420" s="243" t="s">
        <v>0</v>
      </c>
      <c r="E420" s="244">
        <v>1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0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207</v>
      </c>
      <c r="T420" s="247" t="s">
        <v>208</v>
      </c>
      <c r="U420" s="231">
        <v>0</v>
      </c>
      <c r="V420" s="231">
        <f>ROUND(E420*U420,2)</f>
        <v>0</v>
      </c>
      <c r="W420" s="231"/>
      <c r="X420" s="231" t="s">
        <v>527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528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56</v>
      </c>
      <c r="D421" s="232"/>
      <c r="E421" s="233">
        <v>1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162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>
      <c r="A422" s="3"/>
      <c r="B422" s="4"/>
      <c r="C422" s="257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E422">
        <v>15</v>
      </c>
      <c r="AF422">
        <v>21</v>
      </c>
      <c r="AG422" t="s">
        <v>140</v>
      </c>
    </row>
    <row r="423" spans="1:60">
      <c r="A423" s="215"/>
      <c r="B423" s="216" t="s">
        <v>31</v>
      </c>
      <c r="C423" s="258"/>
      <c r="D423" s="217"/>
      <c r="E423" s="218"/>
      <c r="F423" s="218"/>
      <c r="G423" s="251">
        <f>G8+G24+G47+G51+G58+G62+G66+G77+G123+G129+G134+G156+G201+G259+G272+G287+G323+G337+G369+G385+G417</f>
        <v>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f>SUMIF(L7:L421,AE422,G7:G421)</f>
        <v>0</v>
      </c>
      <c r="AF423">
        <f>SUMIF(L7:L421,AF422,G7:G421)</f>
        <v>0</v>
      </c>
      <c r="AG423" t="s">
        <v>531</v>
      </c>
    </row>
    <row r="424" spans="1:60">
      <c r="A424" s="3"/>
      <c r="B424" s="4"/>
      <c r="C424" s="257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60">
      <c r="A425" s="3"/>
      <c r="B425" s="4"/>
      <c r="C425" s="257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60">
      <c r="A426" s="219" t="s">
        <v>532</v>
      </c>
      <c r="B426" s="219"/>
      <c r="C426" s="259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60">
      <c r="A427" s="220"/>
      <c r="B427" s="221"/>
      <c r="C427" s="260"/>
      <c r="D427" s="221"/>
      <c r="E427" s="221"/>
      <c r="F427" s="221"/>
      <c r="G427" s="2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AG427" t="s">
        <v>533</v>
      </c>
    </row>
    <row r="428" spans="1:60">
      <c r="A428" s="223"/>
      <c r="B428" s="224"/>
      <c r="C428" s="261"/>
      <c r="D428" s="224"/>
      <c r="E428" s="224"/>
      <c r="F428" s="224"/>
      <c r="G428" s="22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60">
      <c r="A429" s="223"/>
      <c r="B429" s="224"/>
      <c r="C429" s="261"/>
      <c r="D429" s="224"/>
      <c r="E429" s="224"/>
      <c r="F429" s="224"/>
      <c r="G429" s="22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60">
      <c r="A430" s="223"/>
      <c r="B430" s="224"/>
      <c r="C430" s="261"/>
      <c r="D430" s="224"/>
      <c r="E430" s="224"/>
      <c r="F430" s="224"/>
      <c r="G430" s="22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60">
      <c r="A431" s="226"/>
      <c r="B431" s="227"/>
      <c r="C431" s="262"/>
      <c r="D431" s="227"/>
      <c r="E431" s="227"/>
      <c r="F431" s="227"/>
      <c r="G431" s="22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60">
      <c r="A432" s="3"/>
      <c r="B432" s="4"/>
      <c r="C432" s="257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3:33">
      <c r="C433" s="263"/>
      <c r="D433" s="10"/>
      <c r="AG433" t="s">
        <v>535</v>
      </c>
    </row>
    <row r="434" spans="3:33">
      <c r="D434" s="10"/>
    </row>
    <row r="435" spans="3:33">
      <c r="D435" s="10"/>
    </row>
    <row r="436" spans="3:33">
      <c r="D436" s="10"/>
    </row>
    <row r="437" spans="3:33">
      <c r="D437" s="10"/>
    </row>
    <row r="438" spans="3:33">
      <c r="D438" s="10"/>
    </row>
    <row r="439" spans="3:33">
      <c r="D439" s="10"/>
    </row>
    <row r="440" spans="3:33">
      <c r="D440" s="10"/>
    </row>
    <row r="441" spans="3:33">
      <c r="D441" s="10"/>
    </row>
    <row r="442" spans="3:33">
      <c r="D442" s="10"/>
    </row>
    <row r="443" spans="3:33">
      <c r="D443" s="10"/>
    </row>
    <row r="444" spans="3:33">
      <c r="D444" s="10"/>
    </row>
    <row r="445" spans="3:33">
      <c r="D445" s="10"/>
    </row>
    <row r="446" spans="3:33">
      <c r="D446" s="10"/>
    </row>
    <row r="447" spans="3:33">
      <c r="D447" s="10"/>
    </row>
    <row r="448" spans="3:33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7">
    <mergeCell ref="C243:G243"/>
    <mergeCell ref="C387:G387"/>
    <mergeCell ref="C388:G388"/>
    <mergeCell ref="C389:G389"/>
    <mergeCell ref="C390:G390"/>
    <mergeCell ref="C164:G164"/>
    <mergeCell ref="C165:G165"/>
    <mergeCell ref="C173:G173"/>
    <mergeCell ref="C178:G178"/>
    <mergeCell ref="C192:G192"/>
    <mergeCell ref="C195:G195"/>
    <mergeCell ref="C74:G74"/>
    <mergeCell ref="C136:G136"/>
    <mergeCell ref="C140:G140"/>
    <mergeCell ref="C143:G143"/>
    <mergeCell ref="C158:G158"/>
    <mergeCell ref="C159:G159"/>
    <mergeCell ref="A1:G1"/>
    <mergeCell ref="C2:G2"/>
    <mergeCell ref="C3:G3"/>
    <mergeCell ref="C4:G4"/>
    <mergeCell ref="A426:C426"/>
    <mergeCell ref="A427:G431"/>
    <mergeCell ref="C53:G53"/>
    <mergeCell ref="C71:G71"/>
    <mergeCell ref="C72:G72"/>
    <mergeCell ref="C73:G73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56</v>
      </c>
      <c r="C4" s="204" t="s">
        <v>58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SUMIF(AG9:AG24,"&lt;&gt;NOR",G9:G24)</f>
        <v>0</v>
      </c>
      <c r="H8" s="239"/>
      <c r="I8" s="239">
        <f>SUM(I9:I24)</f>
        <v>0</v>
      </c>
      <c r="J8" s="239"/>
      <c r="K8" s="239">
        <f>SUM(K9:K24)</f>
        <v>0</v>
      </c>
      <c r="L8" s="239"/>
      <c r="M8" s="239">
        <f>SUM(M9:M24)</f>
        <v>0</v>
      </c>
      <c r="N8" s="239"/>
      <c r="O8" s="239">
        <f>SUM(O9:O24)</f>
        <v>4.3499999999999996</v>
      </c>
      <c r="P8" s="239"/>
      <c r="Q8" s="239">
        <f>SUM(Q9:Q24)</f>
        <v>0</v>
      </c>
      <c r="R8" s="239"/>
      <c r="S8" s="239"/>
      <c r="T8" s="240"/>
      <c r="U8" s="234"/>
      <c r="V8" s="234">
        <f>SUM(V9:V24)</f>
        <v>21.49</v>
      </c>
      <c r="W8" s="234"/>
      <c r="X8" s="234"/>
      <c r="AG8" t="s">
        <v>154</v>
      </c>
    </row>
    <row r="9" spans="1:60" ht="22.5" outlineLevel="1">
      <c r="A9" s="241">
        <v>1</v>
      </c>
      <c r="B9" s="242" t="s">
        <v>155</v>
      </c>
      <c r="C9" s="253" t="s">
        <v>156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7.3200000000000001E-3</v>
      </c>
      <c r="O9" s="246">
        <f>ROUND(E9*N9,2)</f>
        <v>0.01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1.19</v>
      </c>
      <c r="V9" s="231">
        <f>ROUND(E9*U9,2)</f>
        <v>2.38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161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63</v>
      </c>
      <c r="D11" s="232"/>
      <c r="E11" s="233">
        <v>2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41">
        <v>2</v>
      </c>
      <c r="B12" s="242" t="s">
        <v>163</v>
      </c>
      <c r="C12" s="253" t="s">
        <v>164</v>
      </c>
      <c r="D12" s="243" t="s">
        <v>165</v>
      </c>
      <c r="E12" s="244">
        <v>3.22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7.4709999999999999E-2</v>
      </c>
      <c r="O12" s="246">
        <f>ROUND(E12*N12,2)</f>
        <v>0.24</v>
      </c>
      <c r="P12" s="246">
        <v>0</v>
      </c>
      <c r="Q12" s="246">
        <f>ROUND(E12*P12,2)</f>
        <v>0</v>
      </c>
      <c r="R12" s="246"/>
      <c r="S12" s="246" t="s">
        <v>158</v>
      </c>
      <c r="T12" s="247" t="s">
        <v>158</v>
      </c>
      <c r="U12" s="231">
        <v>0.53</v>
      </c>
      <c r="V12" s="231">
        <f>ROUND(E12*U12,2)</f>
        <v>1.71</v>
      </c>
      <c r="W12" s="231"/>
      <c r="X12" s="231" t="s">
        <v>159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166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167</v>
      </c>
      <c r="D14" s="232"/>
      <c r="E14" s="233">
        <v>1.62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168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162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169</v>
      </c>
      <c r="D16" s="232"/>
      <c r="E16" s="233">
        <v>1.6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170</v>
      </c>
      <c r="C17" s="253" t="s">
        <v>171</v>
      </c>
      <c r="D17" s="243" t="s">
        <v>165</v>
      </c>
      <c r="E17" s="244">
        <v>17.789449999999999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0.15931000000000001</v>
      </c>
      <c r="O17" s="246">
        <f>ROUND(E17*N17,2)</f>
        <v>2.83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0.7</v>
      </c>
      <c r="V17" s="231">
        <f>ROUND(E17*U17,2)</f>
        <v>12.45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542</v>
      </c>
      <c r="D18" s="232"/>
      <c r="E18" s="233">
        <v>9.1035000000000004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543</v>
      </c>
      <c r="D19" s="232"/>
      <c r="E19" s="233">
        <v>4.0199999999999996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544</v>
      </c>
      <c r="D20" s="232"/>
      <c r="E20" s="233">
        <v>4.6659499999999996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1">
        <v>4</v>
      </c>
      <c r="B21" s="242" t="s">
        <v>175</v>
      </c>
      <c r="C21" s="253" t="s">
        <v>176</v>
      </c>
      <c r="D21" s="243" t="s">
        <v>165</v>
      </c>
      <c r="E21" s="244">
        <v>6.51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0.19575000000000001</v>
      </c>
      <c r="O21" s="246">
        <f>ROUND(E21*N21,2)</f>
        <v>1.27</v>
      </c>
      <c r="P21" s="246">
        <v>0</v>
      </c>
      <c r="Q21" s="246">
        <f>ROUND(E21*P21,2)</f>
        <v>0</v>
      </c>
      <c r="R21" s="246"/>
      <c r="S21" s="246" t="s">
        <v>158</v>
      </c>
      <c r="T21" s="247" t="s">
        <v>158</v>
      </c>
      <c r="U21" s="231">
        <v>0.76</v>
      </c>
      <c r="V21" s="231">
        <f>ROUND(E21*U21,2)</f>
        <v>4.95</v>
      </c>
      <c r="W21" s="231"/>
      <c r="X21" s="231" t="s">
        <v>159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177</v>
      </c>
      <c r="D22" s="232"/>
      <c r="E22" s="233">
        <v>2.6595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162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29"/>
      <c r="B23" s="230"/>
      <c r="C23" s="254" t="s">
        <v>178</v>
      </c>
      <c r="D23" s="232"/>
      <c r="E23" s="233">
        <v>3.2505000000000002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162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545</v>
      </c>
      <c r="D24" s="232"/>
      <c r="E24" s="233">
        <v>0.6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>
      <c r="A25" s="235" t="s">
        <v>153</v>
      </c>
      <c r="B25" s="236" t="s">
        <v>76</v>
      </c>
      <c r="C25" s="252" t="s">
        <v>77</v>
      </c>
      <c r="D25" s="237"/>
      <c r="E25" s="238"/>
      <c r="F25" s="239"/>
      <c r="G25" s="239">
        <f>SUMIF(AG26:AG49,"&lt;&gt;NOR",G26:G49)</f>
        <v>0</v>
      </c>
      <c r="H25" s="239"/>
      <c r="I25" s="239">
        <f>SUM(I26:I49)</f>
        <v>0</v>
      </c>
      <c r="J25" s="239"/>
      <c r="K25" s="239">
        <f>SUM(K26:K49)</f>
        <v>0</v>
      </c>
      <c r="L25" s="239"/>
      <c r="M25" s="239">
        <f>SUM(M26:M49)</f>
        <v>0</v>
      </c>
      <c r="N25" s="239"/>
      <c r="O25" s="239">
        <f>SUM(O26:O49)</f>
        <v>7.0000000000000007E-2</v>
      </c>
      <c r="P25" s="239"/>
      <c r="Q25" s="239">
        <f>SUM(Q26:Q49)</f>
        <v>0</v>
      </c>
      <c r="R25" s="239"/>
      <c r="S25" s="239"/>
      <c r="T25" s="240"/>
      <c r="U25" s="234"/>
      <c r="V25" s="234">
        <f>SUM(V26:V49)</f>
        <v>4.66</v>
      </c>
      <c r="W25" s="234"/>
      <c r="X25" s="234"/>
      <c r="AG25" t="s">
        <v>154</v>
      </c>
    </row>
    <row r="26" spans="1:60" outlineLevel="1">
      <c r="A26" s="241">
        <v>5</v>
      </c>
      <c r="B26" s="242" t="s">
        <v>179</v>
      </c>
      <c r="C26" s="253" t="s">
        <v>180</v>
      </c>
      <c r="D26" s="243" t="s">
        <v>165</v>
      </c>
      <c r="E26" s="244">
        <v>6.8510499999999999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6.3499999999999997E-3</v>
      </c>
      <c r="O26" s="246">
        <f>ROUND(E26*N26,2)</f>
        <v>0.04</v>
      </c>
      <c r="P26" s="246">
        <v>0</v>
      </c>
      <c r="Q26" s="246">
        <f>ROUND(E26*P26,2)</f>
        <v>0</v>
      </c>
      <c r="R26" s="246"/>
      <c r="S26" s="246" t="s">
        <v>158</v>
      </c>
      <c r="T26" s="247" t="s">
        <v>158</v>
      </c>
      <c r="U26" s="231">
        <v>0.32</v>
      </c>
      <c r="V26" s="231">
        <f>ROUND(E26*U26,2)</f>
        <v>2.19</v>
      </c>
      <c r="W26" s="231"/>
      <c r="X26" s="231" t="s">
        <v>159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181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182</v>
      </c>
      <c r="D28" s="232"/>
      <c r="E28" s="233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29"/>
      <c r="B29" s="230"/>
      <c r="C29" s="254" t="s">
        <v>183</v>
      </c>
      <c r="D29" s="232"/>
      <c r="E29" s="233">
        <v>0.4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162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184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167</v>
      </c>
      <c r="D31" s="232"/>
      <c r="E31" s="233">
        <v>1.62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185</v>
      </c>
      <c r="D32" s="232"/>
      <c r="E32" s="233">
        <v>1.6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186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546</v>
      </c>
      <c r="D34" s="232"/>
      <c r="E34" s="233">
        <v>1.35005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188</v>
      </c>
      <c r="D35" s="232"/>
      <c r="E35" s="233">
        <v>0.9405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162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547</v>
      </c>
      <c r="D36" s="232"/>
      <c r="E36" s="233">
        <v>0.76949999999999996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162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189</v>
      </c>
      <c r="D37" s="232"/>
      <c r="E37" s="233">
        <v>0.17100000000000001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>
      <c r="A38" s="241">
        <v>6</v>
      </c>
      <c r="B38" s="242" t="s">
        <v>190</v>
      </c>
      <c r="C38" s="253" t="s">
        <v>191</v>
      </c>
      <c r="D38" s="243" t="s">
        <v>165</v>
      </c>
      <c r="E38" s="244">
        <v>6.8510499999999999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3.6700000000000001E-3</v>
      </c>
      <c r="O38" s="246">
        <f>ROUND(E38*N38,2)</f>
        <v>0.03</v>
      </c>
      <c r="P38" s="246">
        <v>0</v>
      </c>
      <c r="Q38" s="246">
        <f>ROUND(E38*P38,2)</f>
        <v>0</v>
      </c>
      <c r="R38" s="246"/>
      <c r="S38" s="246" t="s">
        <v>158</v>
      </c>
      <c r="T38" s="247" t="s">
        <v>158</v>
      </c>
      <c r="U38" s="231">
        <v>0.36</v>
      </c>
      <c r="V38" s="231">
        <f>ROUND(E38*U38,2)</f>
        <v>2.4700000000000002</v>
      </c>
      <c r="W38" s="231"/>
      <c r="X38" s="231" t="s">
        <v>159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160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181</v>
      </c>
      <c r="D39" s="232"/>
      <c r="E39" s="233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29"/>
      <c r="B40" s="230"/>
      <c r="C40" s="254" t="s">
        <v>182</v>
      </c>
      <c r="D40" s="232"/>
      <c r="E40" s="233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162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183</v>
      </c>
      <c r="D41" s="232"/>
      <c r="E41" s="233">
        <v>0.4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184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167</v>
      </c>
      <c r="D43" s="232"/>
      <c r="E43" s="233">
        <v>1.62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162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185</v>
      </c>
      <c r="D44" s="232"/>
      <c r="E44" s="233">
        <v>1.6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162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186</v>
      </c>
      <c r="D45" s="232"/>
      <c r="E45" s="233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546</v>
      </c>
      <c r="D46" s="232"/>
      <c r="E46" s="233">
        <v>1.35005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162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188</v>
      </c>
      <c r="D47" s="232"/>
      <c r="E47" s="233">
        <v>0.9405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162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547</v>
      </c>
      <c r="D48" s="232"/>
      <c r="E48" s="233">
        <v>0.76949999999999996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162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189</v>
      </c>
      <c r="D49" s="232"/>
      <c r="E49" s="233">
        <v>0.17100000000000001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>
      <c r="A50" s="235" t="s">
        <v>153</v>
      </c>
      <c r="B50" s="236" t="s">
        <v>78</v>
      </c>
      <c r="C50" s="252" t="s">
        <v>79</v>
      </c>
      <c r="D50" s="237"/>
      <c r="E50" s="238"/>
      <c r="F50" s="239"/>
      <c r="G50" s="239">
        <f>SUMIF(AG51:AG53,"&lt;&gt;NOR",G51:G53)</f>
        <v>0</v>
      </c>
      <c r="H50" s="239"/>
      <c r="I50" s="239">
        <f>SUM(I51:I53)</f>
        <v>0</v>
      </c>
      <c r="J50" s="239"/>
      <c r="K50" s="239">
        <f>SUM(K51:K53)</f>
        <v>0</v>
      </c>
      <c r="L50" s="239"/>
      <c r="M50" s="239">
        <f>SUM(M51:M53)</f>
        <v>0</v>
      </c>
      <c r="N50" s="239"/>
      <c r="O50" s="239">
        <f>SUM(O51:O53)</f>
        <v>0.28999999999999998</v>
      </c>
      <c r="P50" s="239"/>
      <c r="Q50" s="239">
        <f>SUM(Q51:Q53)</f>
        <v>0</v>
      </c>
      <c r="R50" s="239"/>
      <c r="S50" s="239"/>
      <c r="T50" s="240"/>
      <c r="U50" s="234"/>
      <c r="V50" s="234">
        <f>SUM(V51:V53)</f>
        <v>4.4800000000000004</v>
      </c>
      <c r="W50" s="234"/>
      <c r="X50" s="234"/>
      <c r="AG50" t="s">
        <v>154</v>
      </c>
    </row>
    <row r="51" spans="1:60" outlineLevel="1">
      <c r="A51" s="241">
        <v>7</v>
      </c>
      <c r="B51" s="242" t="s">
        <v>193</v>
      </c>
      <c r="C51" s="253" t="s">
        <v>194</v>
      </c>
      <c r="D51" s="243" t="s">
        <v>165</v>
      </c>
      <c r="E51" s="244">
        <v>16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1.7850000000000001E-2</v>
      </c>
      <c r="O51" s="246">
        <f>ROUND(E51*N51,2)</f>
        <v>0.28999999999999998</v>
      </c>
      <c r="P51" s="246">
        <v>0</v>
      </c>
      <c r="Q51" s="246">
        <f>ROUND(E51*P51,2)</f>
        <v>0</v>
      </c>
      <c r="R51" s="246"/>
      <c r="S51" s="246" t="s">
        <v>158</v>
      </c>
      <c r="T51" s="247" t="s">
        <v>158</v>
      </c>
      <c r="U51" s="231">
        <v>0.28000000000000003</v>
      </c>
      <c r="V51" s="231">
        <f>ROUND(E51*U51,2)</f>
        <v>4.4800000000000004</v>
      </c>
      <c r="W51" s="231"/>
      <c r="X51" s="231" t="s">
        <v>159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195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548</v>
      </c>
      <c r="D53" s="232"/>
      <c r="E53" s="233">
        <v>16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>
      <c r="A54" s="235" t="s">
        <v>153</v>
      </c>
      <c r="B54" s="236" t="s">
        <v>80</v>
      </c>
      <c r="C54" s="252" t="s">
        <v>81</v>
      </c>
      <c r="D54" s="237"/>
      <c r="E54" s="238"/>
      <c r="F54" s="239"/>
      <c r="G54" s="239">
        <f>SUMIF(AG55:AG60,"&lt;&gt;NOR",G55:G60)</f>
        <v>0</v>
      </c>
      <c r="H54" s="239"/>
      <c r="I54" s="239">
        <f>SUM(I55:I60)</f>
        <v>0</v>
      </c>
      <c r="J54" s="239"/>
      <c r="K54" s="239">
        <f>SUM(K55:K60)</f>
        <v>0</v>
      </c>
      <c r="L54" s="239"/>
      <c r="M54" s="239">
        <f>SUM(M55:M60)</f>
        <v>0</v>
      </c>
      <c r="N54" s="239"/>
      <c r="O54" s="239">
        <f>SUM(O55:O60)</f>
        <v>0.01</v>
      </c>
      <c r="P54" s="239"/>
      <c r="Q54" s="239">
        <f>SUM(Q55:Q60)</f>
        <v>0</v>
      </c>
      <c r="R54" s="239"/>
      <c r="S54" s="239"/>
      <c r="T54" s="240"/>
      <c r="U54" s="234"/>
      <c r="V54" s="234">
        <f>SUM(V55:V60)</f>
        <v>1.69</v>
      </c>
      <c r="W54" s="234"/>
      <c r="X54" s="234"/>
      <c r="AG54" t="s">
        <v>154</v>
      </c>
    </row>
    <row r="55" spans="1:60" outlineLevel="1">
      <c r="A55" s="241">
        <v>8</v>
      </c>
      <c r="B55" s="242" t="s">
        <v>197</v>
      </c>
      <c r="C55" s="253" t="s">
        <v>198</v>
      </c>
      <c r="D55" s="243" t="s">
        <v>199</v>
      </c>
      <c r="E55" s="244">
        <v>3.6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2.0000000000000002E-5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158</v>
      </c>
      <c r="T55" s="247" t="s">
        <v>158</v>
      </c>
      <c r="U55" s="231">
        <v>0.47</v>
      </c>
      <c r="V55" s="231">
        <f>ROUND(E55*U55,2)</f>
        <v>1.69</v>
      </c>
      <c r="W55" s="231"/>
      <c r="X55" s="231" t="s">
        <v>159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200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5" t="s">
        <v>201</v>
      </c>
      <c r="D56" s="248"/>
      <c r="E56" s="248"/>
      <c r="F56" s="248"/>
      <c r="G56" s="248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202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203</v>
      </c>
      <c r="D57" s="232"/>
      <c r="E57" s="23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204</v>
      </c>
      <c r="D58" s="232"/>
      <c r="E58" s="233">
        <v>3.6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162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>
      <c r="A59" s="241">
        <v>9</v>
      </c>
      <c r="B59" s="242" t="s">
        <v>205</v>
      </c>
      <c r="C59" s="253" t="s">
        <v>206</v>
      </c>
      <c r="D59" s="243" t="s">
        <v>157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0.01</v>
      </c>
      <c r="O59" s="246">
        <f>ROUND(E59*N59,2)</f>
        <v>0.01</v>
      </c>
      <c r="P59" s="246">
        <v>0</v>
      </c>
      <c r="Q59" s="246">
        <f>ROUND(E59*P59,2)</f>
        <v>0</v>
      </c>
      <c r="R59" s="246"/>
      <c r="S59" s="246" t="s">
        <v>207</v>
      </c>
      <c r="T59" s="247" t="s">
        <v>208</v>
      </c>
      <c r="U59" s="231">
        <v>0</v>
      </c>
      <c r="V59" s="231">
        <f>ROUND(E59*U59,2)</f>
        <v>0</v>
      </c>
      <c r="W59" s="231"/>
      <c r="X59" s="231" t="s">
        <v>159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160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56</v>
      </c>
      <c r="D60" s="232"/>
      <c r="E60" s="233">
        <v>1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162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>
      <c r="A61" s="235" t="s">
        <v>153</v>
      </c>
      <c r="B61" s="236" t="s">
        <v>82</v>
      </c>
      <c r="C61" s="252" t="s">
        <v>83</v>
      </c>
      <c r="D61" s="237"/>
      <c r="E61" s="238"/>
      <c r="F61" s="239"/>
      <c r="G61" s="239">
        <f>SUMIF(AG62:AG64,"&lt;&gt;NOR",G62:G64)</f>
        <v>0</v>
      </c>
      <c r="H61" s="239"/>
      <c r="I61" s="239">
        <f>SUM(I62:I64)</f>
        <v>0</v>
      </c>
      <c r="J61" s="239"/>
      <c r="K61" s="239">
        <f>SUM(K62:K64)</f>
        <v>0</v>
      </c>
      <c r="L61" s="239"/>
      <c r="M61" s="239">
        <f>SUM(M62:M64)</f>
        <v>0</v>
      </c>
      <c r="N61" s="239"/>
      <c r="O61" s="239">
        <f>SUM(O62:O64)</f>
        <v>0</v>
      </c>
      <c r="P61" s="239"/>
      <c r="Q61" s="239">
        <f>SUM(Q62:Q64)</f>
        <v>0</v>
      </c>
      <c r="R61" s="239"/>
      <c r="S61" s="239"/>
      <c r="T61" s="240"/>
      <c r="U61" s="234"/>
      <c r="V61" s="234">
        <f>SUM(V62:V64)</f>
        <v>3.36</v>
      </c>
      <c r="W61" s="234"/>
      <c r="X61" s="234"/>
      <c r="AG61" t="s">
        <v>154</v>
      </c>
    </row>
    <row r="62" spans="1:60" outlineLevel="1">
      <c r="A62" s="241">
        <v>10</v>
      </c>
      <c r="B62" s="242" t="s">
        <v>209</v>
      </c>
      <c r="C62" s="253" t="s">
        <v>210</v>
      </c>
      <c r="D62" s="243" t="s">
        <v>165</v>
      </c>
      <c r="E62" s="244">
        <v>16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158</v>
      </c>
      <c r="T62" s="247" t="s">
        <v>158</v>
      </c>
      <c r="U62" s="231">
        <v>0.21</v>
      </c>
      <c r="V62" s="231">
        <f>ROUND(E62*U62,2)</f>
        <v>3.36</v>
      </c>
      <c r="W62" s="231"/>
      <c r="X62" s="231" t="s">
        <v>159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160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211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548</v>
      </c>
      <c r="D64" s="232"/>
      <c r="E64" s="233">
        <v>16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>
      <c r="A65" s="235" t="s">
        <v>153</v>
      </c>
      <c r="B65" s="236" t="s">
        <v>84</v>
      </c>
      <c r="C65" s="252" t="s">
        <v>85</v>
      </c>
      <c r="D65" s="237"/>
      <c r="E65" s="238"/>
      <c r="F65" s="239"/>
      <c r="G65" s="239">
        <f>SUMIF(AG66:AG68,"&lt;&gt;NOR",G66:G68)</f>
        <v>0</v>
      </c>
      <c r="H65" s="239"/>
      <c r="I65" s="239">
        <f>SUM(I66:I68)</f>
        <v>0</v>
      </c>
      <c r="J65" s="239"/>
      <c r="K65" s="239">
        <f>SUM(K66:K68)</f>
        <v>0</v>
      </c>
      <c r="L65" s="239"/>
      <c r="M65" s="239">
        <f>SUM(M66:M68)</f>
        <v>0</v>
      </c>
      <c r="N65" s="239"/>
      <c r="O65" s="239">
        <f>SUM(O66:O68)</f>
        <v>0.02</v>
      </c>
      <c r="P65" s="239"/>
      <c r="Q65" s="239">
        <f>SUM(Q66:Q68)</f>
        <v>0</v>
      </c>
      <c r="R65" s="239"/>
      <c r="S65" s="239"/>
      <c r="T65" s="240"/>
      <c r="U65" s="234"/>
      <c r="V65" s="234">
        <f>SUM(V66:V68)</f>
        <v>2.52</v>
      </c>
      <c r="W65" s="234"/>
      <c r="X65" s="234"/>
      <c r="AG65" t="s">
        <v>154</v>
      </c>
    </row>
    <row r="66" spans="1:60" outlineLevel="1">
      <c r="A66" s="241">
        <v>11</v>
      </c>
      <c r="B66" s="242" t="s">
        <v>212</v>
      </c>
      <c r="C66" s="253" t="s">
        <v>213</v>
      </c>
      <c r="D66" s="243" t="s">
        <v>165</v>
      </c>
      <c r="E66" s="244">
        <v>14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1.2099999999999999E-3</v>
      </c>
      <c r="O66" s="246">
        <f>ROUND(E66*N66,2)</f>
        <v>0.02</v>
      </c>
      <c r="P66" s="246">
        <v>0</v>
      </c>
      <c r="Q66" s="246">
        <f>ROUND(E66*P66,2)</f>
        <v>0</v>
      </c>
      <c r="R66" s="246"/>
      <c r="S66" s="246" t="s">
        <v>158</v>
      </c>
      <c r="T66" s="247" t="s">
        <v>214</v>
      </c>
      <c r="U66" s="231">
        <v>0.18</v>
      </c>
      <c r="V66" s="231">
        <f>ROUND(E66*U66,2)</f>
        <v>2.52</v>
      </c>
      <c r="W66" s="231"/>
      <c r="X66" s="231" t="s">
        <v>159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160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215</v>
      </c>
      <c r="D67" s="232"/>
      <c r="E67" s="233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162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549</v>
      </c>
      <c r="D68" s="232"/>
      <c r="E68" s="233">
        <v>14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162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5.5">
      <c r="A69" s="235" t="s">
        <v>153</v>
      </c>
      <c r="B69" s="236" t="s">
        <v>86</v>
      </c>
      <c r="C69" s="252" t="s">
        <v>87</v>
      </c>
      <c r="D69" s="237"/>
      <c r="E69" s="238"/>
      <c r="F69" s="239"/>
      <c r="G69" s="239">
        <f>SUMIF(AG70:AG79,"&lt;&gt;NOR",G70:G79)</f>
        <v>0</v>
      </c>
      <c r="H69" s="239"/>
      <c r="I69" s="239">
        <f>SUM(I70:I79)</f>
        <v>0</v>
      </c>
      <c r="J69" s="239"/>
      <c r="K69" s="239">
        <f>SUM(K70:K79)</f>
        <v>0</v>
      </c>
      <c r="L69" s="239"/>
      <c r="M69" s="239">
        <f>SUM(M70:M79)</f>
        <v>0</v>
      </c>
      <c r="N69" s="239"/>
      <c r="O69" s="239">
        <f>SUM(O70:O79)</f>
        <v>0.04</v>
      </c>
      <c r="P69" s="239"/>
      <c r="Q69" s="239">
        <f>SUM(Q70:Q79)</f>
        <v>0</v>
      </c>
      <c r="R69" s="239"/>
      <c r="S69" s="239"/>
      <c r="T69" s="240"/>
      <c r="U69" s="234"/>
      <c r="V69" s="234">
        <f>SUM(V70:V79)</f>
        <v>7.52</v>
      </c>
      <c r="W69" s="234"/>
      <c r="X69" s="234"/>
      <c r="AG69" t="s">
        <v>154</v>
      </c>
    </row>
    <row r="70" spans="1:60" outlineLevel="1">
      <c r="A70" s="241">
        <v>12</v>
      </c>
      <c r="B70" s="242" t="s">
        <v>217</v>
      </c>
      <c r="C70" s="253" t="s">
        <v>218</v>
      </c>
      <c r="D70" s="243" t="s">
        <v>165</v>
      </c>
      <c r="E70" s="244">
        <v>16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4.0000000000000003E-5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158</v>
      </c>
      <c r="T70" s="247" t="s">
        <v>158</v>
      </c>
      <c r="U70" s="231">
        <v>0.31</v>
      </c>
      <c r="V70" s="231">
        <f>ROUND(E70*U70,2)</f>
        <v>4.96</v>
      </c>
      <c r="W70" s="231"/>
      <c r="X70" s="231" t="s">
        <v>159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160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219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548</v>
      </c>
      <c r="D72" s="232"/>
      <c r="E72" s="233">
        <v>16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41">
        <v>13</v>
      </c>
      <c r="B73" s="242" t="s">
        <v>220</v>
      </c>
      <c r="C73" s="253" t="s">
        <v>221</v>
      </c>
      <c r="D73" s="243" t="s">
        <v>199</v>
      </c>
      <c r="E73" s="244">
        <v>6.085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5.9199999999999999E-3</v>
      </c>
      <c r="O73" s="246">
        <f>ROUND(E73*N73,2)</f>
        <v>0.04</v>
      </c>
      <c r="P73" s="246">
        <v>0</v>
      </c>
      <c r="Q73" s="246">
        <f>ROUND(E73*P73,2)</f>
        <v>0</v>
      </c>
      <c r="R73" s="246"/>
      <c r="S73" s="246" t="s">
        <v>158</v>
      </c>
      <c r="T73" s="247" t="s">
        <v>158</v>
      </c>
      <c r="U73" s="231">
        <v>0.42</v>
      </c>
      <c r="V73" s="231">
        <f>ROUND(E73*U73,2)</f>
        <v>2.56</v>
      </c>
      <c r="W73" s="231"/>
      <c r="X73" s="231" t="s">
        <v>159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160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5" t="s">
        <v>534</v>
      </c>
      <c r="D74" s="248"/>
      <c r="E74" s="248"/>
      <c r="F74" s="248"/>
      <c r="G74" s="248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202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6" t="s">
        <v>222</v>
      </c>
      <c r="D75" s="249"/>
      <c r="E75" s="249"/>
      <c r="F75" s="249"/>
      <c r="G75" s="249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202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6" t="s">
        <v>223</v>
      </c>
      <c r="D76" s="249"/>
      <c r="E76" s="249"/>
      <c r="F76" s="249"/>
      <c r="G76" s="249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202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>
      <c r="A77" s="229"/>
      <c r="B77" s="230"/>
      <c r="C77" s="256" t="s">
        <v>224</v>
      </c>
      <c r="D77" s="249"/>
      <c r="E77" s="249"/>
      <c r="F77" s="249"/>
      <c r="G77" s="249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202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50" t="str">
        <f>C77</f>
        <v>- standardního tmelení Q2, to je: základní tmelení Q1+ dodatečné tmelení (tmelení najemno) a případné přebroušení.</v>
      </c>
      <c r="BB77" s="212"/>
      <c r="BC77" s="212"/>
      <c r="BD77" s="212"/>
      <c r="BE77" s="212"/>
      <c r="BF77" s="212"/>
      <c r="BG77" s="212"/>
      <c r="BH77" s="212"/>
    </row>
    <row r="78" spans="1:60" ht="22.5" outlineLevel="1">
      <c r="A78" s="229"/>
      <c r="B78" s="230"/>
      <c r="C78" s="254" t="s">
        <v>225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550</v>
      </c>
      <c r="D79" s="232"/>
      <c r="E79" s="233">
        <v>6.085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>
      <c r="A80" s="235" t="s">
        <v>153</v>
      </c>
      <c r="B80" s="236" t="s">
        <v>88</v>
      </c>
      <c r="C80" s="252" t="s">
        <v>89</v>
      </c>
      <c r="D80" s="237"/>
      <c r="E80" s="238"/>
      <c r="F80" s="239"/>
      <c r="G80" s="239">
        <f>SUMIF(AG81:AG115,"&lt;&gt;NOR",G81:G115)</f>
        <v>0</v>
      </c>
      <c r="H80" s="239"/>
      <c r="I80" s="239">
        <f>SUM(I81:I115)</f>
        <v>0</v>
      </c>
      <c r="J80" s="239"/>
      <c r="K80" s="239">
        <f>SUM(K81:K115)</f>
        <v>0</v>
      </c>
      <c r="L80" s="239"/>
      <c r="M80" s="239">
        <f>SUM(M81:M115)</f>
        <v>0</v>
      </c>
      <c r="N80" s="239"/>
      <c r="O80" s="239">
        <f>SUM(O81:O115)</f>
        <v>0</v>
      </c>
      <c r="P80" s="239"/>
      <c r="Q80" s="239">
        <f>SUM(Q81:Q115)</f>
        <v>3.08</v>
      </c>
      <c r="R80" s="239"/>
      <c r="S80" s="239"/>
      <c r="T80" s="240"/>
      <c r="U80" s="234"/>
      <c r="V80" s="234">
        <f>SUM(V81:V115)</f>
        <v>20.490000000000002</v>
      </c>
      <c r="W80" s="234"/>
      <c r="X80" s="234"/>
      <c r="AG80" t="s">
        <v>154</v>
      </c>
    </row>
    <row r="81" spans="1:60" outlineLevel="1">
      <c r="A81" s="241">
        <v>14</v>
      </c>
      <c r="B81" s="242" t="s">
        <v>232</v>
      </c>
      <c r="C81" s="253" t="s">
        <v>233</v>
      </c>
      <c r="D81" s="243" t="s">
        <v>165</v>
      </c>
      <c r="E81" s="244">
        <v>17.600000000000001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1.75E-3</v>
      </c>
      <c r="Q81" s="246">
        <f>ROUND(E81*P81,2)</f>
        <v>0.03</v>
      </c>
      <c r="R81" s="246"/>
      <c r="S81" s="246" t="s">
        <v>158</v>
      </c>
      <c r="T81" s="247" t="s">
        <v>158</v>
      </c>
      <c r="U81" s="231">
        <v>0.17</v>
      </c>
      <c r="V81" s="231">
        <f>ROUND(E81*U81,2)</f>
        <v>2.99</v>
      </c>
      <c r="W81" s="231"/>
      <c r="X81" s="231" t="s">
        <v>159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234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551</v>
      </c>
      <c r="D83" s="232"/>
      <c r="E83" s="233">
        <v>17.600000000000001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41">
        <v>15</v>
      </c>
      <c r="B84" s="242" t="s">
        <v>238</v>
      </c>
      <c r="C84" s="253" t="s">
        <v>239</v>
      </c>
      <c r="D84" s="243" t="s">
        <v>165</v>
      </c>
      <c r="E84" s="244">
        <v>17.600000000000001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0.02</v>
      </c>
      <c r="Q84" s="246">
        <f>ROUND(E84*P84,2)</f>
        <v>0.35</v>
      </c>
      <c r="R84" s="246"/>
      <c r="S84" s="246" t="s">
        <v>158</v>
      </c>
      <c r="T84" s="247" t="s">
        <v>158</v>
      </c>
      <c r="U84" s="231">
        <v>0.15</v>
      </c>
      <c r="V84" s="231">
        <f>ROUND(E84*U84,2)</f>
        <v>2.64</v>
      </c>
      <c r="W84" s="231"/>
      <c r="X84" s="231" t="s">
        <v>159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160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234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551</v>
      </c>
      <c r="D86" s="232"/>
      <c r="E86" s="233">
        <v>17.600000000000001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162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41">
        <v>16</v>
      </c>
      <c r="B87" s="242" t="s">
        <v>240</v>
      </c>
      <c r="C87" s="253" t="s">
        <v>241</v>
      </c>
      <c r="D87" s="243" t="s">
        <v>157</v>
      </c>
      <c r="E87" s="244">
        <v>3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158</v>
      </c>
      <c r="T87" s="247" t="s">
        <v>158</v>
      </c>
      <c r="U87" s="231">
        <v>0.03</v>
      </c>
      <c r="V87" s="231">
        <f>ROUND(E87*U87,2)</f>
        <v>0.09</v>
      </c>
      <c r="W87" s="231"/>
      <c r="X87" s="231" t="s">
        <v>159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160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242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162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243</v>
      </c>
      <c r="D89" s="232"/>
      <c r="E89" s="233">
        <v>3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41">
        <v>17</v>
      </c>
      <c r="B90" s="242" t="s">
        <v>244</v>
      </c>
      <c r="C90" s="253" t="s">
        <v>245</v>
      </c>
      <c r="D90" s="243" t="s">
        <v>157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158</v>
      </c>
      <c r="T90" s="247" t="s">
        <v>158</v>
      </c>
      <c r="U90" s="231">
        <v>0.05</v>
      </c>
      <c r="V90" s="231">
        <f>ROUND(E90*U90,2)</f>
        <v>0.1</v>
      </c>
      <c r="W90" s="231"/>
      <c r="X90" s="231" t="s">
        <v>159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160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539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56</v>
      </c>
      <c r="D92" s="232"/>
      <c r="E92" s="233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552</v>
      </c>
      <c r="D93" s="232"/>
      <c r="E93" s="23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162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4" t="s">
        <v>56</v>
      </c>
      <c r="D94" s="232"/>
      <c r="E94" s="233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162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41">
        <v>18</v>
      </c>
      <c r="B95" s="242" t="s">
        <v>248</v>
      </c>
      <c r="C95" s="253" t="s">
        <v>249</v>
      </c>
      <c r="D95" s="243" t="s">
        <v>165</v>
      </c>
      <c r="E95" s="244">
        <v>2.4300000000000002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1E-3</v>
      </c>
      <c r="O95" s="246">
        <f>ROUND(E95*N95,2)</f>
        <v>0</v>
      </c>
      <c r="P95" s="246">
        <v>6.2E-2</v>
      </c>
      <c r="Q95" s="246">
        <f>ROUND(E95*P95,2)</f>
        <v>0.15</v>
      </c>
      <c r="R95" s="246"/>
      <c r="S95" s="246" t="s">
        <v>158</v>
      </c>
      <c r="T95" s="247" t="s">
        <v>158</v>
      </c>
      <c r="U95" s="231">
        <v>0.61</v>
      </c>
      <c r="V95" s="231">
        <f>ROUND(E95*U95,2)</f>
        <v>1.48</v>
      </c>
      <c r="W95" s="231"/>
      <c r="X95" s="231" t="s">
        <v>159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160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250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162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251</v>
      </c>
      <c r="D97" s="232"/>
      <c r="E97" s="233">
        <v>2.4300000000000002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162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41">
        <v>19</v>
      </c>
      <c r="B98" s="242" t="s">
        <v>252</v>
      </c>
      <c r="C98" s="253" t="s">
        <v>253</v>
      </c>
      <c r="D98" s="243" t="s">
        <v>165</v>
      </c>
      <c r="E98" s="244">
        <v>3.2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1.17E-3</v>
      </c>
      <c r="O98" s="246">
        <f>ROUND(E98*N98,2)</f>
        <v>0</v>
      </c>
      <c r="P98" s="246">
        <v>7.5999999999999998E-2</v>
      </c>
      <c r="Q98" s="246">
        <f>ROUND(E98*P98,2)</f>
        <v>0.24</v>
      </c>
      <c r="R98" s="246"/>
      <c r="S98" s="246" t="s">
        <v>158</v>
      </c>
      <c r="T98" s="247" t="s">
        <v>158</v>
      </c>
      <c r="U98" s="231">
        <v>0.94</v>
      </c>
      <c r="V98" s="231">
        <f>ROUND(E98*U98,2)</f>
        <v>3.01</v>
      </c>
      <c r="W98" s="231"/>
      <c r="X98" s="231" t="s">
        <v>159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160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539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162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169</v>
      </c>
      <c r="D100" s="232"/>
      <c r="E100" s="233">
        <v>1.6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552</v>
      </c>
      <c r="D101" s="232"/>
      <c r="E101" s="233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169</v>
      </c>
      <c r="D102" s="232"/>
      <c r="E102" s="233">
        <v>1.6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41">
        <v>20</v>
      </c>
      <c r="B103" s="242" t="s">
        <v>255</v>
      </c>
      <c r="C103" s="253" t="s">
        <v>256</v>
      </c>
      <c r="D103" s="243" t="s">
        <v>165</v>
      </c>
      <c r="E103" s="244">
        <v>33.9465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0</v>
      </c>
      <c r="O103" s="246">
        <f>ROUND(E103*N103,2)</f>
        <v>0</v>
      </c>
      <c r="P103" s="246">
        <v>6.8000000000000005E-2</v>
      </c>
      <c r="Q103" s="246">
        <f>ROUND(E103*P103,2)</f>
        <v>2.31</v>
      </c>
      <c r="R103" s="246"/>
      <c r="S103" s="246" t="s">
        <v>158</v>
      </c>
      <c r="T103" s="247" t="s">
        <v>158</v>
      </c>
      <c r="U103" s="231">
        <v>0.3</v>
      </c>
      <c r="V103" s="231">
        <f>ROUND(E103*U103,2)</f>
        <v>10.18</v>
      </c>
      <c r="W103" s="231"/>
      <c r="X103" s="231" t="s">
        <v>159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160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537</v>
      </c>
      <c r="D104" s="232"/>
      <c r="E104" s="233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553</v>
      </c>
      <c r="D105" s="232"/>
      <c r="E105" s="233">
        <v>12.138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162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554</v>
      </c>
      <c r="D106" s="232"/>
      <c r="E106" s="233">
        <v>3.24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231</v>
      </c>
      <c r="D107" s="232"/>
      <c r="E107" s="233">
        <v>-1.6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555</v>
      </c>
      <c r="D108" s="232"/>
      <c r="E108" s="233">
        <v>6.38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162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556</v>
      </c>
      <c r="D109" s="232"/>
      <c r="E109" s="233">
        <v>-2.41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557</v>
      </c>
      <c r="D110" s="232"/>
      <c r="E110" s="233">
        <v>4.2450000000000001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162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558</v>
      </c>
      <c r="D111" s="232"/>
      <c r="E111" s="233">
        <v>-0.72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559</v>
      </c>
      <c r="D112" s="232"/>
      <c r="E112" s="233">
        <v>4.2435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162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560</v>
      </c>
      <c r="D113" s="232"/>
      <c r="E113" s="233">
        <v>8.9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29"/>
      <c r="B114" s="230"/>
      <c r="C114" s="254" t="s">
        <v>561</v>
      </c>
      <c r="D114" s="232"/>
      <c r="E114" s="233">
        <v>-2.0699999999999998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562</v>
      </c>
      <c r="D115" s="232"/>
      <c r="E115" s="233">
        <v>1.6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>
      <c r="A116" s="235" t="s">
        <v>153</v>
      </c>
      <c r="B116" s="236" t="s">
        <v>90</v>
      </c>
      <c r="C116" s="252" t="s">
        <v>91</v>
      </c>
      <c r="D116" s="237"/>
      <c r="E116" s="238"/>
      <c r="F116" s="239"/>
      <c r="G116" s="239">
        <f>SUMIF(AG117:AG121,"&lt;&gt;NOR",G117:G121)</f>
        <v>0</v>
      </c>
      <c r="H116" s="239"/>
      <c r="I116" s="239">
        <f>SUM(I117:I121)</f>
        <v>0</v>
      </c>
      <c r="J116" s="239"/>
      <c r="K116" s="239">
        <f>SUM(K117:K121)</f>
        <v>0</v>
      </c>
      <c r="L116" s="239"/>
      <c r="M116" s="239">
        <f>SUM(M117:M121)</f>
        <v>0</v>
      </c>
      <c r="N116" s="239"/>
      <c r="O116" s="239">
        <f>SUM(O117:O121)</f>
        <v>0</v>
      </c>
      <c r="P116" s="239"/>
      <c r="Q116" s="239">
        <f>SUM(Q117:Q121)</f>
        <v>0</v>
      </c>
      <c r="R116" s="239"/>
      <c r="S116" s="239"/>
      <c r="T116" s="240"/>
      <c r="U116" s="234"/>
      <c r="V116" s="234">
        <f>SUM(V117:V121)</f>
        <v>9.07</v>
      </c>
      <c r="W116" s="234"/>
      <c r="X116" s="234"/>
      <c r="AG116" t="s">
        <v>154</v>
      </c>
    </row>
    <row r="117" spans="1:60" outlineLevel="1">
      <c r="A117" s="241">
        <v>21</v>
      </c>
      <c r="B117" s="242" t="s">
        <v>266</v>
      </c>
      <c r="C117" s="253" t="s">
        <v>267</v>
      </c>
      <c r="D117" s="243" t="s">
        <v>268</v>
      </c>
      <c r="E117" s="244">
        <v>5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0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 t="s">
        <v>158</v>
      </c>
      <c r="T117" s="247" t="s">
        <v>158</v>
      </c>
      <c r="U117" s="231">
        <v>1</v>
      </c>
      <c r="V117" s="231">
        <f>ROUND(E117*U117,2)</f>
        <v>5</v>
      </c>
      <c r="W117" s="231"/>
      <c r="X117" s="231" t="s">
        <v>159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269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270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162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271</v>
      </c>
      <c r="D119" s="232"/>
      <c r="E119" s="233">
        <v>5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22</v>
      </c>
      <c r="B120" s="242" t="s">
        <v>272</v>
      </c>
      <c r="C120" s="253" t="s">
        <v>273</v>
      </c>
      <c r="D120" s="243" t="s">
        <v>274</v>
      </c>
      <c r="E120" s="244">
        <v>4.7850000000000001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158</v>
      </c>
      <c r="T120" s="247" t="s">
        <v>214</v>
      </c>
      <c r="U120" s="231">
        <v>0.85</v>
      </c>
      <c r="V120" s="231">
        <f>ROUND(E120*U120,2)</f>
        <v>4.07</v>
      </c>
      <c r="W120" s="231"/>
      <c r="X120" s="231" t="s">
        <v>159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563</v>
      </c>
      <c r="D121" s="232"/>
      <c r="E121" s="233">
        <v>4.7850000000000001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>
      <c r="A122" s="235" t="s">
        <v>153</v>
      </c>
      <c r="B122" s="236" t="s">
        <v>92</v>
      </c>
      <c r="C122" s="252" t="s">
        <v>93</v>
      </c>
      <c r="D122" s="237"/>
      <c r="E122" s="238"/>
      <c r="F122" s="239"/>
      <c r="G122" s="239">
        <f>SUMIF(AG123:AG126,"&lt;&gt;NOR",G123:G126)</f>
        <v>0</v>
      </c>
      <c r="H122" s="239"/>
      <c r="I122" s="239">
        <f>SUM(I123:I126)</f>
        <v>0</v>
      </c>
      <c r="J122" s="239"/>
      <c r="K122" s="239">
        <f>SUM(K123:K126)</f>
        <v>0</v>
      </c>
      <c r="L122" s="239"/>
      <c r="M122" s="239">
        <f>SUM(M123:M126)</f>
        <v>0</v>
      </c>
      <c r="N122" s="239"/>
      <c r="O122" s="239">
        <f>SUM(O123:O126)</f>
        <v>0.01</v>
      </c>
      <c r="P122" s="239"/>
      <c r="Q122" s="239">
        <f>SUM(Q123:Q126)</f>
        <v>0</v>
      </c>
      <c r="R122" s="239"/>
      <c r="S122" s="239"/>
      <c r="T122" s="240"/>
      <c r="U122" s="234"/>
      <c r="V122" s="234">
        <f>SUM(V123:V126)</f>
        <v>1.1000000000000001</v>
      </c>
      <c r="W122" s="234"/>
      <c r="X122" s="234"/>
      <c r="AG122" t="s">
        <v>154</v>
      </c>
    </row>
    <row r="123" spans="1:60" ht="22.5" outlineLevel="1">
      <c r="A123" s="241">
        <v>23</v>
      </c>
      <c r="B123" s="242" t="s">
        <v>276</v>
      </c>
      <c r="C123" s="253" t="s">
        <v>277</v>
      </c>
      <c r="D123" s="243" t="s">
        <v>165</v>
      </c>
      <c r="E123" s="244">
        <v>4.59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1.2600000000000001E-3</v>
      </c>
      <c r="O123" s="246">
        <f>ROUND(E123*N123,2)</f>
        <v>0.01</v>
      </c>
      <c r="P123" s="246">
        <v>0</v>
      </c>
      <c r="Q123" s="246">
        <f>ROUND(E123*P123,2)</f>
        <v>0</v>
      </c>
      <c r="R123" s="246"/>
      <c r="S123" s="246" t="s">
        <v>158</v>
      </c>
      <c r="T123" s="247" t="s">
        <v>158</v>
      </c>
      <c r="U123" s="231">
        <v>0.24</v>
      </c>
      <c r="V123" s="231">
        <f>ROUND(E123*U123,2)</f>
        <v>1.1000000000000001</v>
      </c>
      <c r="W123" s="231"/>
      <c r="X123" s="231" t="s">
        <v>159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160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278</v>
      </c>
      <c r="D124" s="232"/>
      <c r="E124" s="233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279</v>
      </c>
      <c r="D125" s="232"/>
      <c r="E125" s="233">
        <v>0.81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280</v>
      </c>
      <c r="D126" s="232"/>
      <c r="E126" s="233">
        <v>3.78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>
      <c r="A127" s="235" t="s">
        <v>153</v>
      </c>
      <c r="B127" s="236" t="s">
        <v>94</v>
      </c>
      <c r="C127" s="252" t="s">
        <v>95</v>
      </c>
      <c r="D127" s="237"/>
      <c r="E127" s="238"/>
      <c r="F127" s="239"/>
      <c r="G127" s="239">
        <f>SUMIF(AG128:AG148,"&lt;&gt;NOR",G128:G148)</f>
        <v>0</v>
      </c>
      <c r="H127" s="239"/>
      <c r="I127" s="239">
        <f>SUM(I128:I148)</f>
        <v>0</v>
      </c>
      <c r="J127" s="239"/>
      <c r="K127" s="239">
        <f>SUM(K128:K148)</f>
        <v>0</v>
      </c>
      <c r="L127" s="239"/>
      <c r="M127" s="239">
        <f>SUM(M128:M148)</f>
        <v>0</v>
      </c>
      <c r="N127" s="239"/>
      <c r="O127" s="239">
        <f>SUM(O128:O148)</f>
        <v>0.02</v>
      </c>
      <c r="P127" s="239"/>
      <c r="Q127" s="239">
        <f>SUM(Q128:Q148)</f>
        <v>0</v>
      </c>
      <c r="R127" s="239"/>
      <c r="S127" s="239"/>
      <c r="T127" s="240"/>
      <c r="U127" s="234"/>
      <c r="V127" s="234">
        <f>SUM(V128:V148)</f>
        <v>13.279999999999998</v>
      </c>
      <c r="W127" s="234"/>
      <c r="X127" s="234"/>
      <c r="AG127" t="s">
        <v>154</v>
      </c>
    </row>
    <row r="128" spans="1:60" outlineLevel="1">
      <c r="A128" s="241">
        <v>24</v>
      </c>
      <c r="B128" s="242" t="s">
        <v>281</v>
      </c>
      <c r="C128" s="253" t="s">
        <v>282</v>
      </c>
      <c r="D128" s="243" t="s">
        <v>199</v>
      </c>
      <c r="E128" s="244">
        <v>7.35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3.8000000000000002E-4</v>
      </c>
      <c r="O128" s="246">
        <f>ROUND(E128*N128,2)</f>
        <v>0</v>
      </c>
      <c r="P128" s="246">
        <v>0</v>
      </c>
      <c r="Q128" s="246">
        <f>ROUND(E128*P128,2)</f>
        <v>0</v>
      </c>
      <c r="R128" s="246"/>
      <c r="S128" s="246" t="s">
        <v>158</v>
      </c>
      <c r="T128" s="247" t="s">
        <v>158</v>
      </c>
      <c r="U128" s="231">
        <v>0.32</v>
      </c>
      <c r="V128" s="231">
        <f>ROUND(E128*U128,2)</f>
        <v>2.35</v>
      </c>
      <c r="W128" s="231"/>
      <c r="X128" s="231" t="s">
        <v>159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160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5" t="s">
        <v>283</v>
      </c>
      <c r="D129" s="248"/>
      <c r="E129" s="248"/>
      <c r="F129" s="248"/>
      <c r="G129" s="248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202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564</v>
      </c>
      <c r="D130" s="232"/>
      <c r="E130" s="233">
        <v>6.85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285</v>
      </c>
      <c r="D131" s="232"/>
      <c r="E131" s="233">
        <v>0.5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25</v>
      </c>
      <c r="B132" s="242" t="s">
        <v>286</v>
      </c>
      <c r="C132" s="253" t="s">
        <v>287</v>
      </c>
      <c r="D132" s="243" t="s">
        <v>199</v>
      </c>
      <c r="E132" s="244">
        <v>0.5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4.6999999999999999E-4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158</v>
      </c>
      <c r="T132" s="247" t="s">
        <v>158</v>
      </c>
      <c r="U132" s="231">
        <v>0.36</v>
      </c>
      <c r="V132" s="231">
        <f>ROUND(E132*U132,2)</f>
        <v>0.18</v>
      </c>
      <c r="W132" s="231"/>
      <c r="X132" s="231" t="s">
        <v>159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5" t="s">
        <v>283</v>
      </c>
      <c r="D133" s="248"/>
      <c r="E133" s="248"/>
      <c r="F133" s="248"/>
      <c r="G133" s="248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202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285</v>
      </c>
      <c r="D134" s="232"/>
      <c r="E134" s="233">
        <v>0.5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1">
        <v>26</v>
      </c>
      <c r="B135" s="242" t="s">
        <v>288</v>
      </c>
      <c r="C135" s="253" t="s">
        <v>289</v>
      </c>
      <c r="D135" s="243" t="s">
        <v>199</v>
      </c>
      <c r="E135" s="244">
        <v>6.85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1.5200000000000001E-3</v>
      </c>
      <c r="O135" s="246">
        <f>ROUND(E135*N135,2)</f>
        <v>0.01</v>
      </c>
      <c r="P135" s="246">
        <v>0</v>
      </c>
      <c r="Q135" s="246">
        <f>ROUND(E135*P135,2)</f>
        <v>0</v>
      </c>
      <c r="R135" s="246"/>
      <c r="S135" s="246" t="s">
        <v>158</v>
      </c>
      <c r="T135" s="247" t="s">
        <v>158</v>
      </c>
      <c r="U135" s="231">
        <v>1.17</v>
      </c>
      <c r="V135" s="231">
        <f>ROUND(E135*U135,2)</f>
        <v>8.01</v>
      </c>
      <c r="W135" s="231"/>
      <c r="X135" s="231" t="s">
        <v>159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5" t="s">
        <v>283</v>
      </c>
      <c r="D136" s="248"/>
      <c r="E136" s="248"/>
      <c r="F136" s="248"/>
      <c r="G136" s="248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202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565</v>
      </c>
      <c r="D137" s="232"/>
      <c r="E137" s="233">
        <v>6.85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162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41">
        <v>27</v>
      </c>
      <c r="B138" s="242" t="s">
        <v>291</v>
      </c>
      <c r="C138" s="253" t="s">
        <v>292</v>
      </c>
      <c r="D138" s="243" t="s">
        <v>157</v>
      </c>
      <c r="E138" s="244">
        <v>7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158</v>
      </c>
      <c r="T138" s="247" t="s">
        <v>158</v>
      </c>
      <c r="U138" s="231">
        <v>0.157</v>
      </c>
      <c r="V138" s="231">
        <f>ROUND(E138*U138,2)</f>
        <v>1.1000000000000001</v>
      </c>
      <c r="W138" s="231"/>
      <c r="X138" s="231" t="s">
        <v>159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160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293</v>
      </c>
      <c r="D139" s="232"/>
      <c r="E139" s="233">
        <v>7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162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41">
        <v>28</v>
      </c>
      <c r="B140" s="242" t="s">
        <v>294</v>
      </c>
      <c r="C140" s="253" t="s">
        <v>295</v>
      </c>
      <c r="D140" s="243" t="s">
        <v>157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 t="s">
        <v>158</v>
      </c>
      <c r="T140" s="247" t="s">
        <v>158</v>
      </c>
      <c r="U140" s="231">
        <v>0.17399999999999999</v>
      </c>
      <c r="V140" s="231">
        <f>ROUND(E140*U140,2)</f>
        <v>0.17</v>
      </c>
      <c r="W140" s="231"/>
      <c r="X140" s="231" t="s">
        <v>159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160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29</v>
      </c>
      <c r="B142" s="242" t="s">
        <v>296</v>
      </c>
      <c r="C142" s="253" t="s">
        <v>297</v>
      </c>
      <c r="D142" s="243" t="s">
        <v>157</v>
      </c>
      <c r="E142" s="244">
        <v>4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158</v>
      </c>
      <c r="T142" s="247" t="s">
        <v>158</v>
      </c>
      <c r="U142" s="231">
        <v>0.25900000000000001</v>
      </c>
      <c r="V142" s="231">
        <f>ROUND(E142*U142,2)</f>
        <v>1.04</v>
      </c>
      <c r="W142" s="231"/>
      <c r="X142" s="231" t="s">
        <v>159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67</v>
      </c>
      <c r="D143" s="232"/>
      <c r="E143" s="233">
        <v>4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30</v>
      </c>
      <c r="B144" s="242" t="s">
        <v>298</v>
      </c>
      <c r="C144" s="253" t="s">
        <v>299</v>
      </c>
      <c r="D144" s="243" t="s">
        <v>157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7.4700000000000001E-3</v>
      </c>
      <c r="O144" s="246">
        <f>ROUND(E144*N144,2)</f>
        <v>0.01</v>
      </c>
      <c r="P144" s="246">
        <v>0</v>
      </c>
      <c r="Q144" s="246">
        <f>ROUND(E144*P144,2)</f>
        <v>0</v>
      </c>
      <c r="R144" s="246"/>
      <c r="S144" s="246" t="s">
        <v>158</v>
      </c>
      <c r="T144" s="247" t="s">
        <v>158</v>
      </c>
      <c r="U144" s="231">
        <v>0.39500000000000002</v>
      </c>
      <c r="V144" s="231">
        <f>ROUND(E144*U144,2)</f>
        <v>0.4</v>
      </c>
      <c r="W144" s="231"/>
      <c r="X144" s="231" t="s">
        <v>159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300</v>
      </c>
      <c r="D145" s="232"/>
      <c r="E145" s="233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56</v>
      </c>
      <c r="D146" s="232"/>
      <c r="E146" s="233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162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41">
        <v>31</v>
      </c>
      <c r="B147" s="242" t="s">
        <v>301</v>
      </c>
      <c r="C147" s="253" t="s">
        <v>302</v>
      </c>
      <c r="D147" s="243" t="s">
        <v>274</v>
      </c>
      <c r="E147" s="244">
        <v>2.1000000000000001E-2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158</v>
      </c>
      <c r="T147" s="247" t="s">
        <v>158</v>
      </c>
      <c r="U147" s="231">
        <v>1.47</v>
      </c>
      <c r="V147" s="231">
        <f>ROUND(E147*U147,2)</f>
        <v>0.03</v>
      </c>
      <c r="W147" s="231"/>
      <c r="X147" s="231" t="s">
        <v>159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160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303</v>
      </c>
      <c r="D148" s="232"/>
      <c r="E148" s="233">
        <v>2.1000000000000001E-2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>
      <c r="A149" s="235" t="s">
        <v>153</v>
      </c>
      <c r="B149" s="236" t="s">
        <v>96</v>
      </c>
      <c r="C149" s="252" t="s">
        <v>97</v>
      </c>
      <c r="D149" s="237"/>
      <c r="E149" s="238"/>
      <c r="F149" s="239"/>
      <c r="G149" s="239">
        <f>SUMIF(AG150:AG193,"&lt;&gt;NOR",G150:G193)</f>
        <v>0</v>
      </c>
      <c r="H149" s="239"/>
      <c r="I149" s="239">
        <f>SUM(I150:I193)</f>
        <v>0</v>
      </c>
      <c r="J149" s="239"/>
      <c r="K149" s="239">
        <f>SUM(K150:K193)</f>
        <v>0</v>
      </c>
      <c r="L149" s="239"/>
      <c r="M149" s="239">
        <f>SUM(M150:M193)</f>
        <v>0</v>
      </c>
      <c r="N149" s="239"/>
      <c r="O149" s="239">
        <f>SUM(O150:O193)</f>
        <v>0.28000000000000003</v>
      </c>
      <c r="P149" s="239"/>
      <c r="Q149" s="239">
        <f>SUM(Q150:Q193)</f>
        <v>0</v>
      </c>
      <c r="R149" s="239"/>
      <c r="S149" s="239"/>
      <c r="T149" s="240"/>
      <c r="U149" s="234"/>
      <c r="V149" s="234">
        <f>SUM(V150:V193)</f>
        <v>49.589999999999996</v>
      </c>
      <c r="W149" s="234"/>
      <c r="X149" s="234"/>
      <c r="AG149" t="s">
        <v>154</v>
      </c>
    </row>
    <row r="150" spans="1:60" outlineLevel="1">
      <c r="A150" s="241">
        <v>32</v>
      </c>
      <c r="B150" s="242" t="s">
        <v>304</v>
      </c>
      <c r="C150" s="253" t="s">
        <v>305</v>
      </c>
      <c r="D150" s="243" t="s">
        <v>199</v>
      </c>
      <c r="E150" s="244">
        <v>5.0999999999999996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3.9899999999999996E-3</v>
      </c>
      <c r="O150" s="246">
        <f>ROUND(E150*N150,2)</f>
        <v>0.02</v>
      </c>
      <c r="P150" s="246">
        <v>0</v>
      </c>
      <c r="Q150" s="246">
        <f>ROUND(E150*P150,2)</f>
        <v>0</v>
      </c>
      <c r="R150" s="246"/>
      <c r="S150" s="246" t="s">
        <v>158</v>
      </c>
      <c r="T150" s="247" t="s">
        <v>158</v>
      </c>
      <c r="U150" s="231">
        <v>0.54</v>
      </c>
      <c r="V150" s="231">
        <f>ROUND(E150*U150,2)</f>
        <v>2.75</v>
      </c>
      <c r="W150" s="231"/>
      <c r="X150" s="231" t="s">
        <v>159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160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5" t="s">
        <v>306</v>
      </c>
      <c r="D151" s="248"/>
      <c r="E151" s="248"/>
      <c r="F151" s="248"/>
      <c r="G151" s="248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202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6" t="s">
        <v>307</v>
      </c>
      <c r="D152" s="249"/>
      <c r="E152" s="249"/>
      <c r="F152" s="249"/>
      <c r="G152" s="249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202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308</v>
      </c>
      <c r="D153" s="232"/>
      <c r="E153" s="233">
        <v>3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309</v>
      </c>
      <c r="D154" s="232"/>
      <c r="E154" s="233">
        <v>1.5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310</v>
      </c>
      <c r="D155" s="232"/>
      <c r="E155" s="233">
        <v>0.6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1">
        <v>33</v>
      </c>
      <c r="B156" s="242" t="s">
        <v>311</v>
      </c>
      <c r="C156" s="253" t="s">
        <v>312</v>
      </c>
      <c r="D156" s="243" t="s">
        <v>199</v>
      </c>
      <c r="E156" s="244">
        <v>48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5.1799999999999997E-3</v>
      </c>
      <c r="O156" s="246">
        <f>ROUND(E156*N156,2)</f>
        <v>0.25</v>
      </c>
      <c r="P156" s="246">
        <v>0</v>
      </c>
      <c r="Q156" s="246">
        <f>ROUND(E156*P156,2)</f>
        <v>0</v>
      </c>
      <c r="R156" s="246"/>
      <c r="S156" s="246" t="s">
        <v>158</v>
      </c>
      <c r="T156" s="247" t="s">
        <v>158</v>
      </c>
      <c r="U156" s="231">
        <v>0.63</v>
      </c>
      <c r="V156" s="231">
        <f>ROUND(E156*U156,2)</f>
        <v>30.24</v>
      </c>
      <c r="W156" s="231"/>
      <c r="X156" s="231" t="s">
        <v>159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160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5" t="s">
        <v>306</v>
      </c>
      <c r="D157" s="248"/>
      <c r="E157" s="248"/>
      <c r="F157" s="248"/>
      <c r="G157" s="248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202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6" t="s">
        <v>307</v>
      </c>
      <c r="D158" s="249"/>
      <c r="E158" s="249"/>
      <c r="F158" s="249"/>
      <c r="G158" s="249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202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313</v>
      </c>
      <c r="D159" s="232"/>
      <c r="E159" s="233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314</v>
      </c>
      <c r="D160" s="232"/>
      <c r="E160" s="233">
        <v>20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315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162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314</v>
      </c>
      <c r="D162" s="232"/>
      <c r="E162" s="233">
        <v>20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316</v>
      </c>
      <c r="D163" s="232"/>
      <c r="E163" s="233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317</v>
      </c>
      <c r="D164" s="232"/>
      <c r="E164" s="233">
        <v>8</v>
      </c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162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>
      <c r="A165" s="241">
        <v>34</v>
      </c>
      <c r="B165" s="242" t="s">
        <v>318</v>
      </c>
      <c r="C165" s="253" t="s">
        <v>319</v>
      </c>
      <c r="D165" s="243" t="s">
        <v>199</v>
      </c>
      <c r="E165" s="244">
        <v>5.0999999999999996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3.0000000000000001E-5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158</v>
      </c>
      <c r="T165" s="247" t="s">
        <v>158</v>
      </c>
      <c r="U165" s="231">
        <v>0.129</v>
      </c>
      <c r="V165" s="231">
        <f>ROUND(E165*U165,2)</f>
        <v>0.66</v>
      </c>
      <c r="W165" s="231"/>
      <c r="X165" s="231" t="s">
        <v>159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160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5" t="s">
        <v>320</v>
      </c>
      <c r="D166" s="248"/>
      <c r="E166" s="248"/>
      <c r="F166" s="248"/>
      <c r="G166" s="248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202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308</v>
      </c>
      <c r="D167" s="232"/>
      <c r="E167" s="233">
        <v>3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309</v>
      </c>
      <c r="D168" s="232"/>
      <c r="E168" s="233">
        <v>1.5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310</v>
      </c>
      <c r="D169" s="232"/>
      <c r="E169" s="233">
        <v>0.6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162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>
      <c r="A170" s="241">
        <v>35</v>
      </c>
      <c r="B170" s="242" t="s">
        <v>321</v>
      </c>
      <c r="C170" s="253" t="s">
        <v>322</v>
      </c>
      <c r="D170" s="243" t="s">
        <v>199</v>
      </c>
      <c r="E170" s="244">
        <v>48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6.0000000000000002E-5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158</v>
      </c>
      <c r="T170" s="247" t="s">
        <v>158</v>
      </c>
      <c r="U170" s="231">
        <v>0.129</v>
      </c>
      <c r="V170" s="231">
        <f>ROUND(E170*U170,2)</f>
        <v>6.19</v>
      </c>
      <c r="W170" s="231"/>
      <c r="X170" s="231" t="s">
        <v>159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160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5" t="s">
        <v>320</v>
      </c>
      <c r="D171" s="248"/>
      <c r="E171" s="248"/>
      <c r="F171" s="248"/>
      <c r="G171" s="248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202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313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162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314</v>
      </c>
      <c r="D173" s="232"/>
      <c r="E173" s="233">
        <v>20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315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314</v>
      </c>
      <c r="D175" s="232"/>
      <c r="E175" s="233">
        <v>20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316</v>
      </c>
      <c r="D176" s="232"/>
      <c r="E176" s="233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162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317</v>
      </c>
      <c r="D177" s="232"/>
      <c r="E177" s="233">
        <v>8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41">
        <v>36</v>
      </c>
      <c r="B178" s="242" t="s">
        <v>323</v>
      </c>
      <c r="C178" s="253" t="s">
        <v>324</v>
      </c>
      <c r="D178" s="243" t="s">
        <v>325</v>
      </c>
      <c r="E178" s="244">
        <v>12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7.5000000000000002E-4</v>
      </c>
      <c r="O178" s="246">
        <f>ROUND(E178*N178,2)</f>
        <v>0.01</v>
      </c>
      <c r="P178" s="246">
        <v>0</v>
      </c>
      <c r="Q178" s="246">
        <f>ROUND(E178*P178,2)</f>
        <v>0</v>
      </c>
      <c r="R178" s="246"/>
      <c r="S178" s="246" t="s">
        <v>158</v>
      </c>
      <c r="T178" s="247" t="s">
        <v>158</v>
      </c>
      <c r="U178" s="231">
        <v>0.11</v>
      </c>
      <c r="V178" s="231">
        <f>ROUND(E178*U178,2)</f>
        <v>1.32</v>
      </c>
      <c r="W178" s="231"/>
      <c r="X178" s="231" t="s">
        <v>159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160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326</v>
      </c>
      <c r="D179" s="232"/>
      <c r="E179" s="233">
        <v>12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162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>
      <c r="A180" s="241">
        <v>37</v>
      </c>
      <c r="B180" s="242" t="s">
        <v>327</v>
      </c>
      <c r="C180" s="253" t="s">
        <v>328</v>
      </c>
      <c r="D180" s="243" t="s">
        <v>157</v>
      </c>
      <c r="E180" s="244">
        <v>12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1.7000000000000001E-4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158</v>
      </c>
      <c r="T180" s="247" t="s">
        <v>158</v>
      </c>
      <c r="U180" s="231">
        <v>0.19</v>
      </c>
      <c r="V180" s="231">
        <f>ROUND(E180*U180,2)</f>
        <v>2.2799999999999998</v>
      </c>
      <c r="W180" s="231"/>
      <c r="X180" s="231" t="s">
        <v>159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160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326</v>
      </c>
      <c r="D181" s="232"/>
      <c r="E181" s="233">
        <v>12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41">
        <v>38</v>
      </c>
      <c r="B182" s="242" t="s">
        <v>329</v>
      </c>
      <c r="C182" s="253" t="s">
        <v>330</v>
      </c>
      <c r="D182" s="243" t="s">
        <v>157</v>
      </c>
      <c r="E182" s="244">
        <v>5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2.4000000000000001E-4</v>
      </c>
      <c r="O182" s="246">
        <f>ROUND(E182*N182,2)</f>
        <v>0</v>
      </c>
      <c r="P182" s="246">
        <v>0</v>
      </c>
      <c r="Q182" s="246">
        <f>ROUND(E182*P182,2)</f>
        <v>0</v>
      </c>
      <c r="R182" s="246"/>
      <c r="S182" s="246" t="s">
        <v>158</v>
      </c>
      <c r="T182" s="247" t="s">
        <v>158</v>
      </c>
      <c r="U182" s="231">
        <v>0.2</v>
      </c>
      <c r="V182" s="231">
        <f>ROUND(E182*U182,2)</f>
        <v>1</v>
      </c>
      <c r="W182" s="231"/>
      <c r="X182" s="231" t="s">
        <v>159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160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271</v>
      </c>
      <c r="D183" s="232"/>
      <c r="E183" s="233">
        <v>5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41">
        <v>39</v>
      </c>
      <c r="B184" s="242" t="s">
        <v>331</v>
      </c>
      <c r="C184" s="253" t="s">
        <v>332</v>
      </c>
      <c r="D184" s="243" t="s">
        <v>199</v>
      </c>
      <c r="E184" s="244">
        <v>53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158</v>
      </c>
      <c r="T184" s="247" t="s">
        <v>158</v>
      </c>
      <c r="U184" s="231">
        <v>0.03</v>
      </c>
      <c r="V184" s="231">
        <f>ROUND(E184*U184,2)</f>
        <v>1.59</v>
      </c>
      <c r="W184" s="231"/>
      <c r="X184" s="231" t="s">
        <v>159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160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5" t="s">
        <v>333</v>
      </c>
      <c r="D185" s="248"/>
      <c r="E185" s="248"/>
      <c r="F185" s="248"/>
      <c r="G185" s="248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202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334</v>
      </c>
      <c r="D186" s="232"/>
      <c r="E186" s="233">
        <v>53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40</v>
      </c>
      <c r="B187" s="242" t="s">
        <v>335</v>
      </c>
      <c r="C187" s="253" t="s">
        <v>336</v>
      </c>
      <c r="D187" s="243" t="s">
        <v>199</v>
      </c>
      <c r="E187" s="244">
        <v>53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1.0000000000000001E-5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158</v>
      </c>
      <c r="T187" s="247" t="s">
        <v>158</v>
      </c>
      <c r="U187" s="231">
        <v>0.06</v>
      </c>
      <c r="V187" s="231">
        <f>ROUND(E187*U187,2)</f>
        <v>3.18</v>
      </c>
      <c r="W187" s="231"/>
      <c r="X187" s="231" t="s">
        <v>159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160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5" t="s">
        <v>337</v>
      </c>
      <c r="D188" s="248"/>
      <c r="E188" s="248"/>
      <c r="F188" s="248"/>
      <c r="G188" s="248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202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334</v>
      </c>
      <c r="D189" s="232"/>
      <c r="E189" s="233">
        <v>53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41">
        <v>41</v>
      </c>
      <c r="B190" s="242" t="s">
        <v>338</v>
      </c>
      <c r="C190" s="253" t="s">
        <v>339</v>
      </c>
      <c r="D190" s="243" t="s">
        <v>274</v>
      </c>
      <c r="E190" s="244">
        <v>0.28399999999999997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158</v>
      </c>
      <c r="T190" s="247" t="s">
        <v>158</v>
      </c>
      <c r="U190" s="231">
        <v>1.33</v>
      </c>
      <c r="V190" s="231">
        <f>ROUND(E190*U190,2)</f>
        <v>0.38</v>
      </c>
      <c r="W190" s="231"/>
      <c r="X190" s="231" t="s">
        <v>159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160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340</v>
      </c>
      <c r="D191" s="232"/>
      <c r="E191" s="233">
        <v>0.28399999999999997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162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41">
        <v>42</v>
      </c>
      <c r="B192" s="242" t="s">
        <v>341</v>
      </c>
      <c r="C192" s="253" t="s">
        <v>342</v>
      </c>
      <c r="D192" s="243" t="s">
        <v>343</v>
      </c>
      <c r="E192" s="244">
        <v>1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6"/>
      <c r="S192" s="246" t="s">
        <v>207</v>
      </c>
      <c r="T192" s="247" t="s">
        <v>208</v>
      </c>
      <c r="U192" s="231">
        <v>0</v>
      </c>
      <c r="V192" s="231">
        <f>ROUND(E192*U192,2)</f>
        <v>0</v>
      </c>
      <c r="W192" s="231"/>
      <c r="X192" s="231" t="s">
        <v>159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160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56</v>
      </c>
      <c r="D193" s="232"/>
      <c r="E193" s="233">
        <v>1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>
      <c r="A194" s="235" t="s">
        <v>153</v>
      </c>
      <c r="B194" s="236" t="s">
        <v>98</v>
      </c>
      <c r="C194" s="252" t="s">
        <v>99</v>
      </c>
      <c r="D194" s="237"/>
      <c r="E194" s="238"/>
      <c r="F194" s="239"/>
      <c r="G194" s="239">
        <f>SUMIF(AG195:AG251,"&lt;&gt;NOR",G195:G251)</f>
        <v>0</v>
      </c>
      <c r="H194" s="239"/>
      <c r="I194" s="239">
        <f>SUM(I195:I251)</f>
        <v>0</v>
      </c>
      <c r="J194" s="239"/>
      <c r="K194" s="239">
        <f>SUM(K195:K251)</f>
        <v>0</v>
      </c>
      <c r="L194" s="239"/>
      <c r="M194" s="239">
        <f>SUM(M195:M251)</f>
        <v>0</v>
      </c>
      <c r="N194" s="239"/>
      <c r="O194" s="239">
        <f>SUM(O195:O251)</f>
        <v>0.29000000000000004</v>
      </c>
      <c r="P194" s="239"/>
      <c r="Q194" s="239">
        <f>SUM(Q195:Q251)</f>
        <v>0.33000000000000007</v>
      </c>
      <c r="R194" s="239"/>
      <c r="S194" s="239"/>
      <c r="T194" s="240"/>
      <c r="U194" s="234"/>
      <c r="V194" s="234">
        <f>SUM(V195:V251)</f>
        <v>35.29</v>
      </c>
      <c r="W194" s="234"/>
      <c r="X194" s="234"/>
      <c r="AG194" t="s">
        <v>154</v>
      </c>
    </row>
    <row r="195" spans="1:60" outlineLevel="1">
      <c r="A195" s="241">
        <v>43</v>
      </c>
      <c r="B195" s="242" t="s">
        <v>344</v>
      </c>
      <c r="C195" s="253" t="s">
        <v>345</v>
      </c>
      <c r="D195" s="243" t="s">
        <v>325</v>
      </c>
      <c r="E195" s="244">
        <v>3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3.4200000000000001E-2</v>
      </c>
      <c r="Q195" s="246">
        <f>ROUND(E195*P195,2)</f>
        <v>0.1</v>
      </c>
      <c r="R195" s="246"/>
      <c r="S195" s="246" t="s">
        <v>158</v>
      </c>
      <c r="T195" s="247" t="s">
        <v>158</v>
      </c>
      <c r="U195" s="231">
        <v>0.47</v>
      </c>
      <c r="V195" s="231">
        <f>ROUND(E195*U195,2)</f>
        <v>1.41</v>
      </c>
      <c r="W195" s="231"/>
      <c r="X195" s="231" t="s">
        <v>159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160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65</v>
      </c>
      <c r="D196" s="232"/>
      <c r="E196" s="233">
        <v>3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44</v>
      </c>
      <c r="B197" s="242" t="s">
        <v>347</v>
      </c>
      <c r="C197" s="253" t="s">
        <v>348</v>
      </c>
      <c r="D197" s="243" t="s">
        <v>325</v>
      </c>
      <c r="E197" s="244">
        <v>4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1.8890000000000001E-2</v>
      </c>
      <c r="O197" s="246">
        <f>ROUND(E197*N197,2)</f>
        <v>0.08</v>
      </c>
      <c r="P197" s="246">
        <v>0</v>
      </c>
      <c r="Q197" s="246">
        <f>ROUND(E197*P197,2)</f>
        <v>0</v>
      </c>
      <c r="R197" s="246"/>
      <c r="S197" s="246" t="s">
        <v>158</v>
      </c>
      <c r="T197" s="247" t="s">
        <v>158</v>
      </c>
      <c r="U197" s="231">
        <v>0.97299999999999998</v>
      </c>
      <c r="V197" s="231">
        <f>ROUND(E197*U197,2)</f>
        <v>3.89</v>
      </c>
      <c r="W197" s="231"/>
      <c r="X197" s="231" t="s">
        <v>159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67</v>
      </c>
      <c r="D198" s="232"/>
      <c r="E198" s="233">
        <v>4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41">
        <v>45</v>
      </c>
      <c r="B199" s="242" t="s">
        <v>349</v>
      </c>
      <c r="C199" s="253" t="s">
        <v>350</v>
      </c>
      <c r="D199" s="243" t="s">
        <v>325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2.4080000000000001E-2</v>
      </c>
      <c r="O199" s="246">
        <f>ROUND(E199*N199,2)</f>
        <v>0.02</v>
      </c>
      <c r="P199" s="246">
        <v>0</v>
      </c>
      <c r="Q199" s="246">
        <f>ROUND(E199*P199,2)</f>
        <v>0</v>
      </c>
      <c r="R199" s="246"/>
      <c r="S199" s="246" t="s">
        <v>158</v>
      </c>
      <c r="T199" s="247" t="s">
        <v>158</v>
      </c>
      <c r="U199" s="231">
        <v>0.95499999999999996</v>
      </c>
      <c r="V199" s="231">
        <f>ROUND(E199*U199,2)</f>
        <v>0.96</v>
      </c>
      <c r="W199" s="231"/>
      <c r="X199" s="231" t="s">
        <v>159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160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351</v>
      </c>
      <c r="D200" s="232"/>
      <c r="E200" s="233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56</v>
      </c>
      <c r="D201" s="232"/>
      <c r="E201" s="233">
        <v>1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162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41">
        <v>46</v>
      </c>
      <c r="B202" s="242" t="s">
        <v>352</v>
      </c>
      <c r="C202" s="253" t="s">
        <v>353</v>
      </c>
      <c r="D202" s="243" t="s">
        <v>325</v>
      </c>
      <c r="E202" s="244">
        <v>5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1.9460000000000002E-2</v>
      </c>
      <c r="Q202" s="246">
        <f>ROUND(E202*P202,2)</f>
        <v>0.1</v>
      </c>
      <c r="R202" s="246"/>
      <c r="S202" s="246" t="s">
        <v>158</v>
      </c>
      <c r="T202" s="247" t="s">
        <v>158</v>
      </c>
      <c r="U202" s="231">
        <v>0.38</v>
      </c>
      <c r="V202" s="231">
        <f>ROUND(E202*U202,2)</f>
        <v>1.9</v>
      </c>
      <c r="W202" s="231"/>
      <c r="X202" s="231" t="s">
        <v>159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160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271</v>
      </c>
      <c r="D203" s="232"/>
      <c r="E203" s="233">
        <v>5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162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41">
        <v>47</v>
      </c>
      <c r="B204" s="242" t="s">
        <v>355</v>
      </c>
      <c r="C204" s="253" t="s">
        <v>356</v>
      </c>
      <c r="D204" s="243" t="s">
        <v>325</v>
      </c>
      <c r="E204" s="244">
        <v>1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6">
        <v>1.9009999999999999E-2</v>
      </c>
      <c r="O204" s="246">
        <f>ROUND(E204*N204,2)</f>
        <v>0.02</v>
      </c>
      <c r="P204" s="246">
        <v>0</v>
      </c>
      <c r="Q204" s="246">
        <f>ROUND(E204*P204,2)</f>
        <v>0</v>
      </c>
      <c r="R204" s="246"/>
      <c r="S204" s="246" t="s">
        <v>158</v>
      </c>
      <c r="T204" s="247" t="s">
        <v>158</v>
      </c>
      <c r="U204" s="231">
        <v>1.1890000000000001</v>
      </c>
      <c r="V204" s="231">
        <f>ROUND(E204*U204,2)</f>
        <v>1.19</v>
      </c>
      <c r="W204" s="231"/>
      <c r="X204" s="231" t="s">
        <v>159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160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357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162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56</v>
      </c>
      <c r="D206" s="232"/>
      <c r="E206" s="233">
        <v>1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162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41">
        <v>48</v>
      </c>
      <c r="B207" s="242" t="s">
        <v>358</v>
      </c>
      <c r="C207" s="253" t="s">
        <v>359</v>
      </c>
      <c r="D207" s="243" t="s">
        <v>325</v>
      </c>
      <c r="E207" s="244">
        <v>5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1.401E-2</v>
      </c>
      <c r="O207" s="246">
        <f>ROUND(E207*N207,2)</f>
        <v>7.0000000000000007E-2</v>
      </c>
      <c r="P207" s="246">
        <v>0</v>
      </c>
      <c r="Q207" s="246">
        <f>ROUND(E207*P207,2)</f>
        <v>0</v>
      </c>
      <c r="R207" s="246"/>
      <c r="S207" s="246" t="s">
        <v>158</v>
      </c>
      <c r="T207" s="247" t="s">
        <v>158</v>
      </c>
      <c r="U207" s="231">
        <v>1.19</v>
      </c>
      <c r="V207" s="231">
        <f>ROUND(E207*U207,2)</f>
        <v>5.95</v>
      </c>
      <c r="W207" s="231"/>
      <c r="X207" s="231" t="s">
        <v>159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160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360</v>
      </c>
      <c r="D208" s="232"/>
      <c r="E208" s="233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271</v>
      </c>
      <c r="D209" s="232"/>
      <c r="E209" s="233">
        <v>5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162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41">
        <v>49</v>
      </c>
      <c r="B210" s="242" t="s">
        <v>361</v>
      </c>
      <c r="C210" s="253" t="s">
        <v>362</v>
      </c>
      <c r="D210" s="243" t="s">
        <v>325</v>
      </c>
      <c r="E210" s="244">
        <v>1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1.7000000000000001E-4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158</v>
      </c>
      <c r="T210" s="247" t="s">
        <v>158</v>
      </c>
      <c r="U210" s="231">
        <v>2.9</v>
      </c>
      <c r="V210" s="231">
        <f>ROUND(E210*U210,2)</f>
        <v>2.9</v>
      </c>
      <c r="W210" s="231"/>
      <c r="X210" s="231" t="s">
        <v>159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56</v>
      </c>
      <c r="D211" s="232"/>
      <c r="E211" s="233">
        <v>1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>
      <c r="A212" s="241">
        <v>50</v>
      </c>
      <c r="B212" s="242" t="s">
        <v>363</v>
      </c>
      <c r="C212" s="253" t="s">
        <v>364</v>
      </c>
      <c r="D212" s="243" t="s">
        <v>325</v>
      </c>
      <c r="E212" s="244">
        <v>1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0</v>
      </c>
      <c r="O212" s="246">
        <f>ROUND(E212*N212,2)</f>
        <v>0</v>
      </c>
      <c r="P212" s="246">
        <v>8.7999999999999995E-2</v>
      </c>
      <c r="Q212" s="246">
        <f>ROUND(E212*P212,2)</f>
        <v>0.09</v>
      </c>
      <c r="R212" s="246"/>
      <c r="S212" s="246" t="s">
        <v>158</v>
      </c>
      <c r="T212" s="247" t="s">
        <v>158</v>
      </c>
      <c r="U212" s="231">
        <v>0.69299999999999995</v>
      </c>
      <c r="V212" s="231">
        <f>ROUND(E212*U212,2)</f>
        <v>0.69</v>
      </c>
      <c r="W212" s="231"/>
      <c r="X212" s="231" t="s">
        <v>159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160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56</v>
      </c>
      <c r="D213" s="232"/>
      <c r="E213" s="233">
        <v>1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51</v>
      </c>
      <c r="B214" s="242" t="s">
        <v>365</v>
      </c>
      <c r="C214" s="253" t="s">
        <v>366</v>
      </c>
      <c r="D214" s="243" t="s">
        <v>325</v>
      </c>
      <c r="E214" s="244">
        <v>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8.0000000000000002E-3</v>
      </c>
      <c r="O214" s="246">
        <f>ROUND(E214*N214,2)</f>
        <v>0.01</v>
      </c>
      <c r="P214" s="246">
        <v>0</v>
      </c>
      <c r="Q214" s="246">
        <f>ROUND(E214*P214,2)</f>
        <v>0</v>
      </c>
      <c r="R214" s="246"/>
      <c r="S214" s="246" t="s">
        <v>158</v>
      </c>
      <c r="T214" s="247" t="s">
        <v>158</v>
      </c>
      <c r="U214" s="231">
        <v>0.63</v>
      </c>
      <c r="V214" s="231">
        <f>ROUND(E214*U214,2)</f>
        <v>0.63</v>
      </c>
      <c r="W214" s="231"/>
      <c r="X214" s="231" t="s">
        <v>159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367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56</v>
      </c>
      <c r="D216" s="232"/>
      <c r="E216" s="233">
        <v>1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162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41">
        <v>52</v>
      </c>
      <c r="B217" s="242" t="s">
        <v>368</v>
      </c>
      <c r="C217" s="253" t="s">
        <v>369</v>
      </c>
      <c r="D217" s="243" t="s">
        <v>157</v>
      </c>
      <c r="E217" s="244">
        <v>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8.4999999999999995E-4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158</v>
      </c>
      <c r="T217" s="247" t="s">
        <v>158</v>
      </c>
      <c r="U217" s="231">
        <v>0.48499999999999999</v>
      </c>
      <c r="V217" s="231">
        <f>ROUND(E217*U217,2)</f>
        <v>0.49</v>
      </c>
      <c r="W217" s="231"/>
      <c r="X217" s="231" t="s">
        <v>159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160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370</v>
      </c>
      <c r="D218" s="232"/>
      <c r="E218" s="233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162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56</v>
      </c>
      <c r="D219" s="232"/>
      <c r="E219" s="233">
        <v>1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41">
        <v>53</v>
      </c>
      <c r="B220" s="242" t="s">
        <v>371</v>
      </c>
      <c r="C220" s="253" t="s">
        <v>372</v>
      </c>
      <c r="D220" s="243" t="s">
        <v>157</v>
      </c>
      <c r="E220" s="244">
        <v>5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1.1999999999999999E-3</v>
      </c>
      <c r="O220" s="246">
        <f>ROUND(E220*N220,2)</f>
        <v>0.01</v>
      </c>
      <c r="P220" s="246">
        <v>0</v>
      </c>
      <c r="Q220" s="246">
        <f>ROUND(E220*P220,2)</f>
        <v>0</v>
      </c>
      <c r="R220" s="246"/>
      <c r="S220" s="246" t="s">
        <v>158</v>
      </c>
      <c r="T220" s="247" t="s">
        <v>158</v>
      </c>
      <c r="U220" s="231">
        <v>0.48499999999999999</v>
      </c>
      <c r="V220" s="231">
        <f>ROUND(E220*U220,2)</f>
        <v>2.4300000000000002</v>
      </c>
      <c r="W220" s="231"/>
      <c r="X220" s="231" t="s">
        <v>159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160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373</v>
      </c>
      <c r="D221" s="232"/>
      <c r="E221" s="233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271</v>
      </c>
      <c r="D222" s="232"/>
      <c r="E222" s="233">
        <v>5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162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41">
        <v>54</v>
      </c>
      <c r="B223" s="242" t="s">
        <v>374</v>
      </c>
      <c r="C223" s="253" t="s">
        <v>375</v>
      </c>
      <c r="D223" s="243" t="s">
        <v>325</v>
      </c>
      <c r="E223" s="244">
        <v>6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1.56E-3</v>
      </c>
      <c r="Q223" s="246">
        <f>ROUND(E223*P223,2)</f>
        <v>0.01</v>
      </c>
      <c r="R223" s="246"/>
      <c r="S223" s="246" t="s">
        <v>158</v>
      </c>
      <c r="T223" s="247" t="s">
        <v>158</v>
      </c>
      <c r="U223" s="231">
        <v>0.22</v>
      </c>
      <c r="V223" s="231">
        <f>ROUND(E223*U223,2)</f>
        <v>1.32</v>
      </c>
      <c r="W223" s="231"/>
      <c r="X223" s="231" t="s">
        <v>159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160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376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271</v>
      </c>
      <c r="D225" s="232"/>
      <c r="E225" s="233">
        <v>5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377</v>
      </c>
      <c r="D226" s="232"/>
      <c r="E226" s="23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56</v>
      </c>
      <c r="D227" s="232"/>
      <c r="E227" s="233">
        <v>1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41">
        <v>55</v>
      </c>
      <c r="B228" s="242" t="s">
        <v>378</v>
      </c>
      <c r="C228" s="253" t="s">
        <v>379</v>
      </c>
      <c r="D228" s="243" t="s">
        <v>325</v>
      </c>
      <c r="E228" s="244">
        <v>1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3.32E-3</v>
      </c>
      <c r="O228" s="246">
        <f>ROUND(E228*N228,2)</f>
        <v>0</v>
      </c>
      <c r="P228" s="246">
        <v>0</v>
      </c>
      <c r="Q228" s="246">
        <f>ROUND(E228*P228,2)</f>
        <v>0</v>
      </c>
      <c r="R228" s="246"/>
      <c r="S228" s="246" t="s">
        <v>158</v>
      </c>
      <c r="T228" s="247" t="s">
        <v>158</v>
      </c>
      <c r="U228" s="231">
        <v>0.58699999999999997</v>
      </c>
      <c r="V228" s="231">
        <f>ROUND(E228*U228,2)</f>
        <v>0.59</v>
      </c>
      <c r="W228" s="231"/>
      <c r="X228" s="231" t="s">
        <v>159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160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380</v>
      </c>
      <c r="D229" s="232"/>
      <c r="E229" s="233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56</v>
      </c>
      <c r="D230" s="232"/>
      <c r="E230" s="233">
        <v>1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162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56</v>
      </c>
      <c r="B231" s="242" t="s">
        <v>381</v>
      </c>
      <c r="C231" s="253" t="s">
        <v>382</v>
      </c>
      <c r="D231" s="243" t="s">
        <v>157</v>
      </c>
      <c r="E231" s="244">
        <v>6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4.0999999999999999E-4</v>
      </c>
      <c r="O231" s="246">
        <f>ROUND(E231*N231,2)</f>
        <v>0</v>
      </c>
      <c r="P231" s="246">
        <v>0</v>
      </c>
      <c r="Q231" s="246">
        <f>ROUND(E231*P231,2)</f>
        <v>0</v>
      </c>
      <c r="R231" s="246"/>
      <c r="S231" s="246" t="s">
        <v>158</v>
      </c>
      <c r="T231" s="247" t="s">
        <v>158</v>
      </c>
      <c r="U231" s="231">
        <v>0.25</v>
      </c>
      <c r="V231" s="231">
        <f>ROUND(E231*U231,2)</f>
        <v>1.5</v>
      </c>
      <c r="W231" s="231"/>
      <c r="X231" s="231" t="s">
        <v>159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160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354</v>
      </c>
      <c r="D232" s="232"/>
      <c r="E232" s="233">
        <v>6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41">
        <v>57</v>
      </c>
      <c r="B233" s="242" t="s">
        <v>383</v>
      </c>
      <c r="C233" s="253" t="s">
        <v>384</v>
      </c>
      <c r="D233" s="243" t="s">
        <v>157</v>
      </c>
      <c r="E233" s="244">
        <v>6</v>
      </c>
      <c r="F233" s="245"/>
      <c r="G233" s="246">
        <f>ROUND(E233*F233,2)</f>
        <v>0</v>
      </c>
      <c r="H233" s="245"/>
      <c r="I233" s="246">
        <f>ROUND(E233*H233,2)</f>
        <v>0</v>
      </c>
      <c r="J233" s="245"/>
      <c r="K233" s="246">
        <f>ROUND(E233*J233,2)</f>
        <v>0</v>
      </c>
      <c r="L233" s="246">
        <v>21</v>
      </c>
      <c r="M233" s="246">
        <f>G233*(1+L233/100)</f>
        <v>0</v>
      </c>
      <c r="N233" s="246">
        <v>2.0000000000000001E-4</v>
      </c>
      <c r="O233" s="246">
        <f>ROUND(E233*N233,2)</f>
        <v>0</v>
      </c>
      <c r="P233" s="246">
        <v>0</v>
      </c>
      <c r="Q233" s="246">
        <f>ROUND(E233*P233,2)</f>
        <v>0</v>
      </c>
      <c r="R233" s="246"/>
      <c r="S233" s="246" t="s">
        <v>158</v>
      </c>
      <c r="T233" s="247" t="s">
        <v>158</v>
      </c>
      <c r="U233" s="231">
        <v>0.25</v>
      </c>
      <c r="V233" s="231">
        <f>ROUND(E233*U233,2)</f>
        <v>1.5</v>
      </c>
      <c r="W233" s="231"/>
      <c r="X233" s="231" t="s">
        <v>159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160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354</v>
      </c>
      <c r="D234" s="232"/>
      <c r="E234" s="233">
        <v>6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162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41">
        <v>58</v>
      </c>
      <c r="B235" s="242" t="s">
        <v>385</v>
      </c>
      <c r="C235" s="253" t="s">
        <v>386</v>
      </c>
      <c r="D235" s="243" t="s">
        <v>325</v>
      </c>
      <c r="E235" s="244">
        <v>4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1.7999999999999999E-2</v>
      </c>
      <c r="O235" s="246">
        <f>ROUND(E235*N235,2)</f>
        <v>7.0000000000000007E-2</v>
      </c>
      <c r="P235" s="246">
        <v>0</v>
      </c>
      <c r="Q235" s="246">
        <f>ROUND(E235*P235,2)</f>
        <v>0</v>
      </c>
      <c r="R235" s="246"/>
      <c r="S235" s="246" t="s">
        <v>158</v>
      </c>
      <c r="T235" s="247" t="s">
        <v>158</v>
      </c>
      <c r="U235" s="231">
        <v>1.9</v>
      </c>
      <c r="V235" s="231">
        <f>ROUND(E235*U235,2)</f>
        <v>7.6</v>
      </c>
      <c r="W235" s="231"/>
      <c r="X235" s="231" t="s">
        <v>159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160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5" t="s">
        <v>387</v>
      </c>
      <c r="D236" s="248"/>
      <c r="E236" s="248"/>
      <c r="F236" s="248"/>
      <c r="G236" s="248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202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67</v>
      </c>
      <c r="D237" s="232"/>
      <c r="E237" s="233">
        <v>4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162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41">
        <v>59</v>
      </c>
      <c r="B238" s="242" t="s">
        <v>388</v>
      </c>
      <c r="C238" s="253" t="s">
        <v>389</v>
      </c>
      <c r="D238" s="243" t="s">
        <v>274</v>
      </c>
      <c r="E238" s="244">
        <v>0.222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0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158</v>
      </c>
      <c r="T238" s="247" t="s">
        <v>158</v>
      </c>
      <c r="U238" s="231">
        <v>1.52</v>
      </c>
      <c r="V238" s="231">
        <f>ROUND(E238*U238,2)</f>
        <v>0.34</v>
      </c>
      <c r="W238" s="231"/>
      <c r="X238" s="231" t="s">
        <v>159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160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390</v>
      </c>
      <c r="D239" s="232"/>
      <c r="E239" s="233">
        <v>0.222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162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41">
        <v>60</v>
      </c>
      <c r="B240" s="242" t="s">
        <v>391</v>
      </c>
      <c r="C240" s="253" t="s">
        <v>392</v>
      </c>
      <c r="D240" s="243" t="s">
        <v>157</v>
      </c>
      <c r="E240" s="244">
        <v>2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5.0000000000000001E-3</v>
      </c>
      <c r="Q240" s="246">
        <f>ROUND(E240*P240,2)</f>
        <v>0.01</v>
      </c>
      <c r="R240" s="246"/>
      <c r="S240" s="246" t="s">
        <v>207</v>
      </c>
      <c r="T240" s="247" t="s">
        <v>208</v>
      </c>
      <c r="U240" s="231">
        <v>0</v>
      </c>
      <c r="V240" s="231">
        <f>ROUND(E240*U240,2)</f>
        <v>0</v>
      </c>
      <c r="W240" s="231"/>
      <c r="X240" s="231" t="s">
        <v>159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160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219</v>
      </c>
      <c r="D241" s="232"/>
      <c r="E241" s="233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162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56</v>
      </c>
      <c r="D242" s="232"/>
      <c r="E242" s="233">
        <v>1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162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236</v>
      </c>
      <c r="D243" s="232"/>
      <c r="E243" s="233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162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56</v>
      </c>
      <c r="D244" s="232"/>
      <c r="E244" s="233">
        <v>1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162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41">
        <v>61</v>
      </c>
      <c r="B245" s="242" t="s">
        <v>393</v>
      </c>
      <c r="C245" s="253" t="s">
        <v>394</v>
      </c>
      <c r="D245" s="243" t="s">
        <v>395</v>
      </c>
      <c r="E245" s="244">
        <v>1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6">
        <v>0</v>
      </c>
      <c r="O245" s="246">
        <f>ROUND(E245*N245,2)</f>
        <v>0</v>
      </c>
      <c r="P245" s="246">
        <v>0.02</v>
      </c>
      <c r="Q245" s="246">
        <f>ROUND(E245*P245,2)</f>
        <v>0.02</v>
      </c>
      <c r="R245" s="246"/>
      <c r="S245" s="246" t="s">
        <v>207</v>
      </c>
      <c r="T245" s="247" t="s">
        <v>208</v>
      </c>
      <c r="U245" s="231">
        <v>0</v>
      </c>
      <c r="V245" s="231">
        <f>ROUND(E245*U245,2)</f>
        <v>0</v>
      </c>
      <c r="W245" s="231"/>
      <c r="X245" s="231" t="s">
        <v>159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160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396</v>
      </c>
      <c r="D246" s="232"/>
      <c r="E246" s="233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29"/>
      <c r="B247" s="230"/>
      <c r="C247" s="254" t="s">
        <v>56</v>
      </c>
      <c r="D247" s="232"/>
      <c r="E247" s="233">
        <v>1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162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41">
        <v>62</v>
      </c>
      <c r="B248" s="242" t="s">
        <v>397</v>
      </c>
      <c r="C248" s="253" t="s">
        <v>398</v>
      </c>
      <c r="D248" s="243" t="s">
        <v>343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207</v>
      </c>
      <c r="T248" s="247" t="s">
        <v>208</v>
      </c>
      <c r="U248" s="231">
        <v>0</v>
      </c>
      <c r="V248" s="231">
        <f>ROUND(E248*U248,2)</f>
        <v>0</v>
      </c>
      <c r="W248" s="231"/>
      <c r="X248" s="231" t="s">
        <v>159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160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56</v>
      </c>
      <c r="D249" s="232"/>
      <c r="E249" s="233">
        <v>1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>
      <c r="A250" s="241">
        <v>63</v>
      </c>
      <c r="B250" s="242" t="s">
        <v>399</v>
      </c>
      <c r="C250" s="253" t="s">
        <v>400</v>
      </c>
      <c r="D250" s="243" t="s">
        <v>157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1.0999999999999999E-2</v>
      </c>
      <c r="O250" s="246">
        <f>ROUND(E250*N250,2)</f>
        <v>0.01</v>
      </c>
      <c r="P250" s="246">
        <v>0</v>
      </c>
      <c r="Q250" s="246">
        <f>ROUND(E250*P250,2)</f>
        <v>0</v>
      </c>
      <c r="R250" s="246" t="s">
        <v>401</v>
      </c>
      <c r="S250" s="246" t="s">
        <v>158</v>
      </c>
      <c r="T250" s="247" t="s">
        <v>158</v>
      </c>
      <c r="U250" s="231">
        <v>0</v>
      </c>
      <c r="V250" s="231">
        <f>ROUND(E250*U250,2)</f>
        <v>0</v>
      </c>
      <c r="W250" s="231"/>
      <c r="X250" s="231" t="s">
        <v>402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403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56</v>
      </c>
      <c r="D251" s="232"/>
      <c r="E251" s="233">
        <v>1</v>
      </c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162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>
      <c r="A252" s="235" t="s">
        <v>153</v>
      </c>
      <c r="B252" s="236" t="s">
        <v>102</v>
      </c>
      <c r="C252" s="252" t="s">
        <v>103</v>
      </c>
      <c r="D252" s="237"/>
      <c r="E252" s="238"/>
      <c r="F252" s="239"/>
      <c r="G252" s="239">
        <f>SUMIF(AG253:AG264,"&lt;&gt;NOR",G253:G264)</f>
        <v>0</v>
      </c>
      <c r="H252" s="239"/>
      <c r="I252" s="239">
        <f>SUM(I253:I264)</f>
        <v>0</v>
      </c>
      <c r="J252" s="239"/>
      <c r="K252" s="239">
        <f>SUM(K253:K264)</f>
        <v>0</v>
      </c>
      <c r="L252" s="239"/>
      <c r="M252" s="239">
        <f>SUM(M253:M264)</f>
        <v>0</v>
      </c>
      <c r="N252" s="239"/>
      <c r="O252" s="239">
        <f>SUM(O253:O264)</f>
        <v>0.03</v>
      </c>
      <c r="P252" s="239"/>
      <c r="Q252" s="239">
        <f>SUM(Q253:Q264)</f>
        <v>0</v>
      </c>
      <c r="R252" s="239"/>
      <c r="S252" s="239"/>
      <c r="T252" s="240"/>
      <c r="U252" s="234"/>
      <c r="V252" s="234">
        <f>SUM(V253:V264)</f>
        <v>2.31</v>
      </c>
      <c r="W252" s="234"/>
      <c r="X252" s="234"/>
      <c r="AG252" t="s">
        <v>154</v>
      </c>
    </row>
    <row r="253" spans="1:60" outlineLevel="1">
      <c r="A253" s="241">
        <v>64</v>
      </c>
      <c r="B253" s="242" t="s">
        <v>404</v>
      </c>
      <c r="C253" s="253" t="s">
        <v>405</v>
      </c>
      <c r="D253" s="243" t="s">
        <v>157</v>
      </c>
      <c r="E253" s="244">
        <v>1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0</v>
      </c>
      <c r="O253" s="246">
        <f>ROUND(E253*N253,2)</f>
        <v>0</v>
      </c>
      <c r="P253" s="246">
        <v>0</v>
      </c>
      <c r="Q253" s="246">
        <f>ROUND(E253*P253,2)</f>
        <v>0</v>
      </c>
      <c r="R253" s="246"/>
      <c r="S253" s="246" t="s">
        <v>158</v>
      </c>
      <c r="T253" s="247" t="s">
        <v>158</v>
      </c>
      <c r="U253" s="231">
        <v>1.45</v>
      </c>
      <c r="V253" s="231">
        <f>ROUND(E253*U253,2)</f>
        <v>1.45</v>
      </c>
      <c r="W253" s="231"/>
      <c r="X253" s="231" t="s">
        <v>159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160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406</v>
      </c>
      <c r="D254" s="232"/>
      <c r="E254" s="233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162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56</v>
      </c>
      <c r="D255" s="232"/>
      <c r="E255" s="233">
        <v>1</v>
      </c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162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41">
        <v>65</v>
      </c>
      <c r="B256" s="242" t="s">
        <v>407</v>
      </c>
      <c r="C256" s="253" t="s">
        <v>408</v>
      </c>
      <c r="D256" s="243" t="s">
        <v>157</v>
      </c>
      <c r="E256" s="244">
        <v>1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0</v>
      </c>
      <c r="O256" s="246">
        <f>ROUND(E256*N256,2)</f>
        <v>0</v>
      </c>
      <c r="P256" s="246">
        <v>0</v>
      </c>
      <c r="Q256" s="246">
        <f>ROUND(E256*P256,2)</f>
        <v>0</v>
      </c>
      <c r="R256" s="246"/>
      <c r="S256" s="246" t="s">
        <v>158</v>
      </c>
      <c r="T256" s="247" t="s">
        <v>158</v>
      </c>
      <c r="U256" s="231">
        <v>0.78</v>
      </c>
      <c r="V256" s="231">
        <f>ROUND(E256*U256,2)</f>
        <v>0.78</v>
      </c>
      <c r="W256" s="231"/>
      <c r="X256" s="231" t="s">
        <v>159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160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56</v>
      </c>
      <c r="D257" s="232"/>
      <c r="E257" s="233">
        <v>1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162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41">
        <v>66</v>
      </c>
      <c r="B258" s="242" t="s">
        <v>409</v>
      </c>
      <c r="C258" s="253" t="s">
        <v>410</v>
      </c>
      <c r="D258" s="243" t="s">
        <v>274</v>
      </c>
      <c r="E258" s="244">
        <v>3.4000000000000002E-2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158</v>
      </c>
      <c r="T258" s="247" t="s">
        <v>158</v>
      </c>
      <c r="U258" s="231">
        <v>2.42</v>
      </c>
      <c r="V258" s="231">
        <f>ROUND(E258*U258,2)</f>
        <v>0.08</v>
      </c>
      <c r="W258" s="231"/>
      <c r="X258" s="231" t="s">
        <v>159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160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411</v>
      </c>
      <c r="D259" s="232"/>
      <c r="E259" s="233">
        <v>3.4000000000000002E-2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162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41">
        <v>67</v>
      </c>
      <c r="B260" s="242" t="s">
        <v>412</v>
      </c>
      <c r="C260" s="253" t="s">
        <v>413</v>
      </c>
      <c r="D260" s="243" t="s">
        <v>157</v>
      </c>
      <c r="E260" s="244">
        <v>1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7.5000000000000002E-4</v>
      </c>
      <c r="O260" s="246">
        <f>ROUND(E260*N260,2)</f>
        <v>0</v>
      </c>
      <c r="P260" s="246">
        <v>0</v>
      </c>
      <c r="Q260" s="246">
        <f>ROUND(E260*P260,2)</f>
        <v>0</v>
      </c>
      <c r="R260" s="246" t="s">
        <v>401</v>
      </c>
      <c r="S260" s="246" t="s">
        <v>158</v>
      </c>
      <c r="T260" s="247" t="s">
        <v>158</v>
      </c>
      <c r="U260" s="231">
        <v>0</v>
      </c>
      <c r="V260" s="231">
        <f>ROUND(E260*U260,2)</f>
        <v>0</v>
      </c>
      <c r="W260" s="231"/>
      <c r="X260" s="231" t="s">
        <v>402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403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29"/>
      <c r="B261" s="230"/>
      <c r="C261" s="254" t="s">
        <v>56</v>
      </c>
      <c r="D261" s="232"/>
      <c r="E261" s="233">
        <v>1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162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41">
        <v>68</v>
      </c>
      <c r="B262" s="242" t="s">
        <v>414</v>
      </c>
      <c r="C262" s="253" t="s">
        <v>415</v>
      </c>
      <c r="D262" s="243" t="s">
        <v>157</v>
      </c>
      <c r="E262" s="244">
        <v>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3.4000000000000002E-2</v>
      </c>
      <c r="O262" s="246">
        <f>ROUND(E262*N262,2)</f>
        <v>0.03</v>
      </c>
      <c r="P262" s="246">
        <v>0</v>
      </c>
      <c r="Q262" s="246">
        <f>ROUND(E262*P262,2)</f>
        <v>0</v>
      </c>
      <c r="R262" s="246" t="s">
        <v>401</v>
      </c>
      <c r="S262" s="246" t="s">
        <v>158</v>
      </c>
      <c r="T262" s="247" t="s">
        <v>158</v>
      </c>
      <c r="U262" s="231">
        <v>0</v>
      </c>
      <c r="V262" s="231">
        <f>ROUND(E262*U262,2)</f>
        <v>0</v>
      </c>
      <c r="W262" s="231"/>
      <c r="X262" s="231" t="s">
        <v>402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403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406</v>
      </c>
      <c r="D263" s="232"/>
      <c r="E263" s="233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162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56</v>
      </c>
      <c r="D264" s="232"/>
      <c r="E264" s="233">
        <v>1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162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>
      <c r="A265" s="235" t="s">
        <v>153</v>
      </c>
      <c r="B265" s="236" t="s">
        <v>106</v>
      </c>
      <c r="C265" s="252" t="s">
        <v>107</v>
      </c>
      <c r="D265" s="237"/>
      <c r="E265" s="238"/>
      <c r="F265" s="239"/>
      <c r="G265" s="239">
        <f>SUMIF(AG266:AG279,"&lt;&gt;NOR",G266:G279)</f>
        <v>0</v>
      </c>
      <c r="H265" s="239"/>
      <c r="I265" s="239">
        <f>SUM(I266:I279)</f>
        <v>0</v>
      </c>
      <c r="J265" s="239"/>
      <c r="K265" s="239">
        <f>SUM(K266:K279)</f>
        <v>0</v>
      </c>
      <c r="L265" s="239"/>
      <c r="M265" s="239">
        <f>SUM(M266:M279)</f>
        <v>0</v>
      </c>
      <c r="N265" s="239"/>
      <c r="O265" s="239">
        <f>SUM(O266:O279)</f>
        <v>0.35</v>
      </c>
      <c r="P265" s="239"/>
      <c r="Q265" s="239">
        <f>SUM(Q266:Q279)</f>
        <v>0</v>
      </c>
      <c r="R265" s="239"/>
      <c r="S265" s="239"/>
      <c r="T265" s="240"/>
      <c r="U265" s="234"/>
      <c r="V265" s="234">
        <f>SUM(V266:V279)</f>
        <v>16.88</v>
      </c>
      <c r="W265" s="234"/>
      <c r="X265" s="234"/>
      <c r="AG265" t="s">
        <v>154</v>
      </c>
    </row>
    <row r="266" spans="1:60" ht="22.5" outlineLevel="1">
      <c r="A266" s="241">
        <v>69</v>
      </c>
      <c r="B266" s="242" t="s">
        <v>416</v>
      </c>
      <c r="C266" s="253" t="s">
        <v>417</v>
      </c>
      <c r="D266" s="243" t="s">
        <v>165</v>
      </c>
      <c r="E266" s="244">
        <v>16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2.1000000000000001E-4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158</v>
      </c>
      <c r="T266" s="247" t="s">
        <v>158</v>
      </c>
      <c r="U266" s="231">
        <v>0.05</v>
      </c>
      <c r="V266" s="231">
        <f>ROUND(E266*U266,2)</f>
        <v>0.8</v>
      </c>
      <c r="W266" s="231"/>
      <c r="X266" s="231" t="s">
        <v>159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160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29"/>
      <c r="B267" s="230"/>
      <c r="C267" s="254" t="s">
        <v>537</v>
      </c>
      <c r="D267" s="232"/>
      <c r="E267" s="233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162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548</v>
      </c>
      <c r="D268" s="232"/>
      <c r="E268" s="233">
        <v>16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162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>
      <c r="A269" s="241">
        <v>70</v>
      </c>
      <c r="B269" s="242" t="s">
        <v>418</v>
      </c>
      <c r="C269" s="253" t="s">
        <v>419</v>
      </c>
      <c r="D269" s="243" t="s">
        <v>165</v>
      </c>
      <c r="E269" s="244">
        <v>16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4.8300000000000001E-3</v>
      </c>
      <c r="O269" s="246">
        <f>ROUND(E269*N269,2)</f>
        <v>0.08</v>
      </c>
      <c r="P269" s="246">
        <v>0</v>
      </c>
      <c r="Q269" s="246">
        <f>ROUND(E269*P269,2)</f>
        <v>0</v>
      </c>
      <c r="R269" s="246"/>
      <c r="S269" s="246" t="s">
        <v>158</v>
      </c>
      <c r="T269" s="247" t="s">
        <v>158</v>
      </c>
      <c r="U269" s="231">
        <v>0.97</v>
      </c>
      <c r="V269" s="231">
        <f>ROUND(E269*U269,2)</f>
        <v>15.52</v>
      </c>
      <c r="W269" s="231"/>
      <c r="X269" s="231" t="s">
        <v>159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160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29"/>
      <c r="B270" s="230"/>
      <c r="C270" s="254" t="s">
        <v>537</v>
      </c>
      <c r="D270" s="232"/>
      <c r="E270" s="233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162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29"/>
      <c r="B271" s="230"/>
      <c r="C271" s="254" t="s">
        <v>548</v>
      </c>
      <c r="D271" s="232"/>
      <c r="E271" s="233">
        <v>16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162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41">
        <v>71</v>
      </c>
      <c r="B272" s="242" t="s">
        <v>420</v>
      </c>
      <c r="C272" s="253" t="s">
        <v>421</v>
      </c>
      <c r="D272" s="243" t="s">
        <v>274</v>
      </c>
      <c r="E272" s="244">
        <v>0.34899999999999998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158</v>
      </c>
      <c r="T272" s="247" t="s">
        <v>158</v>
      </c>
      <c r="U272" s="231">
        <v>1.6</v>
      </c>
      <c r="V272" s="231">
        <f>ROUND(E272*U272,2)</f>
        <v>0.56000000000000005</v>
      </c>
      <c r="W272" s="231"/>
      <c r="X272" s="231" t="s">
        <v>159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160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566</v>
      </c>
      <c r="D273" s="232"/>
      <c r="E273" s="233">
        <v>0.34899999999999998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162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41">
        <v>72</v>
      </c>
      <c r="B274" s="242" t="s">
        <v>423</v>
      </c>
      <c r="C274" s="253" t="s">
        <v>424</v>
      </c>
      <c r="D274" s="243" t="s">
        <v>165</v>
      </c>
      <c r="E274" s="244">
        <v>16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1.1999999999999999E-3</v>
      </c>
      <c r="O274" s="246">
        <f>ROUND(E274*N274,2)</f>
        <v>0.02</v>
      </c>
      <c r="P274" s="246">
        <v>0</v>
      </c>
      <c r="Q274" s="246">
        <f>ROUND(E274*P274,2)</f>
        <v>0</v>
      </c>
      <c r="R274" s="246"/>
      <c r="S274" s="246" t="s">
        <v>207</v>
      </c>
      <c r="T274" s="247" t="s">
        <v>158</v>
      </c>
      <c r="U274" s="231">
        <v>0</v>
      </c>
      <c r="V274" s="231">
        <f>ROUND(E274*U274,2)</f>
        <v>0</v>
      </c>
      <c r="W274" s="231"/>
      <c r="X274" s="231" t="s">
        <v>159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160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537</v>
      </c>
      <c r="D275" s="232"/>
      <c r="E275" s="233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162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29"/>
      <c r="B276" s="230"/>
      <c r="C276" s="254" t="s">
        <v>548</v>
      </c>
      <c r="D276" s="232"/>
      <c r="E276" s="233">
        <v>16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162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41">
        <v>73</v>
      </c>
      <c r="B277" s="242" t="s">
        <v>425</v>
      </c>
      <c r="C277" s="253" t="s">
        <v>426</v>
      </c>
      <c r="D277" s="243" t="s">
        <v>165</v>
      </c>
      <c r="E277" s="244">
        <v>17.600000000000001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1.4200000000000001E-2</v>
      </c>
      <c r="O277" s="246">
        <f>ROUND(E277*N277,2)</f>
        <v>0.25</v>
      </c>
      <c r="P277" s="246">
        <v>0</v>
      </c>
      <c r="Q277" s="246">
        <f>ROUND(E277*P277,2)</f>
        <v>0</v>
      </c>
      <c r="R277" s="246" t="s">
        <v>401</v>
      </c>
      <c r="S277" s="246" t="s">
        <v>158</v>
      </c>
      <c r="T277" s="247" t="s">
        <v>158</v>
      </c>
      <c r="U277" s="231">
        <v>0</v>
      </c>
      <c r="V277" s="231">
        <f>ROUND(E277*U277,2)</f>
        <v>0</v>
      </c>
      <c r="W277" s="231"/>
      <c r="X277" s="231" t="s">
        <v>402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403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537</v>
      </c>
      <c r="D278" s="232"/>
      <c r="E278" s="233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162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567</v>
      </c>
      <c r="D279" s="232"/>
      <c r="E279" s="233">
        <v>17.600000000000001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162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>
      <c r="A280" s="235" t="s">
        <v>153</v>
      </c>
      <c r="B280" s="236" t="s">
        <v>110</v>
      </c>
      <c r="C280" s="252" t="s">
        <v>111</v>
      </c>
      <c r="D280" s="237"/>
      <c r="E280" s="238"/>
      <c r="F280" s="239"/>
      <c r="G280" s="239">
        <f>SUMIF(AG281:AG315,"&lt;&gt;NOR",G281:G315)</f>
        <v>0</v>
      </c>
      <c r="H280" s="239"/>
      <c r="I280" s="239">
        <f>SUM(I281:I315)</f>
        <v>0</v>
      </c>
      <c r="J280" s="239"/>
      <c r="K280" s="239">
        <f>SUM(K281:K315)</f>
        <v>0</v>
      </c>
      <c r="L280" s="239"/>
      <c r="M280" s="239">
        <f>SUM(M281:M315)</f>
        <v>0</v>
      </c>
      <c r="N280" s="239"/>
      <c r="O280" s="239">
        <f>SUM(O281:O315)</f>
        <v>0.82</v>
      </c>
      <c r="P280" s="239"/>
      <c r="Q280" s="239">
        <f>SUM(Q281:Q315)</f>
        <v>0</v>
      </c>
      <c r="R280" s="239"/>
      <c r="S280" s="239"/>
      <c r="T280" s="240"/>
      <c r="U280" s="234"/>
      <c r="V280" s="234">
        <f>SUM(V281:V315)</f>
        <v>59.900000000000006</v>
      </c>
      <c r="W280" s="234"/>
      <c r="X280" s="234"/>
      <c r="AG280" t="s">
        <v>154</v>
      </c>
    </row>
    <row r="281" spans="1:60" outlineLevel="1">
      <c r="A281" s="241">
        <v>74</v>
      </c>
      <c r="B281" s="242" t="s">
        <v>428</v>
      </c>
      <c r="C281" s="253" t="s">
        <v>429</v>
      </c>
      <c r="D281" s="243" t="s">
        <v>165</v>
      </c>
      <c r="E281" s="244">
        <v>42.79965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2.1000000000000001E-4</v>
      </c>
      <c r="O281" s="246">
        <f>ROUND(E281*N281,2)</f>
        <v>0.01</v>
      </c>
      <c r="P281" s="246">
        <v>0</v>
      </c>
      <c r="Q281" s="246">
        <f>ROUND(E281*P281,2)</f>
        <v>0</v>
      </c>
      <c r="R281" s="246"/>
      <c r="S281" s="246" t="s">
        <v>158</v>
      </c>
      <c r="T281" s="247" t="s">
        <v>158</v>
      </c>
      <c r="U281" s="231">
        <v>0.05</v>
      </c>
      <c r="V281" s="231">
        <f>ROUND(E281*U281,2)</f>
        <v>2.14</v>
      </c>
      <c r="W281" s="231"/>
      <c r="X281" s="231" t="s">
        <v>159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160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29"/>
      <c r="B282" s="230"/>
      <c r="C282" s="254" t="s">
        <v>430</v>
      </c>
      <c r="D282" s="232"/>
      <c r="E282" s="233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162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568</v>
      </c>
      <c r="D283" s="232"/>
      <c r="E283" s="233">
        <v>43.549799999999998</v>
      </c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162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432</v>
      </c>
      <c r="D284" s="232"/>
      <c r="E284" s="233">
        <v>1.68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162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29"/>
      <c r="B285" s="230"/>
      <c r="C285" s="254" t="s">
        <v>231</v>
      </c>
      <c r="D285" s="232"/>
      <c r="E285" s="233">
        <v>-1.6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162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29"/>
      <c r="B286" s="230"/>
      <c r="C286" s="254" t="s">
        <v>433</v>
      </c>
      <c r="D286" s="232"/>
      <c r="E286" s="233">
        <v>-0.81</v>
      </c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162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434</v>
      </c>
      <c r="D287" s="232"/>
      <c r="E287" s="233">
        <v>-2.2999999999999998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162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435</v>
      </c>
      <c r="D288" s="232"/>
      <c r="E288" s="233">
        <v>0.94499999999999995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162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>
      <c r="A289" s="229"/>
      <c r="B289" s="230"/>
      <c r="C289" s="254" t="s">
        <v>569</v>
      </c>
      <c r="D289" s="232"/>
      <c r="E289" s="233">
        <v>0.91034999999999999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162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4" t="s">
        <v>570</v>
      </c>
      <c r="D290" s="232"/>
      <c r="E290" s="233">
        <v>0.42449999999999999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162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41">
        <v>75</v>
      </c>
      <c r="B291" s="242" t="s">
        <v>438</v>
      </c>
      <c r="C291" s="253" t="s">
        <v>439</v>
      </c>
      <c r="D291" s="243" t="s">
        <v>165</v>
      </c>
      <c r="E291" s="244">
        <v>42.79965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2.9999999999999997E-4</v>
      </c>
      <c r="O291" s="246">
        <f>ROUND(E291*N291,2)</f>
        <v>0.01</v>
      </c>
      <c r="P291" s="246">
        <v>0</v>
      </c>
      <c r="Q291" s="246">
        <f>ROUND(E291*P291,2)</f>
        <v>0</v>
      </c>
      <c r="R291" s="246"/>
      <c r="S291" s="246" t="s">
        <v>158</v>
      </c>
      <c r="T291" s="247" t="s">
        <v>158</v>
      </c>
      <c r="U291" s="231">
        <v>0</v>
      </c>
      <c r="V291" s="231">
        <f>ROUND(E291*U291,2)</f>
        <v>0</v>
      </c>
      <c r="W291" s="231"/>
      <c r="X291" s="231" t="s">
        <v>159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200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440</v>
      </c>
      <c r="D292" s="232"/>
      <c r="E292" s="233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162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4" t="s">
        <v>571</v>
      </c>
      <c r="D293" s="232"/>
      <c r="E293" s="233">
        <v>42.79965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162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2.5" outlineLevel="1">
      <c r="A294" s="241">
        <v>76</v>
      </c>
      <c r="B294" s="242" t="s">
        <v>442</v>
      </c>
      <c r="C294" s="253" t="s">
        <v>443</v>
      </c>
      <c r="D294" s="243" t="s">
        <v>165</v>
      </c>
      <c r="E294" s="244">
        <v>42.79965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4.8700000000000002E-3</v>
      </c>
      <c r="O294" s="246">
        <f>ROUND(E294*N294,2)</f>
        <v>0.21</v>
      </c>
      <c r="P294" s="246">
        <v>0</v>
      </c>
      <c r="Q294" s="246">
        <f>ROUND(E294*P294,2)</f>
        <v>0</v>
      </c>
      <c r="R294" s="246"/>
      <c r="S294" s="246" t="s">
        <v>158</v>
      </c>
      <c r="T294" s="247" t="s">
        <v>158</v>
      </c>
      <c r="U294" s="231">
        <v>1.1299999999999999</v>
      </c>
      <c r="V294" s="231">
        <f>ROUND(E294*U294,2)</f>
        <v>48.36</v>
      </c>
      <c r="W294" s="231"/>
      <c r="X294" s="231" t="s">
        <v>159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200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444</v>
      </c>
      <c r="D295" s="232"/>
      <c r="E295" s="23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568</v>
      </c>
      <c r="D296" s="232"/>
      <c r="E296" s="233">
        <v>43.549799999999998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432</v>
      </c>
      <c r="D297" s="232"/>
      <c r="E297" s="233">
        <v>1.68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162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231</v>
      </c>
      <c r="D298" s="232"/>
      <c r="E298" s="233">
        <v>-1.6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162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433</v>
      </c>
      <c r="D299" s="232"/>
      <c r="E299" s="233">
        <v>-0.81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434</v>
      </c>
      <c r="D300" s="232"/>
      <c r="E300" s="233">
        <v>-2.2999999999999998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435</v>
      </c>
      <c r="D301" s="232"/>
      <c r="E301" s="233">
        <v>0.94499999999999995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162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569</v>
      </c>
      <c r="D302" s="232"/>
      <c r="E302" s="233">
        <v>0.91034999999999999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162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570</v>
      </c>
      <c r="D303" s="232"/>
      <c r="E303" s="233">
        <v>0.42449999999999999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>
      <c r="A304" s="241">
        <v>77</v>
      </c>
      <c r="B304" s="242" t="s">
        <v>445</v>
      </c>
      <c r="C304" s="253" t="s">
        <v>446</v>
      </c>
      <c r="D304" s="243" t="s">
        <v>199</v>
      </c>
      <c r="E304" s="244">
        <v>67.436999999999998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0</v>
      </c>
      <c r="Q304" s="246">
        <f>ROUND(E304*P304,2)</f>
        <v>0</v>
      </c>
      <c r="R304" s="246"/>
      <c r="S304" s="246" t="s">
        <v>158</v>
      </c>
      <c r="T304" s="247" t="s">
        <v>158</v>
      </c>
      <c r="U304" s="231">
        <v>0.12</v>
      </c>
      <c r="V304" s="231">
        <f>ROUND(E304*U304,2)</f>
        <v>8.09</v>
      </c>
      <c r="W304" s="231"/>
      <c r="X304" s="231" t="s">
        <v>159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160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572</v>
      </c>
      <c r="D305" s="232"/>
      <c r="E305" s="233">
        <v>52.238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448</v>
      </c>
      <c r="D306" s="232"/>
      <c r="E306" s="233">
        <v>6.3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573</v>
      </c>
      <c r="D307" s="232"/>
      <c r="E307" s="233">
        <v>8.8989999999999991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41">
        <v>78</v>
      </c>
      <c r="B308" s="242" t="s">
        <v>450</v>
      </c>
      <c r="C308" s="253" t="s">
        <v>451</v>
      </c>
      <c r="D308" s="243" t="s">
        <v>274</v>
      </c>
      <c r="E308" s="244">
        <v>0.82099999999999995</v>
      </c>
      <c r="F308" s="245"/>
      <c r="G308" s="246">
        <f>ROUND(E308*F308,2)</f>
        <v>0</v>
      </c>
      <c r="H308" s="245"/>
      <c r="I308" s="246">
        <f>ROUND(E308*H308,2)</f>
        <v>0</v>
      </c>
      <c r="J308" s="245"/>
      <c r="K308" s="246">
        <f>ROUND(E308*J308,2)</f>
        <v>0</v>
      </c>
      <c r="L308" s="246">
        <v>21</v>
      </c>
      <c r="M308" s="246">
        <f>G308*(1+L308/100)</f>
        <v>0</v>
      </c>
      <c r="N308" s="246">
        <v>0</v>
      </c>
      <c r="O308" s="246">
        <f>ROUND(E308*N308,2)</f>
        <v>0</v>
      </c>
      <c r="P308" s="246">
        <v>0</v>
      </c>
      <c r="Q308" s="246">
        <f>ROUND(E308*P308,2)</f>
        <v>0</v>
      </c>
      <c r="R308" s="246"/>
      <c r="S308" s="246" t="s">
        <v>158</v>
      </c>
      <c r="T308" s="247" t="s">
        <v>158</v>
      </c>
      <c r="U308" s="231">
        <v>1.6</v>
      </c>
      <c r="V308" s="231">
        <f>ROUND(E308*U308,2)</f>
        <v>1.31</v>
      </c>
      <c r="W308" s="231"/>
      <c r="X308" s="231" t="s">
        <v>159</v>
      </c>
      <c r="Y308" s="212"/>
      <c r="Z308" s="212"/>
      <c r="AA308" s="212"/>
      <c r="AB308" s="212"/>
      <c r="AC308" s="212"/>
      <c r="AD308" s="212"/>
      <c r="AE308" s="212"/>
      <c r="AF308" s="212"/>
      <c r="AG308" s="212" t="s">
        <v>200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574</v>
      </c>
      <c r="D309" s="232"/>
      <c r="E309" s="233">
        <v>0.82099999999999995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41">
        <v>79</v>
      </c>
      <c r="B310" s="242" t="s">
        <v>453</v>
      </c>
      <c r="C310" s="253" t="s">
        <v>454</v>
      </c>
      <c r="D310" s="243" t="s">
        <v>199</v>
      </c>
      <c r="E310" s="244">
        <v>74.180700000000002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6">
        <v>2.2000000000000001E-4</v>
      </c>
      <c r="O310" s="246">
        <f>ROUND(E310*N310,2)</f>
        <v>0.02</v>
      </c>
      <c r="P310" s="246">
        <v>0</v>
      </c>
      <c r="Q310" s="246">
        <f>ROUND(E310*P310,2)</f>
        <v>0</v>
      </c>
      <c r="R310" s="246" t="s">
        <v>401</v>
      </c>
      <c r="S310" s="246" t="s">
        <v>158</v>
      </c>
      <c r="T310" s="247" t="s">
        <v>158</v>
      </c>
      <c r="U310" s="231">
        <v>0</v>
      </c>
      <c r="V310" s="231">
        <f>ROUND(E310*U310,2)</f>
        <v>0</v>
      </c>
      <c r="W310" s="231"/>
      <c r="X310" s="231" t="s">
        <v>402</v>
      </c>
      <c r="Y310" s="212"/>
      <c r="Z310" s="212"/>
      <c r="AA310" s="212"/>
      <c r="AB310" s="212"/>
      <c r="AC310" s="212"/>
      <c r="AD310" s="212"/>
      <c r="AE310" s="212"/>
      <c r="AF310" s="212"/>
      <c r="AG310" s="212" t="s">
        <v>403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455</v>
      </c>
      <c r="D311" s="232"/>
      <c r="E311" s="233"/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575</v>
      </c>
      <c r="D312" s="232"/>
      <c r="E312" s="233">
        <v>74.180700000000002</v>
      </c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162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>
      <c r="A313" s="241">
        <v>80</v>
      </c>
      <c r="B313" s="242" t="s">
        <v>457</v>
      </c>
      <c r="C313" s="253" t="s">
        <v>458</v>
      </c>
      <c r="D313" s="243" t="s">
        <v>165</v>
      </c>
      <c r="E313" s="244">
        <v>47.079619999999998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6">
        <v>1.2200000000000001E-2</v>
      </c>
      <c r="O313" s="246">
        <f>ROUND(E313*N313,2)</f>
        <v>0.56999999999999995</v>
      </c>
      <c r="P313" s="246">
        <v>0</v>
      </c>
      <c r="Q313" s="246">
        <f>ROUND(E313*P313,2)</f>
        <v>0</v>
      </c>
      <c r="R313" s="246" t="s">
        <v>401</v>
      </c>
      <c r="S313" s="246" t="s">
        <v>158</v>
      </c>
      <c r="T313" s="247" t="s">
        <v>158</v>
      </c>
      <c r="U313" s="231">
        <v>0</v>
      </c>
      <c r="V313" s="231">
        <f>ROUND(E313*U313,2)</f>
        <v>0</v>
      </c>
      <c r="W313" s="231"/>
      <c r="X313" s="231" t="s">
        <v>402</v>
      </c>
      <c r="Y313" s="212"/>
      <c r="Z313" s="212"/>
      <c r="AA313" s="212"/>
      <c r="AB313" s="212"/>
      <c r="AC313" s="212"/>
      <c r="AD313" s="212"/>
      <c r="AE313" s="212"/>
      <c r="AF313" s="212"/>
      <c r="AG313" s="212" t="s">
        <v>459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440</v>
      </c>
      <c r="D314" s="232"/>
      <c r="E314" s="233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162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576</v>
      </c>
      <c r="D315" s="232"/>
      <c r="E315" s="233">
        <v>47.079619999999998</v>
      </c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162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>
      <c r="A316" s="235" t="s">
        <v>153</v>
      </c>
      <c r="B316" s="236" t="s">
        <v>112</v>
      </c>
      <c r="C316" s="252" t="s">
        <v>113</v>
      </c>
      <c r="D316" s="237"/>
      <c r="E316" s="238"/>
      <c r="F316" s="239"/>
      <c r="G316" s="239">
        <f>SUMIF(AG317:AG329,"&lt;&gt;NOR",G317:G329)</f>
        <v>0</v>
      </c>
      <c r="H316" s="239"/>
      <c r="I316" s="239">
        <f>SUM(I317:I329)</f>
        <v>0</v>
      </c>
      <c r="J316" s="239"/>
      <c r="K316" s="239">
        <f>SUM(K317:K329)</f>
        <v>0</v>
      </c>
      <c r="L316" s="239"/>
      <c r="M316" s="239">
        <f>SUM(M317:M329)</f>
        <v>0</v>
      </c>
      <c r="N316" s="239"/>
      <c r="O316" s="239">
        <f>SUM(O317:O329)</f>
        <v>0</v>
      </c>
      <c r="P316" s="239"/>
      <c r="Q316" s="239">
        <f>SUM(Q317:Q329)</f>
        <v>0</v>
      </c>
      <c r="R316" s="239"/>
      <c r="S316" s="239"/>
      <c r="T316" s="240"/>
      <c r="U316" s="234"/>
      <c r="V316" s="234">
        <f>SUM(V317:V329)</f>
        <v>1.34</v>
      </c>
      <c r="W316" s="234"/>
      <c r="X316" s="234"/>
      <c r="AG316" t="s">
        <v>154</v>
      </c>
    </row>
    <row r="317" spans="1:60" outlineLevel="1">
      <c r="A317" s="241">
        <v>81</v>
      </c>
      <c r="B317" s="242" t="s">
        <v>461</v>
      </c>
      <c r="C317" s="253" t="s">
        <v>462</v>
      </c>
      <c r="D317" s="243" t="s">
        <v>165</v>
      </c>
      <c r="E317" s="244">
        <v>5.7350000000000003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2.5000000000000001E-4</v>
      </c>
      <c r="O317" s="246">
        <f>ROUND(E317*N317,2)</f>
        <v>0</v>
      </c>
      <c r="P317" s="246">
        <v>0</v>
      </c>
      <c r="Q317" s="246">
        <f>ROUND(E317*P317,2)</f>
        <v>0</v>
      </c>
      <c r="R317" s="246"/>
      <c r="S317" s="246" t="s">
        <v>158</v>
      </c>
      <c r="T317" s="247" t="s">
        <v>158</v>
      </c>
      <c r="U317" s="231">
        <v>0.13</v>
      </c>
      <c r="V317" s="231">
        <f>ROUND(E317*U317,2)</f>
        <v>0.75</v>
      </c>
      <c r="W317" s="231"/>
      <c r="X317" s="231" t="s">
        <v>159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160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>
      <c r="A318" s="229"/>
      <c r="B318" s="230"/>
      <c r="C318" s="254" t="s">
        <v>577</v>
      </c>
      <c r="D318" s="232"/>
      <c r="E318" s="233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464</v>
      </c>
      <c r="D319" s="232"/>
      <c r="E319" s="233">
        <v>5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465</v>
      </c>
      <c r="D320" s="232"/>
      <c r="E320" s="233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466</v>
      </c>
      <c r="D321" s="232"/>
      <c r="E321" s="233">
        <v>0.73499999999999999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82</v>
      </c>
      <c r="B322" s="242" t="s">
        <v>467</v>
      </c>
      <c r="C322" s="253" t="s">
        <v>468</v>
      </c>
      <c r="D322" s="243" t="s">
        <v>165</v>
      </c>
      <c r="E322" s="244">
        <v>5.7350000000000003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5.0000000000000002E-5</v>
      </c>
      <c r="O322" s="246">
        <f>ROUND(E322*N322,2)</f>
        <v>0</v>
      </c>
      <c r="P322" s="246">
        <v>0</v>
      </c>
      <c r="Q322" s="246">
        <f>ROUND(E322*P322,2)</f>
        <v>0</v>
      </c>
      <c r="R322" s="246"/>
      <c r="S322" s="246" t="s">
        <v>158</v>
      </c>
      <c r="T322" s="247" t="s">
        <v>158</v>
      </c>
      <c r="U322" s="231">
        <v>0.06</v>
      </c>
      <c r="V322" s="231">
        <f>ROUND(E322*U322,2)</f>
        <v>0.34</v>
      </c>
      <c r="W322" s="231"/>
      <c r="X322" s="231" t="s">
        <v>159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160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>
      <c r="A323" s="229"/>
      <c r="B323" s="230"/>
      <c r="C323" s="254" t="s">
        <v>577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162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464</v>
      </c>
      <c r="D324" s="232"/>
      <c r="E324" s="233">
        <v>5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465</v>
      </c>
      <c r="D325" s="232"/>
      <c r="E325" s="233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162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466</v>
      </c>
      <c r="D326" s="232"/>
      <c r="E326" s="233">
        <v>0.73499999999999999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41">
        <v>83</v>
      </c>
      <c r="B327" s="242" t="s">
        <v>469</v>
      </c>
      <c r="C327" s="253" t="s">
        <v>470</v>
      </c>
      <c r="D327" s="243" t="s">
        <v>165</v>
      </c>
      <c r="E327" s="244">
        <v>5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1.0000000000000001E-5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158</v>
      </c>
      <c r="T327" s="247" t="s">
        <v>158</v>
      </c>
      <c r="U327" s="231">
        <v>0.05</v>
      </c>
      <c r="V327" s="231">
        <f>ROUND(E327*U327,2)</f>
        <v>0.25</v>
      </c>
      <c r="W327" s="231"/>
      <c r="X327" s="231" t="s">
        <v>159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160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ht="22.5" outlineLevel="1">
      <c r="A328" s="229"/>
      <c r="B328" s="230"/>
      <c r="C328" s="254" t="s">
        <v>577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162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464</v>
      </c>
      <c r="D329" s="232"/>
      <c r="E329" s="233">
        <v>5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>
      <c r="A330" s="235" t="s">
        <v>153</v>
      </c>
      <c r="B330" s="236" t="s">
        <v>114</v>
      </c>
      <c r="C330" s="252" t="s">
        <v>115</v>
      </c>
      <c r="D330" s="237"/>
      <c r="E330" s="238"/>
      <c r="F330" s="239"/>
      <c r="G330" s="239">
        <f>SUMIF(AG331:AG358,"&lt;&gt;NOR",G331:G358)</f>
        <v>0</v>
      </c>
      <c r="H330" s="239"/>
      <c r="I330" s="239">
        <f>SUM(I331:I358)</f>
        <v>0</v>
      </c>
      <c r="J330" s="239"/>
      <c r="K330" s="239">
        <f>SUM(K331:K358)</f>
        <v>0</v>
      </c>
      <c r="L330" s="239"/>
      <c r="M330" s="239">
        <f>SUM(M331:M358)</f>
        <v>0</v>
      </c>
      <c r="N330" s="239"/>
      <c r="O330" s="239">
        <f>SUM(O331:O358)</f>
        <v>0.01</v>
      </c>
      <c r="P330" s="239"/>
      <c r="Q330" s="239">
        <f>SUM(Q331:Q358)</f>
        <v>0.02</v>
      </c>
      <c r="R330" s="239"/>
      <c r="S330" s="239"/>
      <c r="T330" s="240"/>
      <c r="U330" s="234"/>
      <c r="V330" s="234">
        <f>SUM(V331:V358)</f>
        <v>5.4700000000000006</v>
      </c>
      <c r="W330" s="234"/>
      <c r="X330" s="234"/>
      <c r="AG330" t="s">
        <v>154</v>
      </c>
    </row>
    <row r="331" spans="1:60" outlineLevel="1">
      <c r="A331" s="241">
        <v>84</v>
      </c>
      <c r="B331" s="242" t="s">
        <v>471</v>
      </c>
      <c r="C331" s="253" t="s">
        <v>472</v>
      </c>
      <c r="D331" s="243" t="s">
        <v>165</v>
      </c>
      <c r="E331" s="244">
        <v>33.276789999999998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</v>
      </c>
      <c r="O331" s="246">
        <f>ROUND(E331*N331,2)</f>
        <v>0</v>
      </c>
      <c r="P331" s="246">
        <v>5.0000000000000001E-4</v>
      </c>
      <c r="Q331" s="246">
        <f>ROUND(E331*P331,2)</f>
        <v>0.02</v>
      </c>
      <c r="R331" s="246"/>
      <c r="S331" s="246" t="s">
        <v>158</v>
      </c>
      <c r="T331" s="247" t="s">
        <v>158</v>
      </c>
      <c r="U331" s="231">
        <v>7.0000000000000007E-2</v>
      </c>
      <c r="V331" s="231">
        <f>ROUND(E331*U331,2)</f>
        <v>2.33</v>
      </c>
      <c r="W331" s="231"/>
      <c r="X331" s="231" t="s">
        <v>159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160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473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537</v>
      </c>
      <c r="D333" s="232"/>
      <c r="E333" s="233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29"/>
      <c r="B334" s="230"/>
      <c r="C334" s="254" t="s">
        <v>551</v>
      </c>
      <c r="D334" s="232"/>
      <c r="E334" s="233">
        <v>17.600000000000001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162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ht="22.5" outlineLevel="1">
      <c r="A335" s="229"/>
      <c r="B335" s="230"/>
      <c r="C335" s="254" t="s">
        <v>474</v>
      </c>
      <c r="D335" s="232"/>
      <c r="E335" s="233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162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537</v>
      </c>
      <c r="D336" s="232"/>
      <c r="E336" s="23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162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578</v>
      </c>
      <c r="D337" s="232"/>
      <c r="E337" s="233">
        <v>3.1133000000000002</v>
      </c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162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476</v>
      </c>
      <c r="D338" s="232"/>
      <c r="E338" s="233">
        <v>-1.0062500000000001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162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29"/>
      <c r="B339" s="230"/>
      <c r="C339" s="254" t="s">
        <v>579</v>
      </c>
      <c r="D339" s="232"/>
      <c r="E339" s="233">
        <v>2.7026500000000002</v>
      </c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162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4" t="s">
        <v>478</v>
      </c>
      <c r="D340" s="232"/>
      <c r="E340" s="233">
        <v>0.38200000000000001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162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4" t="s">
        <v>580</v>
      </c>
      <c r="D341" s="232"/>
      <c r="E341" s="233">
        <v>5.7958999999999996</v>
      </c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162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480</v>
      </c>
      <c r="D342" s="232"/>
      <c r="E342" s="233">
        <v>2.1825000000000001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162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481</v>
      </c>
      <c r="D343" s="232"/>
      <c r="E343" s="233">
        <v>-2.1332499999999999</v>
      </c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162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482</v>
      </c>
      <c r="D344" s="232"/>
      <c r="E344" s="233">
        <v>0.74199999999999999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162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29"/>
      <c r="B345" s="230"/>
      <c r="C345" s="254" t="s">
        <v>483</v>
      </c>
      <c r="D345" s="232"/>
      <c r="E345" s="233">
        <v>3.8979499999999998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162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41">
        <v>85</v>
      </c>
      <c r="B346" s="242" t="s">
        <v>484</v>
      </c>
      <c r="C346" s="253" t="s">
        <v>485</v>
      </c>
      <c r="D346" s="243" t="s">
        <v>165</v>
      </c>
      <c r="E346" s="244">
        <v>22.850999999999999</v>
      </c>
      <c r="F346" s="245"/>
      <c r="G346" s="246">
        <f>ROUND(E346*F346,2)</f>
        <v>0</v>
      </c>
      <c r="H346" s="245"/>
      <c r="I346" s="246">
        <f>ROUND(E346*H346,2)</f>
        <v>0</v>
      </c>
      <c r="J346" s="245"/>
      <c r="K346" s="246">
        <f>ROUND(E346*J346,2)</f>
        <v>0</v>
      </c>
      <c r="L346" s="246">
        <v>21</v>
      </c>
      <c r="M346" s="246">
        <f>G346*(1+L346/100)</f>
        <v>0</v>
      </c>
      <c r="N346" s="246">
        <v>1.7000000000000001E-4</v>
      </c>
      <c r="O346" s="246">
        <f>ROUND(E346*N346,2)</f>
        <v>0</v>
      </c>
      <c r="P346" s="246">
        <v>0</v>
      </c>
      <c r="Q346" s="246">
        <f>ROUND(E346*P346,2)</f>
        <v>0</v>
      </c>
      <c r="R346" s="246"/>
      <c r="S346" s="246" t="s">
        <v>158</v>
      </c>
      <c r="T346" s="247" t="s">
        <v>158</v>
      </c>
      <c r="U346" s="231">
        <v>0.03</v>
      </c>
      <c r="V346" s="231">
        <f>ROUND(E346*U346,2)</f>
        <v>0.69</v>
      </c>
      <c r="W346" s="231"/>
      <c r="X346" s="231" t="s">
        <v>159</v>
      </c>
      <c r="Y346" s="212"/>
      <c r="Z346" s="212"/>
      <c r="AA346" s="212"/>
      <c r="AB346" s="212"/>
      <c r="AC346" s="212"/>
      <c r="AD346" s="212"/>
      <c r="AE346" s="212"/>
      <c r="AF346" s="212"/>
      <c r="AG346" s="212" t="s">
        <v>160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4" t="s">
        <v>486</v>
      </c>
      <c r="D347" s="232"/>
      <c r="E347" s="233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162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581</v>
      </c>
      <c r="D348" s="232"/>
      <c r="E348" s="233">
        <v>6.851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162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488</v>
      </c>
      <c r="D349" s="232"/>
      <c r="E349" s="23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162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548</v>
      </c>
      <c r="D350" s="232"/>
      <c r="E350" s="233">
        <v>16</v>
      </c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162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41">
        <v>86</v>
      </c>
      <c r="B351" s="242" t="s">
        <v>489</v>
      </c>
      <c r="C351" s="253" t="s">
        <v>490</v>
      </c>
      <c r="D351" s="243" t="s">
        <v>165</v>
      </c>
      <c r="E351" s="244">
        <v>22.850999999999999</v>
      </c>
      <c r="F351" s="245"/>
      <c r="G351" s="246">
        <f>ROUND(E351*F351,2)</f>
        <v>0</v>
      </c>
      <c r="H351" s="245"/>
      <c r="I351" s="246">
        <f>ROUND(E351*H351,2)</f>
        <v>0</v>
      </c>
      <c r="J351" s="245"/>
      <c r="K351" s="246">
        <f>ROUND(E351*J351,2)</f>
        <v>0</v>
      </c>
      <c r="L351" s="246">
        <v>21</v>
      </c>
      <c r="M351" s="246">
        <f>G351*(1+L351/100)</f>
        <v>0</v>
      </c>
      <c r="N351" s="246">
        <v>2.1000000000000001E-4</v>
      </c>
      <c r="O351" s="246">
        <f>ROUND(E351*N351,2)</f>
        <v>0</v>
      </c>
      <c r="P351" s="246">
        <v>0</v>
      </c>
      <c r="Q351" s="246">
        <f>ROUND(E351*P351,2)</f>
        <v>0</v>
      </c>
      <c r="R351" s="246"/>
      <c r="S351" s="246" t="s">
        <v>158</v>
      </c>
      <c r="T351" s="247" t="s">
        <v>158</v>
      </c>
      <c r="U351" s="231">
        <v>0.1</v>
      </c>
      <c r="V351" s="231">
        <f>ROUND(E351*U351,2)</f>
        <v>2.29</v>
      </c>
      <c r="W351" s="231"/>
      <c r="X351" s="231" t="s">
        <v>159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160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29"/>
      <c r="B352" s="230"/>
      <c r="C352" s="254" t="s">
        <v>486</v>
      </c>
      <c r="D352" s="232"/>
      <c r="E352" s="233"/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162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581</v>
      </c>
      <c r="D353" s="232"/>
      <c r="E353" s="233">
        <v>6.851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162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29"/>
      <c r="B354" s="230"/>
      <c r="C354" s="254" t="s">
        <v>488</v>
      </c>
      <c r="D354" s="232"/>
      <c r="E354" s="233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162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548</v>
      </c>
      <c r="D355" s="232"/>
      <c r="E355" s="233">
        <v>16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162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1">
        <v>87</v>
      </c>
      <c r="B356" s="242" t="s">
        <v>491</v>
      </c>
      <c r="C356" s="253" t="s">
        <v>492</v>
      </c>
      <c r="D356" s="243" t="s">
        <v>165</v>
      </c>
      <c r="E356" s="244">
        <v>16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3.5E-4</v>
      </c>
      <c r="O356" s="246">
        <f>ROUND(E356*N356,2)</f>
        <v>0.01</v>
      </c>
      <c r="P356" s="246">
        <v>0</v>
      </c>
      <c r="Q356" s="246">
        <f>ROUND(E356*P356,2)</f>
        <v>0</v>
      </c>
      <c r="R356" s="246"/>
      <c r="S356" s="246" t="s">
        <v>158</v>
      </c>
      <c r="T356" s="247" t="s">
        <v>158</v>
      </c>
      <c r="U356" s="231">
        <v>0.01</v>
      </c>
      <c r="V356" s="231">
        <f>ROUND(E356*U356,2)</f>
        <v>0.16</v>
      </c>
      <c r="W356" s="231"/>
      <c r="X356" s="231" t="s">
        <v>159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160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493</v>
      </c>
      <c r="D357" s="232"/>
      <c r="E357" s="233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162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>
      <c r="A358" s="229"/>
      <c r="B358" s="230"/>
      <c r="C358" s="254" t="s">
        <v>548</v>
      </c>
      <c r="D358" s="232"/>
      <c r="E358" s="233">
        <v>16</v>
      </c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162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>
      <c r="A359" s="235" t="s">
        <v>153</v>
      </c>
      <c r="B359" s="236" t="s">
        <v>116</v>
      </c>
      <c r="C359" s="252" t="s">
        <v>117</v>
      </c>
      <c r="D359" s="237"/>
      <c r="E359" s="238"/>
      <c r="F359" s="239"/>
      <c r="G359" s="239">
        <f>SUMIF(AG360:AG374,"&lt;&gt;NOR",G360:G374)</f>
        <v>0</v>
      </c>
      <c r="H359" s="239"/>
      <c r="I359" s="239">
        <f>SUM(I360:I374)</f>
        <v>0</v>
      </c>
      <c r="J359" s="239"/>
      <c r="K359" s="239">
        <f>SUM(K360:K374)</f>
        <v>0</v>
      </c>
      <c r="L359" s="239"/>
      <c r="M359" s="239">
        <f>SUM(M360:M374)</f>
        <v>0</v>
      </c>
      <c r="N359" s="239"/>
      <c r="O359" s="239">
        <f>SUM(O360:O374)</f>
        <v>0</v>
      </c>
      <c r="P359" s="239"/>
      <c r="Q359" s="239">
        <f>SUM(Q360:Q374)</f>
        <v>0</v>
      </c>
      <c r="R359" s="239"/>
      <c r="S359" s="239"/>
      <c r="T359" s="240"/>
      <c r="U359" s="234"/>
      <c r="V359" s="234">
        <f>SUM(V360:V374)</f>
        <v>0</v>
      </c>
      <c r="W359" s="234"/>
      <c r="X359" s="234"/>
      <c r="AG359" t="s">
        <v>154</v>
      </c>
    </row>
    <row r="360" spans="1:60" outlineLevel="1">
      <c r="A360" s="241">
        <v>88</v>
      </c>
      <c r="B360" s="242" t="s">
        <v>56</v>
      </c>
      <c r="C360" s="253" t="s">
        <v>494</v>
      </c>
      <c r="D360" s="243" t="s">
        <v>343</v>
      </c>
      <c r="E360" s="244">
        <v>2</v>
      </c>
      <c r="F360" s="245"/>
      <c r="G360" s="246">
        <f>ROUND(E360*F360,2)</f>
        <v>0</v>
      </c>
      <c r="H360" s="245"/>
      <c r="I360" s="246">
        <f>ROUND(E360*H360,2)</f>
        <v>0</v>
      </c>
      <c r="J360" s="245"/>
      <c r="K360" s="246">
        <f>ROUND(E360*J360,2)</f>
        <v>0</v>
      </c>
      <c r="L360" s="246">
        <v>21</v>
      </c>
      <c r="M360" s="246">
        <f>G360*(1+L360/100)</f>
        <v>0</v>
      </c>
      <c r="N360" s="246">
        <v>0</v>
      </c>
      <c r="O360" s="246">
        <f>ROUND(E360*N360,2)</f>
        <v>0</v>
      </c>
      <c r="P360" s="246">
        <v>0</v>
      </c>
      <c r="Q360" s="246">
        <f>ROUND(E360*P360,2)</f>
        <v>0</v>
      </c>
      <c r="R360" s="246"/>
      <c r="S360" s="246" t="s">
        <v>207</v>
      </c>
      <c r="T360" s="247" t="s">
        <v>208</v>
      </c>
      <c r="U360" s="231">
        <v>0</v>
      </c>
      <c r="V360" s="231">
        <f>ROUND(E360*U360,2)</f>
        <v>0</v>
      </c>
      <c r="W360" s="231"/>
      <c r="X360" s="231" t="s">
        <v>159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160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4" t="s">
        <v>495</v>
      </c>
      <c r="D361" s="232"/>
      <c r="E361" s="233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162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63</v>
      </c>
      <c r="D362" s="232"/>
      <c r="E362" s="233">
        <v>2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162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41">
        <v>89</v>
      </c>
      <c r="B363" s="242" t="s">
        <v>63</v>
      </c>
      <c r="C363" s="253" t="s">
        <v>496</v>
      </c>
      <c r="D363" s="243" t="s">
        <v>157</v>
      </c>
      <c r="E363" s="244">
        <v>2</v>
      </c>
      <c r="F363" s="245"/>
      <c r="G363" s="246">
        <f>ROUND(E363*F363,2)</f>
        <v>0</v>
      </c>
      <c r="H363" s="245"/>
      <c r="I363" s="246">
        <f>ROUND(E363*H363,2)</f>
        <v>0</v>
      </c>
      <c r="J363" s="245"/>
      <c r="K363" s="246">
        <f>ROUND(E363*J363,2)</f>
        <v>0</v>
      </c>
      <c r="L363" s="246">
        <v>21</v>
      </c>
      <c r="M363" s="246">
        <f>G363*(1+L363/100)</f>
        <v>0</v>
      </c>
      <c r="N363" s="246">
        <v>0</v>
      </c>
      <c r="O363" s="246">
        <f>ROUND(E363*N363,2)</f>
        <v>0</v>
      </c>
      <c r="P363" s="246">
        <v>0</v>
      </c>
      <c r="Q363" s="246">
        <f>ROUND(E363*P363,2)</f>
        <v>0</v>
      </c>
      <c r="R363" s="246"/>
      <c r="S363" s="246" t="s">
        <v>207</v>
      </c>
      <c r="T363" s="247" t="s">
        <v>208</v>
      </c>
      <c r="U363" s="231">
        <v>0</v>
      </c>
      <c r="V363" s="231">
        <f>ROUND(E363*U363,2)</f>
        <v>0</v>
      </c>
      <c r="W363" s="231"/>
      <c r="X363" s="231" t="s">
        <v>159</v>
      </c>
      <c r="Y363" s="212"/>
      <c r="Z363" s="212"/>
      <c r="AA363" s="212"/>
      <c r="AB363" s="212"/>
      <c r="AC363" s="212"/>
      <c r="AD363" s="212"/>
      <c r="AE363" s="212"/>
      <c r="AF363" s="212"/>
      <c r="AG363" s="212" t="s">
        <v>160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29"/>
      <c r="B364" s="230"/>
      <c r="C364" s="254" t="s">
        <v>497</v>
      </c>
      <c r="D364" s="232"/>
      <c r="E364" s="23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162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4" t="s">
        <v>498</v>
      </c>
      <c r="D365" s="232"/>
      <c r="E365" s="233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162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4" t="s">
        <v>63</v>
      </c>
      <c r="D366" s="232"/>
      <c r="E366" s="233">
        <v>2</v>
      </c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162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41">
        <v>90</v>
      </c>
      <c r="B367" s="242" t="s">
        <v>65</v>
      </c>
      <c r="C367" s="253" t="s">
        <v>499</v>
      </c>
      <c r="D367" s="243" t="s">
        <v>343</v>
      </c>
      <c r="E367" s="244">
        <v>1</v>
      </c>
      <c r="F367" s="245"/>
      <c r="G367" s="246">
        <f>ROUND(E367*F367,2)</f>
        <v>0</v>
      </c>
      <c r="H367" s="245"/>
      <c r="I367" s="246">
        <f>ROUND(E367*H367,2)</f>
        <v>0</v>
      </c>
      <c r="J367" s="245"/>
      <c r="K367" s="246">
        <f>ROUND(E367*J367,2)</f>
        <v>0</v>
      </c>
      <c r="L367" s="246">
        <v>21</v>
      </c>
      <c r="M367" s="246">
        <f>G367*(1+L367/100)</f>
        <v>0</v>
      </c>
      <c r="N367" s="246">
        <v>0</v>
      </c>
      <c r="O367" s="246">
        <f>ROUND(E367*N367,2)</f>
        <v>0</v>
      </c>
      <c r="P367" s="246">
        <v>0</v>
      </c>
      <c r="Q367" s="246">
        <f>ROUND(E367*P367,2)</f>
        <v>0</v>
      </c>
      <c r="R367" s="246"/>
      <c r="S367" s="246" t="s">
        <v>207</v>
      </c>
      <c r="T367" s="247" t="s">
        <v>208</v>
      </c>
      <c r="U367" s="231">
        <v>0</v>
      </c>
      <c r="V367" s="231">
        <f>ROUND(E367*U367,2)</f>
        <v>0</v>
      </c>
      <c r="W367" s="231"/>
      <c r="X367" s="231" t="s">
        <v>159</v>
      </c>
      <c r="Y367" s="212"/>
      <c r="Z367" s="212"/>
      <c r="AA367" s="212"/>
      <c r="AB367" s="212"/>
      <c r="AC367" s="212"/>
      <c r="AD367" s="212"/>
      <c r="AE367" s="212"/>
      <c r="AF367" s="212"/>
      <c r="AG367" s="212" t="s">
        <v>160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56</v>
      </c>
      <c r="D368" s="232"/>
      <c r="E368" s="233">
        <v>1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162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41">
        <v>91</v>
      </c>
      <c r="B369" s="242" t="s">
        <v>67</v>
      </c>
      <c r="C369" s="253" t="s">
        <v>500</v>
      </c>
      <c r="D369" s="243" t="s">
        <v>157</v>
      </c>
      <c r="E369" s="244">
        <v>2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6">
        <v>0</v>
      </c>
      <c r="O369" s="246">
        <f>ROUND(E369*N369,2)</f>
        <v>0</v>
      </c>
      <c r="P369" s="246">
        <v>0</v>
      </c>
      <c r="Q369" s="246">
        <f>ROUND(E369*P369,2)</f>
        <v>0</v>
      </c>
      <c r="R369" s="246"/>
      <c r="S369" s="246" t="s">
        <v>207</v>
      </c>
      <c r="T369" s="247" t="s">
        <v>208</v>
      </c>
      <c r="U369" s="231">
        <v>0</v>
      </c>
      <c r="V369" s="231">
        <f>ROUND(E369*U369,2)</f>
        <v>0</v>
      </c>
      <c r="W369" s="231"/>
      <c r="X369" s="231" t="s">
        <v>159</v>
      </c>
      <c r="Y369" s="212"/>
      <c r="Z369" s="212"/>
      <c r="AA369" s="212"/>
      <c r="AB369" s="212"/>
      <c r="AC369" s="212"/>
      <c r="AD369" s="212"/>
      <c r="AE369" s="212"/>
      <c r="AF369" s="212"/>
      <c r="AG369" s="212" t="s">
        <v>160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4" t="s">
        <v>63</v>
      </c>
      <c r="D370" s="232"/>
      <c r="E370" s="233">
        <v>2</v>
      </c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162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41">
        <v>92</v>
      </c>
      <c r="B371" s="242" t="s">
        <v>271</v>
      </c>
      <c r="C371" s="253" t="s">
        <v>501</v>
      </c>
      <c r="D371" s="243" t="s">
        <v>157</v>
      </c>
      <c r="E371" s="244">
        <v>3</v>
      </c>
      <c r="F371" s="245"/>
      <c r="G371" s="246">
        <f>ROUND(E371*F371,2)</f>
        <v>0</v>
      </c>
      <c r="H371" s="245"/>
      <c r="I371" s="246">
        <f>ROUND(E371*H371,2)</f>
        <v>0</v>
      </c>
      <c r="J371" s="245"/>
      <c r="K371" s="246">
        <f>ROUND(E371*J371,2)</f>
        <v>0</v>
      </c>
      <c r="L371" s="246">
        <v>21</v>
      </c>
      <c r="M371" s="246">
        <f>G371*(1+L371/100)</f>
        <v>0</v>
      </c>
      <c r="N371" s="246">
        <v>0</v>
      </c>
      <c r="O371" s="246">
        <f>ROUND(E371*N371,2)</f>
        <v>0</v>
      </c>
      <c r="P371" s="246">
        <v>0</v>
      </c>
      <c r="Q371" s="246">
        <f>ROUND(E371*P371,2)</f>
        <v>0</v>
      </c>
      <c r="R371" s="246"/>
      <c r="S371" s="246" t="s">
        <v>207</v>
      </c>
      <c r="T371" s="247" t="s">
        <v>208</v>
      </c>
      <c r="U371" s="231">
        <v>0</v>
      </c>
      <c r="V371" s="231">
        <f>ROUND(E371*U371,2)</f>
        <v>0</v>
      </c>
      <c r="W371" s="231"/>
      <c r="X371" s="231" t="s">
        <v>159</v>
      </c>
      <c r="Y371" s="212"/>
      <c r="Z371" s="212"/>
      <c r="AA371" s="212"/>
      <c r="AB371" s="212"/>
      <c r="AC371" s="212"/>
      <c r="AD371" s="212"/>
      <c r="AE371" s="212"/>
      <c r="AF371" s="212"/>
      <c r="AG371" s="212" t="s">
        <v>160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65</v>
      </c>
      <c r="D372" s="232"/>
      <c r="E372" s="233">
        <v>3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162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41">
        <v>93</v>
      </c>
      <c r="B373" s="242" t="s">
        <v>346</v>
      </c>
      <c r="C373" s="253" t="s">
        <v>502</v>
      </c>
      <c r="D373" s="243" t="s">
        <v>157</v>
      </c>
      <c r="E373" s="244">
        <v>1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6">
        <v>0</v>
      </c>
      <c r="O373" s="246">
        <f>ROUND(E373*N373,2)</f>
        <v>0</v>
      </c>
      <c r="P373" s="246">
        <v>0</v>
      </c>
      <c r="Q373" s="246">
        <f>ROUND(E373*P373,2)</f>
        <v>0</v>
      </c>
      <c r="R373" s="246"/>
      <c r="S373" s="246" t="s">
        <v>207</v>
      </c>
      <c r="T373" s="247" t="s">
        <v>208</v>
      </c>
      <c r="U373" s="231">
        <v>0</v>
      </c>
      <c r="V373" s="231">
        <f>ROUND(E373*U373,2)</f>
        <v>0</v>
      </c>
      <c r="W373" s="231"/>
      <c r="X373" s="231" t="s">
        <v>159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160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>
      <c r="A374" s="229"/>
      <c r="B374" s="230"/>
      <c r="C374" s="254" t="s">
        <v>56</v>
      </c>
      <c r="D374" s="232"/>
      <c r="E374" s="233">
        <v>1</v>
      </c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162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>
      <c r="A375" s="235" t="s">
        <v>153</v>
      </c>
      <c r="B375" s="236" t="s">
        <v>123</v>
      </c>
      <c r="C375" s="252" t="s">
        <v>124</v>
      </c>
      <c r="D375" s="237"/>
      <c r="E375" s="238"/>
      <c r="F375" s="239"/>
      <c r="G375" s="239">
        <f>SUMIF(AG376:AG406,"&lt;&gt;NOR",G376:G406)</f>
        <v>0</v>
      </c>
      <c r="H375" s="239"/>
      <c r="I375" s="239">
        <f>SUM(I376:I406)</f>
        <v>0</v>
      </c>
      <c r="J375" s="239"/>
      <c r="K375" s="239">
        <f>SUM(K376:K406)</f>
        <v>0</v>
      </c>
      <c r="L375" s="239"/>
      <c r="M375" s="239">
        <f>SUM(M376:M406)</f>
        <v>0</v>
      </c>
      <c r="N375" s="239"/>
      <c r="O375" s="239">
        <f>SUM(O376:O406)</f>
        <v>0</v>
      </c>
      <c r="P375" s="239"/>
      <c r="Q375" s="239">
        <f>SUM(Q376:Q406)</f>
        <v>0</v>
      </c>
      <c r="R375" s="239"/>
      <c r="S375" s="239"/>
      <c r="T375" s="240"/>
      <c r="U375" s="234"/>
      <c r="V375" s="234">
        <f>SUM(V376:V406)</f>
        <v>4.2</v>
      </c>
      <c r="W375" s="234"/>
      <c r="X375" s="234"/>
      <c r="AG375" t="s">
        <v>154</v>
      </c>
    </row>
    <row r="376" spans="1:60" outlineLevel="1">
      <c r="A376" s="241">
        <v>94</v>
      </c>
      <c r="B376" s="242" t="s">
        <v>503</v>
      </c>
      <c r="C376" s="253" t="s">
        <v>504</v>
      </c>
      <c r="D376" s="243" t="s">
        <v>274</v>
      </c>
      <c r="E376" s="244">
        <v>3.4119999999999999</v>
      </c>
      <c r="F376" s="245"/>
      <c r="G376" s="246">
        <f>ROUND(E376*F376,2)</f>
        <v>0</v>
      </c>
      <c r="H376" s="245"/>
      <c r="I376" s="246">
        <f>ROUND(E376*H376,2)</f>
        <v>0</v>
      </c>
      <c r="J376" s="245"/>
      <c r="K376" s="246">
        <f>ROUND(E376*J376,2)</f>
        <v>0</v>
      </c>
      <c r="L376" s="246">
        <v>21</v>
      </c>
      <c r="M376" s="246">
        <f>G376*(1+L376/100)</f>
        <v>0</v>
      </c>
      <c r="N376" s="246">
        <v>0</v>
      </c>
      <c r="O376" s="246">
        <f>ROUND(E376*N376,2)</f>
        <v>0</v>
      </c>
      <c r="P376" s="246">
        <v>0</v>
      </c>
      <c r="Q376" s="246">
        <f>ROUND(E376*P376,2)</f>
        <v>0</v>
      </c>
      <c r="R376" s="246"/>
      <c r="S376" s="246" t="s">
        <v>158</v>
      </c>
      <c r="T376" s="247" t="s">
        <v>158</v>
      </c>
      <c r="U376" s="231">
        <v>0.28000000000000003</v>
      </c>
      <c r="V376" s="231">
        <f>ROUND(E376*U376,2)</f>
        <v>0.96</v>
      </c>
      <c r="W376" s="231"/>
      <c r="X376" s="231" t="s">
        <v>159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269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>
      <c r="A377" s="229"/>
      <c r="B377" s="230"/>
      <c r="C377" s="255" t="s">
        <v>505</v>
      </c>
      <c r="D377" s="248"/>
      <c r="E377" s="248"/>
      <c r="F377" s="248"/>
      <c r="G377" s="248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202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6" t="s">
        <v>506</v>
      </c>
      <c r="D378" s="249"/>
      <c r="E378" s="249"/>
      <c r="F378" s="249"/>
      <c r="G378" s="249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202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ht="22.5" outlineLevel="1">
      <c r="A379" s="229"/>
      <c r="B379" s="230"/>
      <c r="C379" s="256" t="s">
        <v>507</v>
      </c>
      <c r="D379" s="249"/>
      <c r="E379" s="249"/>
      <c r="F379" s="249"/>
      <c r="G379" s="249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202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50" t="str">
        <f>C379</f>
        <v>- při vodorovné dopravě po vodě : vyložení na hromady na suchu nebo na přeložení na dopravní prostředek na suchu do 15 m vodorovně a současně do 4 m svisle,</v>
      </c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29"/>
      <c r="B380" s="230"/>
      <c r="C380" s="256" t="s">
        <v>508</v>
      </c>
      <c r="D380" s="249"/>
      <c r="E380" s="249"/>
      <c r="F380" s="249"/>
      <c r="G380" s="249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202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509</v>
      </c>
      <c r="D381" s="232"/>
      <c r="E381" s="233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162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>
      <c r="A382" s="229"/>
      <c r="B382" s="230"/>
      <c r="C382" s="254" t="s">
        <v>582</v>
      </c>
      <c r="D382" s="232"/>
      <c r="E382" s="233">
        <v>3.085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162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511</v>
      </c>
      <c r="D383" s="232"/>
      <c r="E383" s="233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162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29"/>
      <c r="B384" s="230"/>
      <c r="C384" s="254" t="s">
        <v>583</v>
      </c>
      <c r="D384" s="232"/>
      <c r="E384" s="233">
        <v>0.32700000000000001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162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41">
        <v>95</v>
      </c>
      <c r="B385" s="242" t="s">
        <v>513</v>
      </c>
      <c r="C385" s="253" t="s">
        <v>514</v>
      </c>
      <c r="D385" s="243" t="s">
        <v>274</v>
      </c>
      <c r="E385" s="244">
        <v>3.4119999999999999</v>
      </c>
      <c r="F385" s="245"/>
      <c r="G385" s="246">
        <f>ROUND(E385*F385,2)</f>
        <v>0</v>
      </c>
      <c r="H385" s="245"/>
      <c r="I385" s="246">
        <f>ROUND(E385*H385,2)</f>
        <v>0</v>
      </c>
      <c r="J385" s="245"/>
      <c r="K385" s="246">
        <f>ROUND(E385*J385,2)</f>
        <v>0</v>
      </c>
      <c r="L385" s="246">
        <v>21</v>
      </c>
      <c r="M385" s="246">
        <f>G385*(1+L385/100)</f>
        <v>0</v>
      </c>
      <c r="N385" s="246">
        <v>0</v>
      </c>
      <c r="O385" s="246">
        <f>ROUND(E385*N385,2)</f>
        <v>0</v>
      </c>
      <c r="P385" s="246">
        <v>0</v>
      </c>
      <c r="Q385" s="246">
        <f>ROUND(E385*P385,2)</f>
        <v>0</v>
      </c>
      <c r="R385" s="246"/>
      <c r="S385" s="246" t="s">
        <v>158</v>
      </c>
      <c r="T385" s="247" t="s">
        <v>158</v>
      </c>
      <c r="U385" s="231">
        <v>0.01</v>
      </c>
      <c r="V385" s="231">
        <f>ROUND(E385*U385,2)</f>
        <v>0.03</v>
      </c>
      <c r="W385" s="231"/>
      <c r="X385" s="231" t="s">
        <v>159</v>
      </c>
      <c r="Y385" s="212"/>
      <c r="Z385" s="212"/>
      <c r="AA385" s="212"/>
      <c r="AB385" s="212"/>
      <c r="AC385" s="212"/>
      <c r="AD385" s="212"/>
      <c r="AE385" s="212"/>
      <c r="AF385" s="212"/>
      <c r="AG385" s="212" t="s">
        <v>269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509</v>
      </c>
      <c r="D386" s="232"/>
      <c r="E386" s="233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162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29"/>
      <c r="B387" s="230"/>
      <c r="C387" s="254" t="s">
        <v>582</v>
      </c>
      <c r="D387" s="232"/>
      <c r="E387" s="233">
        <v>3.085</v>
      </c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162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4" t="s">
        <v>511</v>
      </c>
      <c r="D388" s="232"/>
      <c r="E388" s="233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162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583</v>
      </c>
      <c r="D389" s="232"/>
      <c r="E389" s="233">
        <v>0.32700000000000001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162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41">
        <v>96</v>
      </c>
      <c r="B390" s="242" t="s">
        <v>515</v>
      </c>
      <c r="C390" s="253" t="s">
        <v>516</v>
      </c>
      <c r="D390" s="243" t="s">
        <v>274</v>
      </c>
      <c r="E390" s="244">
        <v>51.18</v>
      </c>
      <c r="F390" s="245"/>
      <c r="G390" s="246">
        <f>ROUND(E390*F390,2)</f>
        <v>0</v>
      </c>
      <c r="H390" s="245"/>
      <c r="I390" s="246">
        <f>ROUND(E390*H390,2)</f>
        <v>0</v>
      </c>
      <c r="J390" s="245"/>
      <c r="K390" s="246">
        <f>ROUND(E390*J390,2)</f>
        <v>0</v>
      </c>
      <c r="L390" s="246">
        <v>21</v>
      </c>
      <c r="M390" s="246">
        <f>G390*(1+L390/100)</f>
        <v>0</v>
      </c>
      <c r="N390" s="246">
        <v>0</v>
      </c>
      <c r="O390" s="246">
        <f>ROUND(E390*N390,2)</f>
        <v>0</v>
      </c>
      <c r="P390" s="246">
        <v>0</v>
      </c>
      <c r="Q390" s="246">
        <f>ROUND(E390*P390,2)</f>
        <v>0</v>
      </c>
      <c r="R390" s="246"/>
      <c r="S390" s="246" t="s">
        <v>158</v>
      </c>
      <c r="T390" s="247" t="s">
        <v>158</v>
      </c>
      <c r="U390" s="231">
        <v>0</v>
      </c>
      <c r="V390" s="231">
        <f>ROUND(E390*U390,2)</f>
        <v>0</v>
      </c>
      <c r="W390" s="231"/>
      <c r="X390" s="231" t="s">
        <v>159</v>
      </c>
      <c r="Y390" s="212"/>
      <c r="Z390" s="212"/>
      <c r="AA390" s="212"/>
      <c r="AB390" s="212"/>
      <c r="AC390" s="212"/>
      <c r="AD390" s="212"/>
      <c r="AE390" s="212"/>
      <c r="AF390" s="212"/>
      <c r="AG390" s="212" t="s">
        <v>269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517</v>
      </c>
      <c r="D391" s="232"/>
      <c r="E391" s="233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162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29"/>
      <c r="B392" s="230"/>
      <c r="C392" s="254" t="s">
        <v>509</v>
      </c>
      <c r="D392" s="232"/>
      <c r="E392" s="233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162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584</v>
      </c>
      <c r="D393" s="232"/>
      <c r="E393" s="233">
        <v>46.274999999999999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162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>
      <c r="A394" s="229"/>
      <c r="B394" s="230"/>
      <c r="C394" s="254" t="s">
        <v>511</v>
      </c>
      <c r="D394" s="232"/>
      <c r="E394" s="233"/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162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>
      <c r="A395" s="229"/>
      <c r="B395" s="230"/>
      <c r="C395" s="254" t="s">
        <v>585</v>
      </c>
      <c r="D395" s="232"/>
      <c r="E395" s="233">
        <v>4.9050000000000002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162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41">
        <v>97</v>
      </c>
      <c r="B396" s="242" t="s">
        <v>520</v>
      </c>
      <c r="C396" s="253" t="s">
        <v>521</v>
      </c>
      <c r="D396" s="243" t="s">
        <v>274</v>
      </c>
      <c r="E396" s="244">
        <v>3.4119999999999999</v>
      </c>
      <c r="F396" s="245"/>
      <c r="G396" s="246">
        <f>ROUND(E396*F396,2)</f>
        <v>0</v>
      </c>
      <c r="H396" s="245"/>
      <c r="I396" s="246">
        <f>ROUND(E396*H396,2)</f>
        <v>0</v>
      </c>
      <c r="J396" s="245"/>
      <c r="K396" s="246">
        <f>ROUND(E396*J396,2)</f>
        <v>0</v>
      </c>
      <c r="L396" s="246">
        <v>21</v>
      </c>
      <c r="M396" s="246">
        <f>G396*(1+L396/100)</f>
        <v>0</v>
      </c>
      <c r="N396" s="246">
        <v>0</v>
      </c>
      <c r="O396" s="246">
        <f>ROUND(E396*N396,2)</f>
        <v>0</v>
      </c>
      <c r="P396" s="246">
        <v>0</v>
      </c>
      <c r="Q396" s="246">
        <f>ROUND(E396*P396,2)</f>
        <v>0</v>
      </c>
      <c r="R396" s="246"/>
      <c r="S396" s="246" t="s">
        <v>158</v>
      </c>
      <c r="T396" s="247" t="s">
        <v>158</v>
      </c>
      <c r="U396" s="231">
        <v>0.94</v>
      </c>
      <c r="V396" s="231">
        <f>ROUND(E396*U396,2)</f>
        <v>3.21</v>
      </c>
      <c r="W396" s="231"/>
      <c r="X396" s="231" t="s">
        <v>159</v>
      </c>
      <c r="Y396" s="212"/>
      <c r="Z396" s="212"/>
      <c r="AA396" s="212"/>
      <c r="AB396" s="212"/>
      <c r="AC396" s="212"/>
      <c r="AD396" s="212"/>
      <c r="AE396" s="212"/>
      <c r="AF396" s="212"/>
      <c r="AG396" s="212" t="s">
        <v>160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522</v>
      </c>
      <c r="D397" s="232"/>
      <c r="E397" s="23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162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509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162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582</v>
      </c>
      <c r="D399" s="232"/>
      <c r="E399" s="233">
        <v>3.085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162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29"/>
      <c r="B400" s="230"/>
      <c r="C400" s="254" t="s">
        <v>511</v>
      </c>
      <c r="D400" s="232"/>
      <c r="E400" s="233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162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583</v>
      </c>
      <c r="D401" s="232"/>
      <c r="E401" s="233">
        <v>0.32700000000000001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162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41">
        <v>98</v>
      </c>
      <c r="B402" s="242" t="s">
        <v>523</v>
      </c>
      <c r="C402" s="253" t="s">
        <v>524</v>
      </c>
      <c r="D402" s="243" t="s">
        <v>274</v>
      </c>
      <c r="E402" s="244">
        <v>3.4119999999999999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0</v>
      </c>
      <c r="O402" s="246">
        <f>ROUND(E402*N402,2)</f>
        <v>0</v>
      </c>
      <c r="P402" s="246">
        <v>0</v>
      </c>
      <c r="Q402" s="246">
        <f>ROUND(E402*P402,2)</f>
        <v>0</v>
      </c>
      <c r="R402" s="246"/>
      <c r="S402" s="246" t="s">
        <v>158</v>
      </c>
      <c r="T402" s="247" t="s">
        <v>158</v>
      </c>
      <c r="U402" s="231">
        <v>0</v>
      </c>
      <c r="V402" s="231">
        <f>ROUND(E402*U402,2)</f>
        <v>0</v>
      </c>
      <c r="W402" s="231"/>
      <c r="X402" s="231" t="s">
        <v>159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269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29"/>
      <c r="B403" s="230"/>
      <c r="C403" s="254" t="s">
        <v>509</v>
      </c>
      <c r="D403" s="232"/>
      <c r="E403" s="233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162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582</v>
      </c>
      <c r="D404" s="232"/>
      <c r="E404" s="233">
        <v>3.085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162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511</v>
      </c>
      <c r="D405" s="232"/>
      <c r="E405" s="233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162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29"/>
      <c r="B406" s="230"/>
      <c r="C406" s="254" t="s">
        <v>583</v>
      </c>
      <c r="D406" s="232"/>
      <c r="E406" s="233">
        <v>0.32700000000000001</v>
      </c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162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>
      <c r="A407" s="235" t="s">
        <v>153</v>
      </c>
      <c r="B407" s="236" t="s">
        <v>126</v>
      </c>
      <c r="C407" s="252" t="s">
        <v>29</v>
      </c>
      <c r="D407" s="237"/>
      <c r="E407" s="238"/>
      <c r="F407" s="239"/>
      <c r="G407" s="239">
        <f>SUMIF(AG408:AG411,"&lt;&gt;NOR",G408:G411)</f>
        <v>0</v>
      </c>
      <c r="H407" s="239"/>
      <c r="I407" s="239">
        <f>SUM(I408:I411)</f>
        <v>0</v>
      </c>
      <c r="J407" s="239"/>
      <c r="K407" s="239">
        <f>SUM(K408:K411)</f>
        <v>0</v>
      </c>
      <c r="L407" s="239"/>
      <c r="M407" s="239">
        <f>SUM(M408:M411)</f>
        <v>0</v>
      </c>
      <c r="N407" s="239"/>
      <c r="O407" s="239">
        <f>SUM(O408:O411)</f>
        <v>0</v>
      </c>
      <c r="P407" s="239"/>
      <c r="Q407" s="239">
        <f>SUM(Q408:Q411)</f>
        <v>0</v>
      </c>
      <c r="R407" s="239"/>
      <c r="S407" s="239"/>
      <c r="T407" s="240"/>
      <c r="U407" s="234"/>
      <c r="V407" s="234">
        <f>SUM(V408:V411)</f>
        <v>0</v>
      </c>
      <c r="W407" s="234"/>
      <c r="X407" s="234"/>
      <c r="AG407" t="s">
        <v>154</v>
      </c>
    </row>
    <row r="408" spans="1:60" outlineLevel="1">
      <c r="A408" s="241">
        <v>99</v>
      </c>
      <c r="B408" s="242" t="s">
        <v>525</v>
      </c>
      <c r="C408" s="253" t="s">
        <v>526</v>
      </c>
      <c r="D408" s="243" t="s">
        <v>0</v>
      </c>
      <c r="E408" s="244">
        <v>1</v>
      </c>
      <c r="F408" s="245"/>
      <c r="G408" s="246">
        <f>ROUND(E408*F408,2)</f>
        <v>0</v>
      </c>
      <c r="H408" s="245"/>
      <c r="I408" s="246">
        <f>ROUND(E408*H408,2)</f>
        <v>0</v>
      </c>
      <c r="J408" s="245"/>
      <c r="K408" s="246">
        <f>ROUND(E408*J408,2)</f>
        <v>0</v>
      </c>
      <c r="L408" s="246">
        <v>21</v>
      </c>
      <c r="M408" s="246">
        <f>G408*(1+L408/100)</f>
        <v>0</v>
      </c>
      <c r="N408" s="246">
        <v>0</v>
      </c>
      <c r="O408" s="246">
        <f>ROUND(E408*N408,2)</f>
        <v>0</v>
      </c>
      <c r="P408" s="246">
        <v>0</v>
      </c>
      <c r="Q408" s="246">
        <f>ROUND(E408*P408,2)</f>
        <v>0</v>
      </c>
      <c r="R408" s="246"/>
      <c r="S408" s="246" t="s">
        <v>158</v>
      </c>
      <c r="T408" s="247" t="s">
        <v>208</v>
      </c>
      <c r="U408" s="231">
        <v>0</v>
      </c>
      <c r="V408" s="231">
        <f>ROUND(E408*U408,2)</f>
        <v>0</v>
      </c>
      <c r="W408" s="231"/>
      <c r="X408" s="231" t="s">
        <v>527</v>
      </c>
      <c r="Y408" s="212"/>
      <c r="Z408" s="212"/>
      <c r="AA408" s="212"/>
      <c r="AB408" s="212"/>
      <c r="AC408" s="212"/>
      <c r="AD408" s="212"/>
      <c r="AE408" s="212"/>
      <c r="AF408" s="212"/>
      <c r="AG408" s="212" t="s">
        <v>528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56</v>
      </c>
      <c r="D409" s="232"/>
      <c r="E409" s="233">
        <v>1</v>
      </c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162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41">
        <v>100</v>
      </c>
      <c r="B410" s="242" t="s">
        <v>529</v>
      </c>
      <c r="C410" s="253" t="s">
        <v>530</v>
      </c>
      <c r="D410" s="243" t="s">
        <v>0</v>
      </c>
      <c r="E410" s="244">
        <v>1</v>
      </c>
      <c r="F410" s="245"/>
      <c r="G410" s="246">
        <f>ROUND(E410*F410,2)</f>
        <v>0</v>
      </c>
      <c r="H410" s="245"/>
      <c r="I410" s="246">
        <f>ROUND(E410*H410,2)</f>
        <v>0</v>
      </c>
      <c r="J410" s="245"/>
      <c r="K410" s="246">
        <f>ROUND(E410*J410,2)</f>
        <v>0</v>
      </c>
      <c r="L410" s="246">
        <v>21</v>
      </c>
      <c r="M410" s="246">
        <f>G410*(1+L410/100)</f>
        <v>0</v>
      </c>
      <c r="N410" s="246">
        <v>0</v>
      </c>
      <c r="O410" s="246">
        <f>ROUND(E410*N410,2)</f>
        <v>0</v>
      </c>
      <c r="P410" s="246">
        <v>0</v>
      </c>
      <c r="Q410" s="246">
        <f>ROUND(E410*P410,2)</f>
        <v>0</v>
      </c>
      <c r="R410" s="246"/>
      <c r="S410" s="246" t="s">
        <v>207</v>
      </c>
      <c r="T410" s="247" t="s">
        <v>208</v>
      </c>
      <c r="U410" s="231">
        <v>0</v>
      </c>
      <c r="V410" s="231">
        <f>ROUND(E410*U410,2)</f>
        <v>0</v>
      </c>
      <c r="W410" s="231"/>
      <c r="X410" s="231" t="s">
        <v>527</v>
      </c>
      <c r="Y410" s="212"/>
      <c r="Z410" s="212"/>
      <c r="AA410" s="212"/>
      <c r="AB410" s="212"/>
      <c r="AC410" s="212"/>
      <c r="AD410" s="212"/>
      <c r="AE410" s="212"/>
      <c r="AF410" s="212"/>
      <c r="AG410" s="212" t="s">
        <v>528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29"/>
      <c r="B411" s="230"/>
      <c r="C411" s="254" t="s">
        <v>56</v>
      </c>
      <c r="D411" s="232"/>
      <c r="E411" s="233">
        <v>1</v>
      </c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162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>
      <c r="A412" s="3"/>
      <c r="B412" s="4"/>
      <c r="C412" s="257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v>15</v>
      </c>
      <c r="AF412">
        <v>21</v>
      </c>
      <c r="AG412" t="s">
        <v>140</v>
      </c>
    </row>
    <row r="413" spans="1:60">
      <c r="A413" s="215"/>
      <c r="B413" s="216" t="s">
        <v>31</v>
      </c>
      <c r="C413" s="258"/>
      <c r="D413" s="217"/>
      <c r="E413" s="218"/>
      <c r="F413" s="218"/>
      <c r="G413" s="251">
        <f>G8+G25+G50+G54+G61+G65+G69+G80+G116+G122+G127+G149+G194+G252+G265+G280+G316+G330+G359+G375+G407</f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AE413">
        <f>SUMIF(L7:L411,AE412,G7:G411)</f>
        <v>0</v>
      </c>
      <c r="AF413">
        <f>SUMIF(L7:L411,AF412,G7:G411)</f>
        <v>0</v>
      </c>
      <c r="AG413" t="s">
        <v>531</v>
      </c>
    </row>
    <row r="414" spans="1:60">
      <c r="A414" s="3"/>
      <c r="B414" s="4"/>
      <c r="C414" s="257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60">
      <c r="A415" s="3"/>
      <c r="B415" s="4"/>
      <c r="C415" s="257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60">
      <c r="A416" s="219" t="s">
        <v>532</v>
      </c>
      <c r="B416" s="219"/>
      <c r="C416" s="259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33">
      <c r="A417" s="220"/>
      <c r="B417" s="221"/>
      <c r="C417" s="260"/>
      <c r="D417" s="221"/>
      <c r="E417" s="221"/>
      <c r="F417" s="221"/>
      <c r="G417" s="2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AG417" t="s">
        <v>533</v>
      </c>
    </row>
    <row r="418" spans="1:33">
      <c r="A418" s="223"/>
      <c r="B418" s="224"/>
      <c r="C418" s="261"/>
      <c r="D418" s="224"/>
      <c r="E418" s="224"/>
      <c r="F418" s="224"/>
      <c r="G418" s="22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33">
      <c r="A419" s="223"/>
      <c r="B419" s="224"/>
      <c r="C419" s="261"/>
      <c r="D419" s="224"/>
      <c r="E419" s="224"/>
      <c r="F419" s="224"/>
      <c r="G419" s="22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33">
      <c r="A420" s="223"/>
      <c r="B420" s="224"/>
      <c r="C420" s="261"/>
      <c r="D420" s="224"/>
      <c r="E420" s="224"/>
      <c r="F420" s="224"/>
      <c r="G420" s="22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33">
      <c r="A421" s="226"/>
      <c r="B421" s="227"/>
      <c r="C421" s="262"/>
      <c r="D421" s="227"/>
      <c r="E421" s="227"/>
      <c r="F421" s="227"/>
      <c r="G421" s="22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33">
      <c r="A422" s="3"/>
      <c r="B422" s="4"/>
      <c r="C422" s="257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33">
      <c r="C423" s="263"/>
      <c r="D423" s="10"/>
      <c r="AG423" t="s">
        <v>535</v>
      </c>
    </row>
    <row r="424" spans="1:33">
      <c r="D424" s="10"/>
    </row>
    <row r="425" spans="1:33">
      <c r="D425" s="10"/>
    </row>
    <row r="426" spans="1:33">
      <c r="D426" s="10"/>
    </row>
    <row r="427" spans="1:33">
      <c r="D427" s="10"/>
    </row>
    <row r="428" spans="1:33">
      <c r="D428" s="10"/>
    </row>
    <row r="429" spans="1:33">
      <c r="D429" s="10"/>
    </row>
    <row r="430" spans="1:33">
      <c r="D430" s="10"/>
    </row>
    <row r="431" spans="1:33">
      <c r="D431" s="10"/>
    </row>
    <row r="432" spans="1:33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27">
    <mergeCell ref="C236:G236"/>
    <mergeCell ref="C377:G377"/>
    <mergeCell ref="C378:G378"/>
    <mergeCell ref="C379:G379"/>
    <mergeCell ref="C380:G380"/>
    <mergeCell ref="C157:G157"/>
    <mergeCell ref="C158:G158"/>
    <mergeCell ref="C166:G166"/>
    <mergeCell ref="C171:G171"/>
    <mergeCell ref="C185:G185"/>
    <mergeCell ref="C188:G188"/>
    <mergeCell ref="C77:G77"/>
    <mergeCell ref="C129:G129"/>
    <mergeCell ref="C133:G133"/>
    <mergeCell ref="C136:G136"/>
    <mergeCell ref="C151:G151"/>
    <mergeCell ref="C152:G152"/>
    <mergeCell ref="A1:G1"/>
    <mergeCell ref="C2:G2"/>
    <mergeCell ref="C3:G3"/>
    <mergeCell ref="C4:G4"/>
    <mergeCell ref="A416:C416"/>
    <mergeCell ref="A417:G421"/>
    <mergeCell ref="C56:G56"/>
    <mergeCell ref="C74:G74"/>
    <mergeCell ref="C75:G75"/>
    <mergeCell ref="C76:G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56</v>
      </c>
      <c r="C4" s="204" t="s">
        <v>62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9"/>
      <c r="O8" s="239">
        <f>SUM(O9:O21)</f>
        <v>1.82</v>
      </c>
      <c r="P8" s="239"/>
      <c r="Q8" s="239">
        <f>SUM(Q9:Q21)</f>
        <v>0</v>
      </c>
      <c r="R8" s="239"/>
      <c r="S8" s="239"/>
      <c r="T8" s="240"/>
      <c r="U8" s="234"/>
      <c r="V8" s="234">
        <f>SUM(V9:V21)</f>
        <v>11.67</v>
      </c>
      <c r="W8" s="234"/>
      <c r="X8" s="234"/>
      <c r="AG8" t="s">
        <v>154</v>
      </c>
    </row>
    <row r="9" spans="1:60" outlineLevel="1">
      <c r="A9" s="241">
        <v>1</v>
      </c>
      <c r="B9" s="242" t="s">
        <v>586</v>
      </c>
      <c r="C9" s="253" t="s">
        <v>587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2.104E-2</v>
      </c>
      <c r="O9" s="246">
        <f>ROUND(E9*N9,2)</f>
        <v>0.04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0.32250000000000001</v>
      </c>
      <c r="V9" s="231">
        <f>ROUND(E9*U9,2)</f>
        <v>0.65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588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589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56</v>
      </c>
      <c r="D12" s="232"/>
      <c r="E12" s="233">
        <v>1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590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56</v>
      </c>
      <c r="D14" s="232"/>
      <c r="E14" s="233">
        <v>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41">
        <v>2</v>
      </c>
      <c r="B15" s="242" t="s">
        <v>591</v>
      </c>
      <c r="C15" s="253" t="s">
        <v>592</v>
      </c>
      <c r="D15" s="243" t="s">
        <v>157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4.8700000000000002E-3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158</v>
      </c>
      <c r="T15" s="247" t="s">
        <v>158</v>
      </c>
      <c r="U15" s="231">
        <v>1.19</v>
      </c>
      <c r="V15" s="231">
        <f>ROUND(E15*U15,2)</f>
        <v>1.19</v>
      </c>
      <c r="W15" s="231"/>
      <c r="X15" s="231" t="s">
        <v>159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56</v>
      </c>
      <c r="D16" s="232"/>
      <c r="E16" s="233">
        <v>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593</v>
      </c>
      <c r="C17" s="253" t="s">
        <v>594</v>
      </c>
      <c r="D17" s="243" t="s">
        <v>165</v>
      </c>
      <c r="E17" s="244">
        <v>14.582000000000001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0.12182999999999999</v>
      </c>
      <c r="O17" s="246">
        <f>ROUND(E17*N17,2)</f>
        <v>1.78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0.67400000000000004</v>
      </c>
      <c r="V17" s="231">
        <f>ROUND(E17*U17,2)</f>
        <v>9.83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595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596</v>
      </c>
      <c r="D19" s="232"/>
      <c r="E19" s="233">
        <v>16.992000000000001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433</v>
      </c>
      <c r="D20" s="232"/>
      <c r="E20" s="233">
        <v>-0.81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231</v>
      </c>
      <c r="D21" s="232"/>
      <c r="E21" s="233">
        <v>-1.6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35" t="s">
        <v>153</v>
      </c>
      <c r="B22" s="236" t="s">
        <v>76</v>
      </c>
      <c r="C22" s="252" t="s">
        <v>77</v>
      </c>
      <c r="D22" s="237"/>
      <c r="E22" s="238"/>
      <c r="F22" s="239"/>
      <c r="G22" s="239">
        <f>SUMIF(AG23:AG34,"&lt;&gt;NOR",G23:G34)</f>
        <v>0</v>
      </c>
      <c r="H22" s="239"/>
      <c r="I22" s="239">
        <f>SUM(I23:I34)</f>
        <v>0</v>
      </c>
      <c r="J22" s="239"/>
      <c r="K22" s="239">
        <f>SUM(K23:K34)</f>
        <v>0</v>
      </c>
      <c r="L22" s="239"/>
      <c r="M22" s="239">
        <f>SUM(M23:M34)</f>
        <v>0</v>
      </c>
      <c r="N22" s="239"/>
      <c r="O22" s="239">
        <f>SUM(O23:O34)</f>
        <v>0.11000000000000001</v>
      </c>
      <c r="P22" s="239"/>
      <c r="Q22" s="239">
        <f>SUM(Q23:Q34)</f>
        <v>0</v>
      </c>
      <c r="R22" s="239"/>
      <c r="S22" s="239"/>
      <c r="T22" s="240"/>
      <c r="U22" s="234"/>
      <c r="V22" s="234">
        <f>SUM(V23:V34)</f>
        <v>7.55</v>
      </c>
      <c r="W22" s="234"/>
      <c r="X22" s="234"/>
      <c r="AG22" t="s">
        <v>154</v>
      </c>
    </row>
    <row r="23" spans="1:60" outlineLevel="1">
      <c r="A23" s="241">
        <v>4</v>
      </c>
      <c r="B23" s="242" t="s">
        <v>179</v>
      </c>
      <c r="C23" s="253" t="s">
        <v>180</v>
      </c>
      <c r="D23" s="243" t="s">
        <v>165</v>
      </c>
      <c r="E23" s="244">
        <v>11.0976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6.3499999999999997E-3</v>
      </c>
      <c r="O23" s="246">
        <f>ROUND(E23*N23,2)</f>
        <v>7.0000000000000007E-2</v>
      </c>
      <c r="P23" s="246">
        <v>0</v>
      </c>
      <c r="Q23" s="246">
        <f>ROUND(E23*P23,2)</f>
        <v>0</v>
      </c>
      <c r="R23" s="246"/>
      <c r="S23" s="246" t="s">
        <v>158</v>
      </c>
      <c r="T23" s="247" t="s">
        <v>158</v>
      </c>
      <c r="U23" s="231">
        <v>0.32</v>
      </c>
      <c r="V23" s="231">
        <f>ROUND(E23*U23,2)</f>
        <v>3.55</v>
      </c>
      <c r="W23" s="231"/>
      <c r="X23" s="231" t="s">
        <v>159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597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595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162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598</v>
      </c>
      <c r="D26" s="232"/>
      <c r="E26" s="233">
        <v>15.897600000000001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599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600</v>
      </c>
      <c r="D28" s="232"/>
      <c r="E28" s="233">
        <v>-4.8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41">
        <v>5</v>
      </c>
      <c r="B29" s="242" t="s">
        <v>190</v>
      </c>
      <c r="C29" s="253" t="s">
        <v>191</v>
      </c>
      <c r="D29" s="243" t="s">
        <v>165</v>
      </c>
      <c r="E29" s="244">
        <v>11.0976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3.6700000000000001E-3</v>
      </c>
      <c r="O29" s="246">
        <f>ROUND(E29*N29,2)</f>
        <v>0.04</v>
      </c>
      <c r="P29" s="246">
        <v>0</v>
      </c>
      <c r="Q29" s="246">
        <f>ROUND(E29*P29,2)</f>
        <v>0</v>
      </c>
      <c r="R29" s="246"/>
      <c r="S29" s="246" t="s">
        <v>158</v>
      </c>
      <c r="T29" s="247" t="s">
        <v>158</v>
      </c>
      <c r="U29" s="231">
        <v>0.36</v>
      </c>
      <c r="V29" s="231">
        <f>ROUND(E29*U29,2)</f>
        <v>4</v>
      </c>
      <c r="W29" s="231"/>
      <c r="X29" s="231" t="s">
        <v>159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597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595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598</v>
      </c>
      <c r="D32" s="232"/>
      <c r="E32" s="233">
        <v>15.897600000000001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599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600</v>
      </c>
      <c r="D34" s="232"/>
      <c r="E34" s="233">
        <v>-4.8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35" t="s">
        <v>153</v>
      </c>
      <c r="B35" s="236" t="s">
        <v>78</v>
      </c>
      <c r="C35" s="252" t="s">
        <v>79</v>
      </c>
      <c r="D35" s="237"/>
      <c r="E35" s="238"/>
      <c r="F35" s="239"/>
      <c r="G35" s="239">
        <f>SUMIF(AG36:AG38,"&lt;&gt;NOR",G36:G38)</f>
        <v>0</v>
      </c>
      <c r="H35" s="239"/>
      <c r="I35" s="239">
        <f>SUM(I36:I38)</f>
        <v>0</v>
      </c>
      <c r="J35" s="239"/>
      <c r="K35" s="239">
        <f>SUM(K36:K38)</f>
        <v>0</v>
      </c>
      <c r="L35" s="239"/>
      <c r="M35" s="239">
        <f>SUM(M36:M38)</f>
        <v>0</v>
      </c>
      <c r="N35" s="239"/>
      <c r="O35" s="239">
        <f>SUM(O36:O38)</f>
        <v>0.18</v>
      </c>
      <c r="P35" s="239"/>
      <c r="Q35" s="239">
        <f>SUM(Q36:Q38)</f>
        <v>0</v>
      </c>
      <c r="R35" s="239"/>
      <c r="S35" s="239"/>
      <c r="T35" s="240"/>
      <c r="U35" s="234"/>
      <c r="V35" s="234">
        <f>SUM(V36:V38)</f>
        <v>2.79</v>
      </c>
      <c r="W35" s="234"/>
      <c r="X35" s="234"/>
      <c r="AG35" t="s">
        <v>154</v>
      </c>
    </row>
    <row r="36" spans="1:60" outlineLevel="1">
      <c r="A36" s="241">
        <v>6</v>
      </c>
      <c r="B36" s="242" t="s">
        <v>193</v>
      </c>
      <c r="C36" s="253" t="s">
        <v>194</v>
      </c>
      <c r="D36" s="243" t="s">
        <v>165</v>
      </c>
      <c r="E36" s="244">
        <v>9.9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1.7850000000000001E-2</v>
      </c>
      <c r="O36" s="246">
        <f>ROUND(E36*N36,2)</f>
        <v>0.18</v>
      </c>
      <c r="P36" s="246">
        <v>0</v>
      </c>
      <c r="Q36" s="246">
        <f>ROUND(E36*P36,2)</f>
        <v>0</v>
      </c>
      <c r="R36" s="246"/>
      <c r="S36" s="246" t="s">
        <v>158</v>
      </c>
      <c r="T36" s="247" t="s">
        <v>158</v>
      </c>
      <c r="U36" s="231">
        <v>0.28199999999999997</v>
      </c>
      <c r="V36" s="231">
        <f>ROUND(E36*U36,2)</f>
        <v>2.79</v>
      </c>
      <c r="W36" s="231"/>
      <c r="X36" s="231" t="s">
        <v>159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>
      <c r="A37" s="229"/>
      <c r="B37" s="230"/>
      <c r="C37" s="254" t="s">
        <v>601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602</v>
      </c>
      <c r="D38" s="232"/>
      <c r="E38" s="233">
        <v>9.9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>
      <c r="A39" s="235" t="s">
        <v>153</v>
      </c>
      <c r="B39" s="236" t="s">
        <v>82</v>
      </c>
      <c r="C39" s="252" t="s">
        <v>83</v>
      </c>
      <c r="D39" s="237"/>
      <c r="E39" s="238"/>
      <c r="F39" s="239"/>
      <c r="G39" s="239">
        <f>SUMIF(AG40:AG42,"&lt;&gt;NOR",G40:G42)</f>
        <v>0</v>
      </c>
      <c r="H39" s="239"/>
      <c r="I39" s="239">
        <f>SUM(I40:I42)</f>
        <v>0</v>
      </c>
      <c r="J39" s="239"/>
      <c r="K39" s="239">
        <f>SUM(K40:K42)</f>
        <v>0</v>
      </c>
      <c r="L39" s="239"/>
      <c r="M39" s="239">
        <f>SUM(M40:M42)</f>
        <v>0</v>
      </c>
      <c r="N39" s="239"/>
      <c r="O39" s="239">
        <f>SUM(O40:O42)</f>
        <v>0</v>
      </c>
      <c r="P39" s="239"/>
      <c r="Q39" s="239">
        <f>SUM(Q40:Q42)</f>
        <v>0</v>
      </c>
      <c r="R39" s="239"/>
      <c r="S39" s="239"/>
      <c r="T39" s="240"/>
      <c r="U39" s="234"/>
      <c r="V39" s="234">
        <f>SUM(V40:V42)</f>
        <v>2.0499999999999998</v>
      </c>
      <c r="W39" s="234"/>
      <c r="X39" s="234"/>
      <c r="AG39" t="s">
        <v>154</v>
      </c>
    </row>
    <row r="40" spans="1:60" outlineLevel="1">
      <c r="A40" s="241">
        <v>7</v>
      </c>
      <c r="B40" s="242" t="s">
        <v>209</v>
      </c>
      <c r="C40" s="253" t="s">
        <v>210</v>
      </c>
      <c r="D40" s="243" t="s">
        <v>165</v>
      </c>
      <c r="E40" s="244">
        <v>9.9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158</v>
      </c>
      <c r="T40" s="247" t="s">
        <v>158</v>
      </c>
      <c r="U40" s="231">
        <v>0.20699999999999999</v>
      </c>
      <c r="V40" s="231">
        <f>ROUND(E40*U40,2)</f>
        <v>2.0499999999999998</v>
      </c>
      <c r="W40" s="231"/>
      <c r="X40" s="231" t="s">
        <v>159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603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602</v>
      </c>
      <c r="D42" s="232"/>
      <c r="E42" s="233">
        <v>9.9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>
      <c r="A43" s="235" t="s">
        <v>153</v>
      </c>
      <c r="B43" s="236" t="s">
        <v>84</v>
      </c>
      <c r="C43" s="252" t="s">
        <v>85</v>
      </c>
      <c r="D43" s="237"/>
      <c r="E43" s="238"/>
      <c r="F43" s="239"/>
      <c r="G43" s="239">
        <f>SUMIF(AG44:AG45,"&lt;&gt;NOR",G44:G45)</f>
        <v>0</v>
      </c>
      <c r="H43" s="239"/>
      <c r="I43" s="239">
        <f>SUM(I44:I45)</f>
        <v>0</v>
      </c>
      <c r="J43" s="239"/>
      <c r="K43" s="239">
        <f>SUM(K44:K45)</f>
        <v>0</v>
      </c>
      <c r="L43" s="239"/>
      <c r="M43" s="239">
        <f>SUM(M44:M45)</f>
        <v>0</v>
      </c>
      <c r="N43" s="239"/>
      <c r="O43" s="239">
        <f>SUM(O44:O45)</f>
        <v>0.01</v>
      </c>
      <c r="P43" s="239"/>
      <c r="Q43" s="239">
        <f>SUM(Q44:Q45)</f>
        <v>0</v>
      </c>
      <c r="R43" s="239"/>
      <c r="S43" s="239"/>
      <c r="T43" s="240"/>
      <c r="U43" s="234"/>
      <c r="V43" s="234">
        <f>SUM(V44:V45)</f>
        <v>1.44</v>
      </c>
      <c r="W43" s="234"/>
      <c r="X43" s="234"/>
      <c r="AG43" t="s">
        <v>154</v>
      </c>
    </row>
    <row r="44" spans="1:60" outlineLevel="1">
      <c r="A44" s="241">
        <v>8</v>
      </c>
      <c r="B44" s="242" t="s">
        <v>212</v>
      </c>
      <c r="C44" s="253" t="s">
        <v>213</v>
      </c>
      <c r="D44" s="243" t="s">
        <v>165</v>
      </c>
      <c r="E44" s="244">
        <v>8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1.2099999999999999E-3</v>
      </c>
      <c r="O44" s="246">
        <f>ROUND(E44*N44,2)</f>
        <v>0.01</v>
      </c>
      <c r="P44" s="246">
        <v>0</v>
      </c>
      <c r="Q44" s="246">
        <f>ROUND(E44*P44,2)</f>
        <v>0</v>
      </c>
      <c r="R44" s="246"/>
      <c r="S44" s="246" t="s">
        <v>158</v>
      </c>
      <c r="T44" s="247" t="s">
        <v>214</v>
      </c>
      <c r="U44" s="231">
        <v>0.18</v>
      </c>
      <c r="V44" s="231">
        <f>ROUND(E44*U44,2)</f>
        <v>1.44</v>
      </c>
      <c r="W44" s="231"/>
      <c r="X44" s="231" t="s">
        <v>159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604</v>
      </c>
      <c r="D45" s="232"/>
      <c r="E45" s="233">
        <v>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5.5">
      <c r="A46" s="235" t="s">
        <v>153</v>
      </c>
      <c r="B46" s="236" t="s">
        <v>86</v>
      </c>
      <c r="C46" s="252" t="s">
        <v>87</v>
      </c>
      <c r="D46" s="237"/>
      <c r="E46" s="238"/>
      <c r="F46" s="239"/>
      <c r="G46" s="239">
        <f>SUMIF(AG47:AG49,"&lt;&gt;NOR",G47:G49)</f>
        <v>0</v>
      </c>
      <c r="H46" s="239"/>
      <c r="I46" s="239">
        <f>SUM(I47:I49)</f>
        <v>0</v>
      </c>
      <c r="J46" s="239"/>
      <c r="K46" s="239">
        <f>SUM(K47:K49)</f>
        <v>0</v>
      </c>
      <c r="L46" s="239"/>
      <c r="M46" s="239">
        <f>SUM(M47:M49)</f>
        <v>0</v>
      </c>
      <c r="N46" s="239"/>
      <c r="O46" s="239">
        <f>SUM(O47:O49)</f>
        <v>0</v>
      </c>
      <c r="P46" s="239"/>
      <c r="Q46" s="239">
        <f>SUM(Q47:Q49)</f>
        <v>0</v>
      </c>
      <c r="R46" s="239"/>
      <c r="S46" s="239"/>
      <c r="T46" s="240"/>
      <c r="U46" s="234"/>
      <c r="V46" s="234">
        <f>SUM(V47:V49)</f>
        <v>3.07</v>
      </c>
      <c r="W46" s="234"/>
      <c r="X46" s="234"/>
      <c r="AG46" t="s">
        <v>154</v>
      </c>
    </row>
    <row r="47" spans="1:60" outlineLevel="1">
      <c r="A47" s="241">
        <v>9</v>
      </c>
      <c r="B47" s="242" t="s">
        <v>217</v>
      </c>
      <c r="C47" s="253" t="s">
        <v>218</v>
      </c>
      <c r="D47" s="243" t="s">
        <v>165</v>
      </c>
      <c r="E47" s="244">
        <v>9.9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4.0000000000000003E-5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158</v>
      </c>
      <c r="T47" s="247" t="s">
        <v>158</v>
      </c>
      <c r="U47" s="231">
        <v>0.31</v>
      </c>
      <c r="V47" s="231">
        <f>ROUND(E47*U47,2)</f>
        <v>3.07</v>
      </c>
      <c r="W47" s="231"/>
      <c r="X47" s="231" t="s">
        <v>159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160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605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162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602</v>
      </c>
      <c r="D49" s="232"/>
      <c r="E49" s="233">
        <v>9.9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>
      <c r="A50" s="235" t="s">
        <v>153</v>
      </c>
      <c r="B50" s="236" t="s">
        <v>88</v>
      </c>
      <c r="C50" s="252" t="s">
        <v>89</v>
      </c>
      <c r="D50" s="237"/>
      <c r="E50" s="238"/>
      <c r="F50" s="239"/>
      <c r="G50" s="239">
        <f>SUMIF(AG51:AG53,"&lt;&gt;NOR",G51:G53)</f>
        <v>0</v>
      </c>
      <c r="H50" s="239"/>
      <c r="I50" s="239">
        <f>SUM(I51:I53)</f>
        <v>0</v>
      </c>
      <c r="J50" s="239"/>
      <c r="K50" s="239">
        <f>SUM(K51:K53)</f>
        <v>0</v>
      </c>
      <c r="L50" s="239"/>
      <c r="M50" s="239">
        <f>SUM(M51:M53)</f>
        <v>0</v>
      </c>
      <c r="N50" s="239"/>
      <c r="O50" s="239">
        <f>SUM(O51:O53)</f>
        <v>0</v>
      </c>
      <c r="P50" s="239"/>
      <c r="Q50" s="239">
        <f>SUM(Q51:Q53)</f>
        <v>0.42</v>
      </c>
      <c r="R50" s="239"/>
      <c r="S50" s="239"/>
      <c r="T50" s="240"/>
      <c r="U50" s="234"/>
      <c r="V50" s="234">
        <f>SUM(V51:V53)</f>
        <v>1.87</v>
      </c>
      <c r="W50" s="234"/>
      <c r="X50" s="234"/>
      <c r="AG50" t="s">
        <v>154</v>
      </c>
    </row>
    <row r="51" spans="1:60" outlineLevel="1">
      <c r="A51" s="241">
        <v>10</v>
      </c>
      <c r="B51" s="242" t="s">
        <v>255</v>
      </c>
      <c r="C51" s="253" t="s">
        <v>256</v>
      </c>
      <c r="D51" s="243" t="s">
        <v>165</v>
      </c>
      <c r="E51" s="244">
        <v>6.2234999999999996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6.8000000000000005E-2</v>
      </c>
      <c r="Q51" s="246">
        <f>ROUND(E51*P51,2)</f>
        <v>0.42</v>
      </c>
      <c r="R51" s="246"/>
      <c r="S51" s="246" t="s">
        <v>158</v>
      </c>
      <c r="T51" s="247" t="s">
        <v>158</v>
      </c>
      <c r="U51" s="231">
        <v>0.3</v>
      </c>
      <c r="V51" s="231">
        <f>ROUND(E51*U51,2)</f>
        <v>1.87</v>
      </c>
      <c r="W51" s="231"/>
      <c r="X51" s="231" t="s">
        <v>159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606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607</v>
      </c>
      <c r="D53" s="232"/>
      <c r="E53" s="233">
        <v>6.2234999999999996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>
      <c r="A54" s="235" t="s">
        <v>153</v>
      </c>
      <c r="B54" s="236" t="s">
        <v>90</v>
      </c>
      <c r="C54" s="252" t="s">
        <v>91</v>
      </c>
      <c r="D54" s="237"/>
      <c r="E54" s="238"/>
      <c r="F54" s="239"/>
      <c r="G54" s="239">
        <f>SUMIF(AG55:AG59,"&lt;&gt;NOR",G55:G59)</f>
        <v>0</v>
      </c>
      <c r="H54" s="239"/>
      <c r="I54" s="239">
        <f>SUM(I55:I59)</f>
        <v>0</v>
      </c>
      <c r="J54" s="239"/>
      <c r="K54" s="239">
        <f>SUM(K55:K59)</f>
        <v>0</v>
      </c>
      <c r="L54" s="239"/>
      <c r="M54" s="239">
        <f>SUM(M55:M59)</f>
        <v>0</v>
      </c>
      <c r="N54" s="239"/>
      <c r="O54" s="239">
        <f>SUM(O55:O59)</f>
        <v>0</v>
      </c>
      <c r="P54" s="239"/>
      <c r="Q54" s="239">
        <f>SUM(Q55:Q59)</f>
        <v>0</v>
      </c>
      <c r="R54" s="239"/>
      <c r="S54" s="239"/>
      <c r="T54" s="240"/>
      <c r="U54" s="234"/>
      <c r="V54" s="234">
        <f>SUM(V55:V59)</f>
        <v>6.8</v>
      </c>
      <c r="W54" s="234"/>
      <c r="X54" s="234"/>
      <c r="AG54" t="s">
        <v>154</v>
      </c>
    </row>
    <row r="55" spans="1:60" outlineLevel="1">
      <c r="A55" s="241">
        <v>11</v>
      </c>
      <c r="B55" s="242" t="s">
        <v>266</v>
      </c>
      <c r="C55" s="253" t="s">
        <v>267</v>
      </c>
      <c r="D55" s="243" t="s">
        <v>268</v>
      </c>
      <c r="E55" s="244">
        <v>5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158</v>
      </c>
      <c r="T55" s="247" t="s">
        <v>158</v>
      </c>
      <c r="U55" s="231">
        <v>1</v>
      </c>
      <c r="V55" s="231">
        <f>ROUND(E55*U55,2)</f>
        <v>5</v>
      </c>
      <c r="W55" s="231"/>
      <c r="X55" s="231" t="s">
        <v>159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269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608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162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271</v>
      </c>
      <c r="D57" s="232"/>
      <c r="E57" s="233">
        <v>5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1">
        <v>12</v>
      </c>
      <c r="B58" s="242" t="s">
        <v>272</v>
      </c>
      <c r="C58" s="253" t="s">
        <v>273</v>
      </c>
      <c r="D58" s="243" t="s">
        <v>274</v>
      </c>
      <c r="E58" s="244">
        <v>2.12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158</v>
      </c>
      <c r="T58" s="247" t="s">
        <v>214</v>
      </c>
      <c r="U58" s="231">
        <v>0.85</v>
      </c>
      <c r="V58" s="231">
        <f>ROUND(E58*U58,2)</f>
        <v>1.8</v>
      </c>
      <c r="W58" s="231"/>
      <c r="X58" s="231" t="s">
        <v>159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609</v>
      </c>
      <c r="D59" s="232"/>
      <c r="E59" s="233">
        <v>2.12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153</v>
      </c>
      <c r="B60" s="236" t="s">
        <v>94</v>
      </c>
      <c r="C60" s="252" t="s">
        <v>95</v>
      </c>
      <c r="D60" s="237"/>
      <c r="E60" s="238"/>
      <c r="F60" s="239"/>
      <c r="G60" s="239">
        <f>SUMIF(AG61:AG66,"&lt;&gt;NOR",G61:G66)</f>
        <v>0</v>
      </c>
      <c r="H60" s="239"/>
      <c r="I60" s="239">
        <f>SUM(I61:I66)</f>
        <v>0</v>
      </c>
      <c r="J60" s="239"/>
      <c r="K60" s="239">
        <f>SUM(K61:K66)</f>
        <v>0</v>
      </c>
      <c r="L60" s="239"/>
      <c r="M60" s="239">
        <f>SUM(M61:M66)</f>
        <v>0</v>
      </c>
      <c r="N60" s="239"/>
      <c r="O60" s="239">
        <f>SUM(O61:O66)</f>
        <v>0</v>
      </c>
      <c r="P60" s="239"/>
      <c r="Q60" s="239">
        <f>SUM(Q61:Q66)</f>
        <v>0</v>
      </c>
      <c r="R60" s="239"/>
      <c r="S60" s="239"/>
      <c r="T60" s="240"/>
      <c r="U60" s="234"/>
      <c r="V60" s="234">
        <f>SUM(V61:V66)</f>
        <v>2.1399999999999997</v>
      </c>
      <c r="W60" s="234"/>
      <c r="X60" s="234"/>
      <c r="AG60" t="s">
        <v>154</v>
      </c>
    </row>
    <row r="61" spans="1:60" outlineLevel="1">
      <c r="A61" s="241">
        <v>13</v>
      </c>
      <c r="B61" s="242" t="s">
        <v>286</v>
      </c>
      <c r="C61" s="253" t="s">
        <v>287</v>
      </c>
      <c r="D61" s="243" t="s">
        <v>199</v>
      </c>
      <c r="E61" s="244">
        <v>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4.6999999999999999E-4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158</v>
      </c>
      <c r="T61" s="247" t="s">
        <v>158</v>
      </c>
      <c r="U61" s="231">
        <v>0.35899999999999999</v>
      </c>
      <c r="V61" s="231">
        <f>ROUND(E61*U61,2)</f>
        <v>1.44</v>
      </c>
      <c r="W61" s="231"/>
      <c r="X61" s="231" t="s">
        <v>159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5" t="s">
        <v>283</v>
      </c>
      <c r="D62" s="248"/>
      <c r="E62" s="248"/>
      <c r="F62" s="248"/>
      <c r="G62" s="248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202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29"/>
      <c r="B63" s="230"/>
      <c r="C63" s="254" t="s">
        <v>610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67</v>
      </c>
      <c r="D64" s="232"/>
      <c r="E64" s="233">
        <v>4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1">
        <v>14</v>
      </c>
      <c r="B65" s="242" t="s">
        <v>294</v>
      </c>
      <c r="C65" s="253" t="s">
        <v>295</v>
      </c>
      <c r="D65" s="243" t="s">
        <v>157</v>
      </c>
      <c r="E65" s="244">
        <v>4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158</v>
      </c>
      <c r="T65" s="247" t="s">
        <v>158</v>
      </c>
      <c r="U65" s="231">
        <v>0.17399999999999999</v>
      </c>
      <c r="V65" s="231">
        <f>ROUND(E65*U65,2)</f>
        <v>0.7</v>
      </c>
      <c r="W65" s="231"/>
      <c r="X65" s="231" t="s">
        <v>159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67</v>
      </c>
      <c r="D66" s="232"/>
      <c r="E66" s="233">
        <v>4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>
      <c r="A67" s="235" t="s">
        <v>153</v>
      </c>
      <c r="B67" s="236" t="s">
        <v>96</v>
      </c>
      <c r="C67" s="252" t="s">
        <v>97</v>
      </c>
      <c r="D67" s="237"/>
      <c r="E67" s="238"/>
      <c r="F67" s="239"/>
      <c r="G67" s="239">
        <f>SUMIF(AG68:AG103,"&lt;&gt;NOR",G68:G103)</f>
        <v>0</v>
      </c>
      <c r="H67" s="239"/>
      <c r="I67" s="239">
        <f>SUM(I68:I103)</f>
        <v>0</v>
      </c>
      <c r="J67" s="239"/>
      <c r="K67" s="239">
        <f>SUM(K68:K103)</f>
        <v>0</v>
      </c>
      <c r="L67" s="239"/>
      <c r="M67" s="239">
        <f>SUM(M68:M103)</f>
        <v>0</v>
      </c>
      <c r="N67" s="239"/>
      <c r="O67" s="239">
        <f>SUM(O68:O103)</f>
        <v>0.08</v>
      </c>
      <c r="P67" s="239"/>
      <c r="Q67" s="239">
        <f>SUM(Q68:Q103)</f>
        <v>0</v>
      </c>
      <c r="R67" s="239"/>
      <c r="S67" s="239"/>
      <c r="T67" s="240"/>
      <c r="U67" s="234"/>
      <c r="V67" s="234">
        <f>SUM(V68:V103)</f>
        <v>16.97</v>
      </c>
      <c r="W67" s="234"/>
      <c r="X67" s="234"/>
      <c r="AG67" t="s">
        <v>154</v>
      </c>
    </row>
    <row r="68" spans="1:60" outlineLevel="1">
      <c r="A68" s="241">
        <v>15</v>
      </c>
      <c r="B68" s="242" t="s">
        <v>304</v>
      </c>
      <c r="C68" s="253" t="s">
        <v>305</v>
      </c>
      <c r="D68" s="243" t="s">
        <v>199</v>
      </c>
      <c r="E68" s="244">
        <v>20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3.9899999999999996E-3</v>
      </c>
      <c r="O68" s="246">
        <f>ROUND(E68*N68,2)</f>
        <v>0.08</v>
      </c>
      <c r="P68" s="246">
        <v>0</v>
      </c>
      <c r="Q68" s="246">
        <f>ROUND(E68*P68,2)</f>
        <v>0</v>
      </c>
      <c r="R68" s="246"/>
      <c r="S68" s="246" t="s">
        <v>158</v>
      </c>
      <c r="T68" s="247" t="s">
        <v>158</v>
      </c>
      <c r="U68" s="231">
        <v>0.54290000000000005</v>
      </c>
      <c r="V68" s="231">
        <f>ROUND(E68*U68,2)</f>
        <v>10.86</v>
      </c>
      <c r="W68" s="231"/>
      <c r="X68" s="231" t="s">
        <v>159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5" t="s">
        <v>306</v>
      </c>
      <c r="D69" s="248"/>
      <c r="E69" s="248"/>
      <c r="F69" s="248"/>
      <c r="G69" s="24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202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6" t="s">
        <v>307</v>
      </c>
      <c r="D70" s="249"/>
      <c r="E70" s="249"/>
      <c r="F70" s="249"/>
      <c r="G70" s="249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202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313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611</v>
      </c>
      <c r="D72" s="232"/>
      <c r="E72" s="233">
        <v>11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315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162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612</v>
      </c>
      <c r="D74" s="232"/>
      <c r="E74" s="233">
        <v>9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41">
        <v>16</v>
      </c>
      <c r="B75" s="242" t="s">
        <v>318</v>
      </c>
      <c r="C75" s="253" t="s">
        <v>319</v>
      </c>
      <c r="D75" s="243" t="s">
        <v>199</v>
      </c>
      <c r="E75" s="244">
        <v>20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3.0000000000000001E-5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158</v>
      </c>
      <c r="T75" s="247" t="s">
        <v>158</v>
      </c>
      <c r="U75" s="231">
        <v>0.129</v>
      </c>
      <c r="V75" s="231">
        <f>ROUND(E75*U75,2)</f>
        <v>2.58</v>
      </c>
      <c r="W75" s="231"/>
      <c r="X75" s="231" t="s">
        <v>159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5" t="s">
        <v>320</v>
      </c>
      <c r="D76" s="248"/>
      <c r="E76" s="248"/>
      <c r="F76" s="248"/>
      <c r="G76" s="248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202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313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162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611</v>
      </c>
      <c r="D78" s="232"/>
      <c r="E78" s="233">
        <v>11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315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612</v>
      </c>
      <c r="D80" s="232"/>
      <c r="E80" s="233">
        <v>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1">
        <v>17</v>
      </c>
      <c r="B81" s="242" t="s">
        <v>323</v>
      </c>
      <c r="C81" s="253" t="s">
        <v>324</v>
      </c>
      <c r="D81" s="243" t="s">
        <v>325</v>
      </c>
      <c r="E81" s="244">
        <v>4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7.5000000000000002E-4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158</v>
      </c>
      <c r="T81" s="247" t="s">
        <v>158</v>
      </c>
      <c r="U81" s="231">
        <v>0.105</v>
      </c>
      <c r="V81" s="231">
        <f>ROUND(E81*U81,2)</f>
        <v>0.42</v>
      </c>
      <c r="W81" s="231"/>
      <c r="X81" s="231" t="s">
        <v>159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376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63</v>
      </c>
      <c r="D83" s="232"/>
      <c r="E83" s="233">
        <v>2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613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63</v>
      </c>
      <c r="D85" s="232"/>
      <c r="E85" s="233">
        <v>2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>
      <c r="A86" s="241">
        <v>18</v>
      </c>
      <c r="B86" s="242" t="s">
        <v>327</v>
      </c>
      <c r="C86" s="253" t="s">
        <v>328</v>
      </c>
      <c r="D86" s="243" t="s">
        <v>157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1.7000000000000001E-4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158</v>
      </c>
      <c r="T86" s="247" t="s">
        <v>158</v>
      </c>
      <c r="U86" s="231">
        <v>0.18554999999999999</v>
      </c>
      <c r="V86" s="231">
        <f>ROUND(E86*U86,2)</f>
        <v>0.37</v>
      </c>
      <c r="W86" s="231"/>
      <c r="X86" s="231" t="s">
        <v>159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63</v>
      </c>
      <c r="D87" s="232"/>
      <c r="E87" s="233">
        <v>2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1">
        <v>19</v>
      </c>
      <c r="B88" s="242" t="s">
        <v>329</v>
      </c>
      <c r="C88" s="253" t="s">
        <v>330</v>
      </c>
      <c r="D88" s="243" t="s">
        <v>157</v>
      </c>
      <c r="E88" s="244">
        <v>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2.4000000000000001E-4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158</v>
      </c>
      <c r="T88" s="247" t="s">
        <v>158</v>
      </c>
      <c r="U88" s="231">
        <v>0.20269000000000001</v>
      </c>
      <c r="V88" s="231">
        <f>ROUND(E88*U88,2)</f>
        <v>0.81</v>
      </c>
      <c r="W88" s="231"/>
      <c r="X88" s="231" t="s">
        <v>159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376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63</v>
      </c>
      <c r="D90" s="232"/>
      <c r="E90" s="233">
        <v>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63</v>
      </c>
      <c r="D92" s="232"/>
      <c r="E92" s="233">
        <v>2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20</v>
      </c>
      <c r="B93" s="242" t="s">
        <v>331</v>
      </c>
      <c r="C93" s="253" t="s">
        <v>332</v>
      </c>
      <c r="D93" s="243" t="s">
        <v>199</v>
      </c>
      <c r="E93" s="244">
        <v>20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158</v>
      </c>
      <c r="T93" s="247" t="s">
        <v>158</v>
      </c>
      <c r="U93" s="231">
        <v>2.9000000000000001E-2</v>
      </c>
      <c r="V93" s="231">
        <f>ROUND(E93*U93,2)</f>
        <v>0.57999999999999996</v>
      </c>
      <c r="W93" s="231"/>
      <c r="X93" s="231" t="s">
        <v>159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5" t="s">
        <v>333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202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314</v>
      </c>
      <c r="D95" s="232"/>
      <c r="E95" s="233">
        <v>20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1">
        <v>21</v>
      </c>
      <c r="B96" s="242" t="s">
        <v>335</v>
      </c>
      <c r="C96" s="253" t="s">
        <v>336</v>
      </c>
      <c r="D96" s="243" t="s">
        <v>199</v>
      </c>
      <c r="E96" s="244">
        <v>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1.0000000000000001E-5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158</v>
      </c>
      <c r="T96" s="247" t="s">
        <v>158</v>
      </c>
      <c r="U96" s="231">
        <v>6.2E-2</v>
      </c>
      <c r="V96" s="231">
        <f>ROUND(E96*U96,2)</f>
        <v>1.24</v>
      </c>
      <c r="W96" s="231"/>
      <c r="X96" s="231" t="s">
        <v>159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5" t="s">
        <v>337</v>
      </c>
      <c r="D97" s="248"/>
      <c r="E97" s="248"/>
      <c r="F97" s="248"/>
      <c r="G97" s="248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202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314</v>
      </c>
      <c r="D98" s="232"/>
      <c r="E98" s="233">
        <v>20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1">
        <v>22</v>
      </c>
      <c r="B99" s="242" t="s">
        <v>338</v>
      </c>
      <c r="C99" s="253" t="s">
        <v>339</v>
      </c>
      <c r="D99" s="243" t="s">
        <v>274</v>
      </c>
      <c r="E99" s="244">
        <v>8.5000000000000006E-2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158</v>
      </c>
      <c r="T99" s="247" t="s">
        <v>158</v>
      </c>
      <c r="U99" s="231">
        <v>1.33</v>
      </c>
      <c r="V99" s="231">
        <f>ROUND(E99*U99,2)</f>
        <v>0.11</v>
      </c>
      <c r="W99" s="231"/>
      <c r="X99" s="231" t="s">
        <v>159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160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614</v>
      </c>
      <c r="D100" s="232"/>
      <c r="E100" s="233">
        <v>8.5000000000000006E-2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1">
        <v>23</v>
      </c>
      <c r="B101" s="242" t="s">
        <v>341</v>
      </c>
      <c r="C101" s="253" t="s">
        <v>342</v>
      </c>
      <c r="D101" s="243" t="s">
        <v>343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207</v>
      </c>
      <c r="T101" s="247" t="s">
        <v>208</v>
      </c>
      <c r="U101" s="231">
        <v>0</v>
      </c>
      <c r="V101" s="231">
        <f>ROUND(E101*U101,2)</f>
        <v>0</v>
      </c>
      <c r="W101" s="231"/>
      <c r="X101" s="231" t="s">
        <v>159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160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615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56</v>
      </c>
      <c r="D103" s="232"/>
      <c r="E103" s="233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>
      <c r="A104" s="235" t="s">
        <v>153</v>
      </c>
      <c r="B104" s="236" t="s">
        <v>98</v>
      </c>
      <c r="C104" s="252" t="s">
        <v>99</v>
      </c>
      <c r="D104" s="237"/>
      <c r="E104" s="238"/>
      <c r="F104" s="239"/>
      <c r="G104" s="239">
        <f>SUMIF(AG105:AG157,"&lt;&gt;NOR",G105:G157)</f>
        <v>0</v>
      </c>
      <c r="H104" s="239"/>
      <c r="I104" s="239">
        <f>SUM(I105:I157)</f>
        <v>0</v>
      </c>
      <c r="J104" s="239"/>
      <c r="K104" s="239">
        <f>SUM(K105:K157)</f>
        <v>0</v>
      </c>
      <c r="L104" s="239"/>
      <c r="M104" s="239">
        <f>SUM(M105:M157)</f>
        <v>0</v>
      </c>
      <c r="N104" s="239"/>
      <c r="O104" s="239">
        <f>SUM(O105:O157)</f>
        <v>0.03</v>
      </c>
      <c r="P104" s="239"/>
      <c r="Q104" s="239">
        <f>SUM(Q105:Q157)</f>
        <v>0.27</v>
      </c>
      <c r="R104" s="239"/>
      <c r="S104" s="239"/>
      <c r="T104" s="240"/>
      <c r="U104" s="234"/>
      <c r="V104" s="234">
        <f>SUM(V105:V157)</f>
        <v>8.57</v>
      </c>
      <c r="W104" s="234"/>
      <c r="X104" s="234"/>
      <c r="AG104" t="s">
        <v>154</v>
      </c>
    </row>
    <row r="105" spans="1:60" outlineLevel="1">
      <c r="A105" s="241">
        <v>24</v>
      </c>
      <c r="B105" s="242" t="s">
        <v>352</v>
      </c>
      <c r="C105" s="253" t="s">
        <v>353</v>
      </c>
      <c r="D105" s="243" t="s">
        <v>325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1.9460000000000002E-2</v>
      </c>
      <c r="Q105" s="246">
        <f>ROUND(E105*P105,2)</f>
        <v>0.02</v>
      </c>
      <c r="R105" s="246"/>
      <c r="S105" s="246" t="s">
        <v>158</v>
      </c>
      <c r="T105" s="247" t="s">
        <v>158</v>
      </c>
      <c r="U105" s="231">
        <v>0.38200000000000001</v>
      </c>
      <c r="V105" s="231">
        <f>ROUND(E105*U105,2)</f>
        <v>0.38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616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56</v>
      </c>
      <c r="D107" s="232"/>
      <c r="E107" s="233">
        <v>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25</v>
      </c>
      <c r="B108" s="242" t="s">
        <v>358</v>
      </c>
      <c r="C108" s="253" t="s">
        <v>359</v>
      </c>
      <c r="D108" s="243" t="s">
        <v>325</v>
      </c>
      <c r="E108" s="244">
        <v>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1.401E-2</v>
      </c>
      <c r="O108" s="246">
        <f>ROUND(E108*N108,2)</f>
        <v>0.01</v>
      </c>
      <c r="P108" s="246">
        <v>0</v>
      </c>
      <c r="Q108" s="246">
        <f>ROUND(E108*P108,2)</f>
        <v>0</v>
      </c>
      <c r="R108" s="246"/>
      <c r="S108" s="246" t="s">
        <v>158</v>
      </c>
      <c r="T108" s="247" t="s">
        <v>158</v>
      </c>
      <c r="U108" s="231">
        <v>1.1890000000000001</v>
      </c>
      <c r="V108" s="231">
        <f>ROUND(E108*U108,2)</f>
        <v>1.19</v>
      </c>
      <c r="W108" s="231"/>
      <c r="X108" s="231" t="s">
        <v>159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160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56</v>
      </c>
      <c r="D109" s="232"/>
      <c r="E109" s="233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26</v>
      </c>
      <c r="B110" s="242" t="s">
        <v>617</v>
      </c>
      <c r="C110" s="253" t="s">
        <v>618</v>
      </c>
      <c r="D110" s="243" t="s">
        <v>325</v>
      </c>
      <c r="E110" s="244">
        <v>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1.7299999999999999E-2</v>
      </c>
      <c r="Q110" s="246">
        <f>ROUND(E110*P110,2)</f>
        <v>0.02</v>
      </c>
      <c r="R110" s="246"/>
      <c r="S110" s="246" t="s">
        <v>158</v>
      </c>
      <c r="T110" s="247" t="s">
        <v>158</v>
      </c>
      <c r="U110" s="231">
        <v>0.496</v>
      </c>
      <c r="V110" s="231">
        <f>ROUND(E110*U110,2)</f>
        <v>0.5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56</v>
      </c>
      <c r="D111" s="232"/>
      <c r="E111" s="233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27</v>
      </c>
      <c r="B112" s="242" t="s">
        <v>619</v>
      </c>
      <c r="C112" s="253" t="s">
        <v>620</v>
      </c>
      <c r="D112" s="243" t="s">
        <v>325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1.09E-3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158</v>
      </c>
      <c r="T112" s="247" t="s">
        <v>158</v>
      </c>
      <c r="U112" s="231">
        <v>0.878</v>
      </c>
      <c r="V112" s="231">
        <f>ROUND(E112*U112,2)</f>
        <v>0.88</v>
      </c>
      <c r="W112" s="231"/>
      <c r="X112" s="231" t="s">
        <v>159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160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56</v>
      </c>
      <c r="D113" s="232"/>
      <c r="E113" s="233">
        <v>1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28</v>
      </c>
      <c r="B114" s="242" t="s">
        <v>621</v>
      </c>
      <c r="C114" s="253" t="s">
        <v>622</v>
      </c>
      <c r="D114" s="243" t="s">
        <v>325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3.4700000000000002E-2</v>
      </c>
      <c r="Q114" s="246">
        <f>ROUND(E114*P114,2)</f>
        <v>0.03</v>
      </c>
      <c r="R114" s="246"/>
      <c r="S114" s="246" t="s">
        <v>158</v>
      </c>
      <c r="T114" s="247" t="s">
        <v>158</v>
      </c>
      <c r="U114" s="231">
        <v>0.56899999999999995</v>
      </c>
      <c r="V114" s="231">
        <f>ROUND(E114*U114,2)</f>
        <v>0.56999999999999995</v>
      </c>
      <c r="W114" s="231"/>
      <c r="X114" s="231" t="s">
        <v>159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160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56</v>
      </c>
      <c r="D115" s="232"/>
      <c r="E115" s="233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1">
        <v>29</v>
      </c>
      <c r="B116" s="242" t="s">
        <v>623</v>
      </c>
      <c r="C116" s="253" t="s">
        <v>624</v>
      </c>
      <c r="D116" s="243" t="s">
        <v>157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3.0899999999999999E-3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158</v>
      </c>
      <c r="T116" s="247" t="s">
        <v>158</v>
      </c>
      <c r="U116" s="231">
        <v>1.25</v>
      </c>
      <c r="V116" s="231">
        <f>ROUND(E116*U116,2)</f>
        <v>1.25</v>
      </c>
      <c r="W116" s="231"/>
      <c r="X116" s="231" t="s">
        <v>159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160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56</v>
      </c>
      <c r="D117" s="232"/>
      <c r="E117" s="233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>
      <c r="A118" s="241">
        <v>30</v>
      </c>
      <c r="B118" s="242" t="s">
        <v>625</v>
      </c>
      <c r="C118" s="253" t="s">
        <v>626</v>
      </c>
      <c r="D118" s="243" t="s">
        <v>157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8.4999999999999995E-4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158</v>
      </c>
      <c r="T118" s="247" t="s">
        <v>158</v>
      </c>
      <c r="U118" s="231">
        <v>0.44500000000000001</v>
      </c>
      <c r="V118" s="231">
        <f>ROUND(E118*U118,2)</f>
        <v>0.45</v>
      </c>
      <c r="W118" s="231"/>
      <c r="X118" s="231" t="s">
        <v>159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160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56</v>
      </c>
      <c r="D119" s="232"/>
      <c r="E119" s="233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31</v>
      </c>
      <c r="B120" s="242" t="s">
        <v>627</v>
      </c>
      <c r="C120" s="253" t="s">
        <v>628</v>
      </c>
      <c r="D120" s="243" t="s">
        <v>157</v>
      </c>
      <c r="E120" s="244">
        <v>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1.64E-3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158</v>
      </c>
      <c r="T120" s="247" t="s">
        <v>158</v>
      </c>
      <c r="U120" s="231">
        <v>0.44500000000000001</v>
      </c>
      <c r="V120" s="231">
        <f>ROUND(E120*U120,2)</f>
        <v>0.45</v>
      </c>
      <c r="W120" s="231"/>
      <c r="X120" s="231" t="s">
        <v>159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56</v>
      </c>
      <c r="D121" s="232"/>
      <c r="E121" s="233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32</v>
      </c>
      <c r="B122" s="242" t="s">
        <v>374</v>
      </c>
      <c r="C122" s="253" t="s">
        <v>375</v>
      </c>
      <c r="D122" s="243" t="s">
        <v>325</v>
      </c>
      <c r="E122" s="244">
        <v>3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1.56E-3</v>
      </c>
      <c r="Q122" s="246">
        <f>ROUND(E122*P122,2)</f>
        <v>0</v>
      </c>
      <c r="R122" s="246"/>
      <c r="S122" s="246" t="s">
        <v>158</v>
      </c>
      <c r="T122" s="247" t="s">
        <v>158</v>
      </c>
      <c r="U122" s="231">
        <v>0.217</v>
      </c>
      <c r="V122" s="231">
        <f>ROUND(E122*U122,2)</f>
        <v>0.65</v>
      </c>
      <c r="W122" s="231"/>
      <c r="X122" s="231" t="s">
        <v>159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160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629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376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56</v>
      </c>
      <c r="D126" s="232"/>
      <c r="E126" s="233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613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33</v>
      </c>
      <c r="B129" s="242" t="s">
        <v>630</v>
      </c>
      <c r="C129" s="253" t="s">
        <v>631</v>
      </c>
      <c r="D129" s="243" t="s">
        <v>157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1.8000000000000001E-4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158</v>
      </c>
      <c r="T129" s="247" t="s">
        <v>158</v>
      </c>
      <c r="U129" s="231">
        <v>0.47599999999999998</v>
      </c>
      <c r="V129" s="231">
        <f>ROUND(E129*U129,2)</f>
        <v>0.48</v>
      </c>
      <c r="W129" s="231"/>
      <c r="X129" s="231" t="s">
        <v>159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632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56</v>
      </c>
      <c r="D131" s="232"/>
      <c r="E131" s="233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34</v>
      </c>
      <c r="B132" s="242" t="s">
        <v>381</v>
      </c>
      <c r="C132" s="253" t="s">
        <v>382</v>
      </c>
      <c r="D132" s="243" t="s">
        <v>157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4.0999999999999999E-4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158</v>
      </c>
      <c r="T132" s="247" t="s">
        <v>158</v>
      </c>
      <c r="U132" s="231">
        <v>0.246</v>
      </c>
      <c r="V132" s="231">
        <f>ROUND(E132*U132,2)</f>
        <v>0.25</v>
      </c>
      <c r="W132" s="231"/>
      <c r="X132" s="231" t="s">
        <v>159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633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56</v>
      </c>
      <c r="D134" s="232"/>
      <c r="E134" s="233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1">
        <v>35</v>
      </c>
      <c r="B135" s="242" t="s">
        <v>634</v>
      </c>
      <c r="C135" s="253" t="s">
        <v>635</v>
      </c>
      <c r="D135" s="243" t="s">
        <v>157</v>
      </c>
      <c r="E135" s="244">
        <v>1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2.2000000000000001E-4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158</v>
      </c>
      <c r="T135" s="247" t="s">
        <v>158</v>
      </c>
      <c r="U135" s="231">
        <v>0.246</v>
      </c>
      <c r="V135" s="231">
        <f>ROUND(E135*U135,2)</f>
        <v>0.25</v>
      </c>
      <c r="W135" s="231"/>
      <c r="X135" s="231" t="s">
        <v>159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56</v>
      </c>
      <c r="D136" s="232"/>
      <c r="E136" s="233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36</v>
      </c>
      <c r="B137" s="242" t="s">
        <v>383</v>
      </c>
      <c r="C137" s="253" t="s">
        <v>384</v>
      </c>
      <c r="D137" s="243" t="s">
        <v>157</v>
      </c>
      <c r="E137" s="244">
        <v>1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2.0000000000000001E-4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158</v>
      </c>
      <c r="T137" s="247" t="s">
        <v>158</v>
      </c>
      <c r="U137" s="231">
        <v>0.246</v>
      </c>
      <c r="V137" s="231">
        <f>ROUND(E137*U137,2)</f>
        <v>0.25</v>
      </c>
      <c r="W137" s="231"/>
      <c r="X137" s="231" t="s">
        <v>159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160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56</v>
      </c>
      <c r="D138" s="232"/>
      <c r="E138" s="233">
        <v>1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37</v>
      </c>
      <c r="B139" s="242" t="s">
        <v>636</v>
      </c>
      <c r="C139" s="253" t="s">
        <v>637</v>
      </c>
      <c r="D139" s="243" t="s">
        <v>157</v>
      </c>
      <c r="E139" s="244">
        <v>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0.17399999999999999</v>
      </c>
      <c r="Q139" s="246">
        <f>ROUND(E139*P139,2)</f>
        <v>0.17</v>
      </c>
      <c r="R139" s="246"/>
      <c r="S139" s="246" t="s">
        <v>158</v>
      </c>
      <c r="T139" s="247" t="s">
        <v>158</v>
      </c>
      <c r="U139" s="231">
        <v>0.95</v>
      </c>
      <c r="V139" s="231">
        <f>ROUND(E139*U139,2)</f>
        <v>0.95</v>
      </c>
      <c r="W139" s="231"/>
      <c r="X139" s="231" t="s">
        <v>159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160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638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38</v>
      </c>
      <c r="B142" s="242" t="s">
        <v>388</v>
      </c>
      <c r="C142" s="253" t="s">
        <v>389</v>
      </c>
      <c r="D142" s="243" t="s">
        <v>274</v>
      </c>
      <c r="E142" s="244">
        <v>4.7E-2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158</v>
      </c>
      <c r="T142" s="247" t="s">
        <v>158</v>
      </c>
      <c r="U142" s="231">
        <v>1.52</v>
      </c>
      <c r="V142" s="231">
        <f>ROUND(E142*U142,2)</f>
        <v>7.0000000000000007E-2</v>
      </c>
      <c r="W142" s="231"/>
      <c r="X142" s="231" t="s">
        <v>159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639</v>
      </c>
      <c r="D143" s="232"/>
      <c r="E143" s="233">
        <v>4.7E-2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39</v>
      </c>
      <c r="B144" s="242" t="s">
        <v>391</v>
      </c>
      <c r="C144" s="253" t="s">
        <v>392</v>
      </c>
      <c r="D144" s="243" t="s">
        <v>157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5.0000000000000001E-3</v>
      </c>
      <c r="Q144" s="246">
        <f>ROUND(E144*P144,2)</f>
        <v>0.01</v>
      </c>
      <c r="R144" s="246"/>
      <c r="S144" s="246" t="s">
        <v>207</v>
      </c>
      <c r="T144" s="247" t="s">
        <v>208</v>
      </c>
      <c r="U144" s="231">
        <v>0</v>
      </c>
      <c r="V144" s="231">
        <f>ROUND(E144*U144,2)</f>
        <v>0</v>
      </c>
      <c r="W144" s="231"/>
      <c r="X144" s="231" t="s">
        <v>159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40</v>
      </c>
      <c r="B146" s="242" t="s">
        <v>393</v>
      </c>
      <c r="C146" s="253" t="s">
        <v>394</v>
      </c>
      <c r="D146" s="243" t="s">
        <v>395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0.02</v>
      </c>
      <c r="Q146" s="246">
        <f>ROUND(E146*P146,2)</f>
        <v>0.02</v>
      </c>
      <c r="R146" s="246"/>
      <c r="S146" s="246" t="s">
        <v>207</v>
      </c>
      <c r="T146" s="247" t="s">
        <v>208</v>
      </c>
      <c r="U146" s="231">
        <v>0</v>
      </c>
      <c r="V146" s="231">
        <f>ROUND(E146*U146,2)</f>
        <v>0</v>
      </c>
      <c r="W146" s="231"/>
      <c r="X146" s="231" t="s">
        <v>159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160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29"/>
      <c r="B147" s="230"/>
      <c r="C147" s="254" t="s">
        <v>640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1">
        <v>41</v>
      </c>
      <c r="B149" s="242" t="s">
        <v>397</v>
      </c>
      <c r="C149" s="253" t="s">
        <v>641</v>
      </c>
      <c r="D149" s="243" t="s">
        <v>157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207</v>
      </c>
      <c r="T149" s="247" t="s">
        <v>208</v>
      </c>
      <c r="U149" s="231">
        <v>0</v>
      </c>
      <c r="V149" s="231">
        <f>ROUND(E149*U149,2)</f>
        <v>0</v>
      </c>
      <c r="W149" s="231"/>
      <c r="X149" s="231" t="s">
        <v>159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42</v>
      </c>
      <c r="B151" s="242" t="s">
        <v>642</v>
      </c>
      <c r="C151" s="253" t="s">
        <v>643</v>
      </c>
      <c r="D151" s="243" t="s">
        <v>157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2E-3</v>
      </c>
      <c r="O151" s="246">
        <f>ROUND(E151*N151,2)</f>
        <v>0</v>
      </c>
      <c r="P151" s="246">
        <v>0</v>
      </c>
      <c r="Q151" s="246">
        <f>ROUND(E151*P151,2)</f>
        <v>0</v>
      </c>
      <c r="R151" s="246" t="s">
        <v>401</v>
      </c>
      <c r="S151" s="246" t="s">
        <v>158</v>
      </c>
      <c r="T151" s="247" t="s">
        <v>158</v>
      </c>
      <c r="U151" s="231">
        <v>0</v>
      </c>
      <c r="V151" s="231">
        <f>ROUND(E151*U151,2)</f>
        <v>0</v>
      </c>
      <c r="W151" s="231"/>
      <c r="X151" s="231" t="s">
        <v>402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403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644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56</v>
      </c>
      <c r="D153" s="232"/>
      <c r="E153" s="233">
        <v>1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43</v>
      </c>
      <c r="B154" s="242" t="s">
        <v>645</v>
      </c>
      <c r="C154" s="253" t="s">
        <v>646</v>
      </c>
      <c r="D154" s="243" t="s">
        <v>157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8.9999999999999993E-3</v>
      </c>
      <c r="O154" s="246">
        <f>ROUND(E154*N154,2)</f>
        <v>0.01</v>
      </c>
      <c r="P154" s="246">
        <v>0</v>
      </c>
      <c r="Q154" s="246">
        <f>ROUND(E154*P154,2)</f>
        <v>0</v>
      </c>
      <c r="R154" s="246" t="s">
        <v>401</v>
      </c>
      <c r="S154" s="246" t="s">
        <v>158</v>
      </c>
      <c r="T154" s="247" t="s">
        <v>158</v>
      </c>
      <c r="U154" s="231">
        <v>0</v>
      </c>
      <c r="V154" s="231">
        <f>ROUND(E154*U154,2)</f>
        <v>0</v>
      </c>
      <c r="W154" s="231"/>
      <c r="X154" s="231" t="s">
        <v>402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403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56</v>
      </c>
      <c r="D155" s="232"/>
      <c r="E155" s="233">
        <v>1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1">
        <v>44</v>
      </c>
      <c r="B156" s="242" t="s">
        <v>647</v>
      </c>
      <c r="C156" s="253" t="s">
        <v>648</v>
      </c>
      <c r="D156" s="243" t="s">
        <v>157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1.4E-2</v>
      </c>
      <c r="O156" s="246">
        <f>ROUND(E156*N156,2)</f>
        <v>0.01</v>
      </c>
      <c r="P156" s="246">
        <v>0</v>
      </c>
      <c r="Q156" s="246">
        <f>ROUND(E156*P156,2)</f>
        <v>0</v>
      </c>
      <c r="R156" s="246" t="s">
        <v>401</v>
      </c>
      <c r="S156" s="246" t="s">
        <v>158</v>
      </c>
      <c r="T156" s="247" t="s">
        <v>158</v>
      </c>
      <c r="U156" s="231">
        <v>0</v>
      </c>
      <c r="V156" s="231">
        <f>ROUND(E156*U156,2)</f>
        <v>0</v>
      </c>
      <c r="W156" s="231"/>
      <c r="X156" s="231" t="s">
        <v>402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403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162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>
      <c r="A158" s="235" t="s">
        <v>153</v>
      </c>
      <c r="B158" s="236" t="s">
        <v>102</v>
      </c>
      <c r="C158" s="252" t="s">
        <v>103</v>
      </c>
      <c r="D158" s="237"/>
      <c r="E158" s="238"/>
      <c r="F158" s="239"/>
      <c r="G158" s="239">
        <f>SUMIF(AG159:AG163,"&lt;&gt;NOR",G159:G163)</f>
        <v>0</v>
      </c>
      <c r="H158" s="239"/>
      <c r="I158" s="239">
        <f>SUM(I159:I163)</f>
        <v>0</v>
      </c>
      <c r="J158" s="239"/>
      <c r="K158" s="239">
        <f>SUM(K159:K163)</f>
        <v>0</v>
      </c>
      <c r="L158" s="239"/>
      <c r="M158" s="239">
        <f>SUM(M159:M163)</f>
        <v>0</v>
      </c>
      <c r="N158" s="239"/>
      <c r="O158" s="239">
        <f>SUM(O159:O163)</f>
        <v>0.18</v>
      </c>
      <c r="P158" s="239"/>
      <c r="Q158" s="239">
        <f>SUM(Q159:Q163)</f>
        <v>0</v>
      </c>
      <c r="R158" s="239"/>
      <c r="S158" s="239"/>
      <c r="T158" s="240"/>
      <c r="U158" s="234"/>
      <c r="V158" s="234">
        <f>SUM(V159:V163)</f>
        <v>9.39</v>
      </c>
      <c r="W158" s="234"/>
      <c r="X158" s="234"/>
      <c r="AG158" t="s">
        <v>154</v>
      </c>
    </row>
    <row r="159" spans="1:60" ht="22.5" outlineLevel="1">
      <c r="A159" s="241">
        <v>45</v>
      </c>
      <c r="B159" s="242" t="s">
        <v>649</v>
      </c>
      <c r="C159" s="253" t="s">
        <v>650</v>
      </c>
      <c r="D159" s="243" t="s">
        <v>157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158</v>
      </c>
      <c r="T159" s="247" t="s">
        <v>158</v>
      </c>
      <c r="U159" s="231">
        <v>9.39</v>
      </c>
      <c r="V159" s="231">
        <f>ROUND(E159*U159,2)</f>
        <v>9.39</v>
      </c>
      <c r="W159" s="231"/>
      <c r="X159" s="231" t="s">
        <v>159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160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56</v>
      </c>
      <c r="D160" s="232"/>
      <c r="E160" s="233">
        <v>1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46</v>
      </c>
      <c r="B161" s="242" t="s">
        <v>651</v>
      </c>
      <c r="C161" s="253" t="s">
        <v>652</v>
      </c>
      <c r="D161" s="243" t="s">
        <v>325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0.184</v>
      </c>
      <c r="O161" s="246">
        <f>ROUND(E161*N161,2)</f>
        <v>0.18</v>
      </c>
      <c r="P161" s="246">
        <v>0</v>
      </c>
      <c r="Q161" s="246">
        <f>ROUND(E161*P161,2)</f>
        <v>0</v>
      </c>
      <c r="R161" s="246" t="s">
        <v>401</v>
      </c>
      <c r="S161" s="246" t="s">
        <v>158</v>
      </c>
      <c r="T161" s="247" t="s">
        <v>158</v>
      </c>
      <c r="U161" s="231">
        <v>0</v>
      </c>
      <c r="V161" s="231">
        <f>ROUND(E161*U161,2)</f>
        <v>0</v>
      </c>
      <c r="W161" s="231"/>
      <c r="X161" s="231" t="s">
        <v>402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403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653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56</v>
      </c>
      <c r="D163" s="232"/>
      <c r="E163" s="233">
        <v>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>
      <c r="A164" s="235" t="s">
        <v>153</v>
      </c>
      <c r="B164" s="236" t="s">
        <v>108</v>
      </c>
      <c r="C164" s="252" t="s">
        <v>109</v>
      </c>
      <c r="D164" s="237"/>
      <c r="E164" s="238"/>
      <c r="F164" s="239"/>
      <c r="G164" s="239">
        <f>SUMIF(AG165:AG177,"&lt;&gt;NOR",G165:G177)</f>
        <v>0</v>
      </c>
      <c r="H164" s="239"/>
      <c r="I164" s="239">
        <f>SUM(I165:I177)</f>
        <v>0</v>
      </c>
      <c r="J164" s="239"/>
      <c r="K164" s="239">
        <f>SUM(K165:K177)</f>
        <v>0</v>
      </c>
      <c r="L164" s="239"/>
      <c r="M164" s="239">
        <f>SUM(M165:M177)</f>
        <v>0</v>
      </c>
      <c r="N164" s="239"/>
      <c r="O164" s="239">
        <f>SUM(O165:O177)</f>
        <v>0.05</v>
      </c>
      <c r="P164" s="239"/>
      <c r="Q164" s="239">
        <f>SUM(Q165:Q177)</f>
        <v>0.01</v>
      </c>
      <c r="R164" s="239"/>
      <c r="S164" s="239"/>
      <c r="T164" s="240"/>
      <c r="U164" s="234"/>
      <c r="V164" s="234">
        <f>SUM(V165:V177)</f>
        <v>5.68</v>
      </c>
      <c r="W164" s="234"/>
      <c r="X164" s="234"/>
      <c r="AG164" t="s">
        <v>154</v>
      </c>
    </row>
    <row r="165" spans="1:60" ht="22.5" outlineLevel="1">
      <c r="A165" s="241">
        <v>47</v>
      </c>
      <c r="B165" s="242" t="s">
        <v>654</v>
      </c>
      <c r="C165" s="253" t="s">
        <v>655</v>
      </c>
      <c r="D165" s="243" t="s">
        <v>199</v>
      </c>
      <c r="E165" s="244">
        <v>13.32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8.0000000000000007E-5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158</v>
      </c>
      <c r="T165" s="247" t="s">
        <v>158</v>
      </c>
      <c r="U165" s="231">
        <v>0.14000000000000001</v>
      </c>
      <c r="V165" s="231">
        <f>ROUND(E165*U165,2)</f>
        <v>1.86</v>
      </c>
      <c r="W165" s="231"/>
      <c r="X165" s="231" t="s">
        <v>159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160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656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657</v>
      </c>
      <c r="D167" s="232"/>
      <c r="E167" s="233">
        <v>14.92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658</v>
      </c>
      <c r="D168" s="232"/>
      <c r="E168" s="233">
        <v>-1.6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>
      <c r="A169" s="241">
        <v>48</v>
      </c>
      <c r="B169" s="242" t="s">
        <v>659</v>
      </c>
      <c r="C169" s="253" t="s">
        <v>660</v>
      </c>
      <c r="D169" s="243" t="s">
        <v>165</v>
      </c>
      <c r="E169" s="244">
        <v>9.9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5.4000000000000003E-3</v>
      </c>
      <c r="O169" s="246">
        <f>ROUND(E169*N169,2)</f>
        <v>0.05</v>
      </c>
      <c r="P169" s="246">
        <v>0</v>
      </c>
      <c r="Q169" s="246">
        <f>ROUND(E169*P169,2)</f>
        <v>0</v>
      </c>
      <c r="R169" s="246"/>
      <c r="S169" s="246" t="s">
        <v>158</v>
      </c>
      <c r="T169" s="247" t="s">
        <v>158</v>
      </c>
      <c r="U169" s="231">
        <v>0.27</v>
      </c>
      <c r="V169" s="231">
        <f>ROUND(E169*U169,2)</f>
        <v>2.67</v>
      </c>
      <c r="W169" s="231"/>
      <c r="X169" s="231" t="s">
        <v>159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160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661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602</v>
      </c>
      <c r="D171" s="232"/>
      <c r="E171" s="233">
        <v>9.9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49</v>
      </c>
      <c r="B172" s="242" t="s">
        <v>662</v>
      </c>
      <c r="C172" s="253" t="s">
        <v>663</v>
      </c>
      <c r="D172" s="243" t="s">
        <v>165</v>
      </c>
      <c r="E172" s="244">
        <v>9.9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1E-3</v>
      </c>
      <c r="Q172" s="246">
        <f>ROUND(E172*P172,2)</f>
        <v>0.01</v>
      </c>
      <c r="R172" s="246"/>
      <c r="S172" s="246" t="s">
        <v>158</v>
      </c>
      <c r="T172" s="247" t="s">
        <v>158</v>
      </c>
      <c r="U172" s="231">
        <v>0.11</v>
      </c>
      <c r="V172" s="231">
        <f>ROUND(E172*U172,2)</f>
        <v>1.0900000000000001</v>
      </c>
      <c r="W172" s="231"/>
      <c r="X172" s="231" t="s">
        <v>159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>
      <c r="A173" s="229"/>
      <c r="B173" s="230"/>
      <c r="C173" s="254" t="s">
        <v>664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665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602</v>
      </c>
      <c r="D175" s="232"/>
      <c r="E175" s="233">
        <v>9.9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1">
        <v>50</v>
      </c>
      <c r="B176" s="242" t="s">
        <v>666</v>
      </c>
      <c r="C176" s="253" t="s">
        <v>667</v>
      </c>
      <c r="D176" s="243" t="s">
        <v>274</v>
      </c>
      <c r="E176" s="244">
        <v>5.3999999999999999E-2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158</v>
      </c>
      <c r="T176" s="247" t="s">
        <v>158</v>
      </c>
      <c r="U176" s="231">
        <v>1.0900000000000001</v>
      </c>
      <c r="V176" s="231">
        <f>ROUND(E176*U176,2)</f>
        <v>0.06</v>
      </c>
      <c r="W176" s="231"/>
      <c r="X176" s="231" t="s">
        <v>159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160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668</v>
      </c>
      <c r="D177" s="232"/>
      <c r="E177" s="233">
        <v>5.3999999999999999E-2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>
      <c r="A178" s="235" t="s">
        <v>153</v>
      </c>
      <c r="B178" s="236" t="s">
        <v>110</v>
      </c>
      <c r="C178" s="252" t="s">
        <v>111</v>
      </c>
      <c r="D178" s="237"/>
      <c r="E178" s="238"/>
      <c r="F178" s="239"/>
      <c r="G178" s="239">
        <f>SUMIF(AG179:AG208,"&lt;&gt;NOR",G179:G208)</f>
        <v>0</v>
      </c>
      <c r="H178" s="239"/>
      <c r="I178" s="239">
        <f>SUM(I179:I208)</f>
        <v>0</v>
      </c>
      <c r="J178" s="239"/>
      <c r="K178" s="239">
        <f>SUM(K179:K208)</f>
        <v>0</v>
      </c>
      <c r="L178" s="239"/>
      <c r="M178" s="239">
        <f>SUM(M179:M208)</f>
        <v>0</v>
      </c>
      <c r="N178" s="239"/>
      <c r="O178" s="239">
        <f>SUM(O179:O208)</f>
        <v>0.08</v>
      </c>
      <c r="P178" s="239"/>
      <c r="Q178" s="239">
        <f>SUM(Q179:Q208)</f>
        <v>0</v>
      </c>
      <c r="R178" s="239"/>
      <c r="S178" s="239"/>
      <c r="T178" s="240"/>
      <c r="U178" s="234"/>
      <c r="V178" s="234">
        <f>SUM(V179:V208)</f>
        <v>7.55</v>
      </c>
      <c r="W178" s="234"/>
      <c r="X178" s="234"/>
      <c r="AG178" t="s">
        <v>154</v>
      </c>
    </row>
    <row r="179" spans="1:60" outlineLevel="1">
      <c r="A179" s="241">
        <v>51</v>
      </c>
      <c r="B179" s="242" t="s">
        <v>428</v>
      </c>
      <c r="C179" s="253" t="s">
        <v>429</v>
      </c>
      <c r="D179" s="243" t="s">
        <v>165</v>
      </c>
      <c r="E179" s="244">
        <v>4.8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2.1000000000000001E-4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158</v>
      </c>
      <c r="T179" s="247" t="s">
        <v>158</v>
      </c>
      <c r="U179" s="231">
        <v>0.05</v>
      </c>
      <c r="V179" s="231">
        <f>ROUND(E179*U179,2)</f>
        <v>0.24</v>
      </c>
      <c r="W179" s="231"/>
      <c r="X179" s="231" t="s">
        <v>159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160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669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670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671</v>
      </c>
      <c r="D182" s="232"/>
      <c r="E182" s="233">
        <v>1.74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162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672</v>
      </c>
      <c r="D183" s="232"/>
      <c r="E183" s="233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673</v>
      </c>
      <c r="D184" s="232"/>
      <c r="E184" s="233">
        <v>2.88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674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162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675</v>
      </c>
      <c r="D186" s="232"/>
      <c r="E186" s="233">
        <v>0.18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52</v>
      </c>
      <c r="B187" s="242" t="s">
        <v>438</v>
      </c>
      <c r="C187" s="253" t="s">
        <v>439</v>
      </c>
      <c r="D187" s="243" t="s">
        <v>165</v>
      </c>
      <c r="E187" s="244">
        <v>4.8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158</v>
      </c>
      <c r="T187" s="247" t="s">
        <v>214</v>
      </c>
      <c r="U187" s="231">
        <v>0</v>
      </c>
      <c r="V187" s="231">
        <f>ROUND(E187*U187,2)</f>
        <v>0</v>
      </c>
      <c r="W187" s="231"/>
      <c r="X187" s="231" t="s">
        <v>159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200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676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162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677</v>
      </c>
      <c r="D189" s="232"/>
      <c r="E189" s="233">
        <v>4.8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53</v>
      </c>
      <c r="B190" s="242" t="s">
        <v>678</v>
      </c>
      <c r="C190" s="253" t="s">
        <v>679</v>
      </c>
      <c r="D190" s="243" t="s">
        <v>165</v>
      </c>
      <c r="E190" s="244">
        <v>4.8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158</v>
      </c>
      <c r="T190" s="247" t="s">
        <v>158</v>
      </c>
      <c r="U190" s="231">
        <v>1.17</v>
      </c>
      <c r="V190" s="231">
        <f>ROUND(E190*U190,2)</f>
        <v>5.62</v>
      </c>
      <c r="W190" s="231"/>
      <c r="X190" s="231" t="s">
        <v>159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200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670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162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671</v>
      </c>
      <c r="D192" s="232"/>
      <c r="E192" s="233">
        <v>1.74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162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672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673</v>
      </c>
      <c r="D194" s="232"/>
      <c r="E194" s="233">
        <v>2.88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162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674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162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675</v>
      </c>
      <c r="D196" s="232"/>
      <c r="E196" s="233">
        <v>0.18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54</v>
      </c>
      <c r="B197" s="242" t="s">
        <v>445</v>
      </c>
      <c r="C197" s="253" t="s">
        <v>446</v>
      </c>
      <c r="D197" s="243" t="s">
        <v>199</v>
      </c>
      <c r="E197" s="244">
        <v>12.96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158</v>
      </c>
      <c r="T197" s="247" t="s">
        <v>214</v>
      </c>
      <c r="U197" s="231">
        <v>0.12</v>
      </c>
      <c r="V197" s="231">
        <f>ROUND(E197*U197,2)</f>
        <v>1.56</v>
      </c>
      <c r="W197" s="231"/>
      <c r="X197" s="231" t="s">
        <v>159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204</v>
      </c>
      <c r="D198" s="232"/>
      <c r="E198" s="233">
        <v>3.6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680</v>
      </c>
      <c r="D199" s="232"/>
      <c r="E199" s="233">
        <v>5.76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681</v>
      </c>
      <c r="D200" s="232"/>
      <c r="E200" s="233">
        <v>3.6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1">
        <v>55</v>
      </c>
      <c r="B201" s="242" t="s">
        <v>450</v>
      </c>
      <c r="C201" s="253" t="s">
        <v>451</v>
      </c>
      <c r="D201" s="243" t="s">
        <v>274</v>
      </c>
      <c r="E201" s="244">
        <v>8.4000000000000005E-2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158</v>
      </c>
      <c r="T201" s="247" t="s">
        <v>214</v>
      </c>
      <c r="U201" s="231">
        <v>1.6</v>
      </c>
      <c r="V201" s="231">
        <f>ROUND(E201*U201,2)</f>
        <v>0.13</v>
      </c>
      <c r="W201" s="231"/>
      <c r="X201" s="231" t="s">
        <v>159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200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682</v>
      </c>
      <c r="D202" s="232"/>
      <c r="E202" s="233">
        <v>8.4000000000000005E-2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162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1">
        <v>56</v>
      </c>
      <c r="B203" s="242" t="s">
        <v>453</v>
      </c>
      <c r="C203" s="253" t="s">
        <v>454</v>
      </c>
      <c r="D203" s="243" t="s">
        <v>199</v>
      </c>
      <c r="E203" s="244">
        <v>14.256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2.2000000000000001E-4</v>
      </c>
      <c r="O203" s="246">
        <f>ROUND(E203*N203,2)</f>
        <v>0</v>
      </c>
      <c r="P203" s="246">
        <v>0</v>
      </c>
      <c r="Q203" s="246">
        <f>ROUND(E203*P203,2)</f>
        <v>0</v>
      </c>
      <c r="R203" s="246" t="s">
        <v>401</v>
      </c>
      <c r="S203" s="246" t="s">
        <v>158</v>
      </c>
      <c r="T203" s="247" t="s">
        <v>214</v>
      </c>
      <c r="U203" s="231">
        <v>0</v>
      </c>
      <c r="V203" s="231">
        <f>ROUND(E203*U203,2)</f>
        <v>0</v>
      </c>
      <c r="W203" s="231"/>
      <c r="X203" s="231" t="s">
        <v>402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403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683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162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684</v>
      </c>
      <c r="D205" s="232"/>
      <c r="E205" s="233">
        <v>14.256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162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1">
        <v>57</v>
      </c>
      <c r="B206" s="242" t="s">
        <v>685</v>
      </c>
      <c r="C206" s="253" t="s">
        <v>686</v>
      </c>
      <c r="D206" s="243" t="s">
        <v>165</v>
      </c>
      <c r="E206" s="244">
        <v>5.28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1.0500000000000001E-2</v>
      </c>
      <c r="O206" s="246">
        <f>ROUND(E206*N206,2)</f>
        <v>0.06</v>
      </c>
      <c r="P206" s="246">
        <v>0</v>
      </c>
      <c r="Q206" s="246">
        <f>ROUND(E206*P206,2)</f>
        <v>0</v>
      </c>
      <c r="R206" s="246" t="s">
        <v>401</v>
      </c>
      <c r="S206" s="246" t="s">
        <v>158</v>
      </c>
      <c r="T206" s="247" t="s">
        <v>158</v>
      </c>
      <c r="U206" s="231">
        <v>0</v>
      </c>
      <c r="V206" s="231">
        <f>ROUND(E206*U206,2)</f>
        <v>0</v>
      </c>
      <c r="W206" s="231"/>
      <c r="X206" s="231" t="s">
        <v>402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459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676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162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687</v>
      </c>
      <c r="D208" s="232"/>
      <c r="E208" s="233">
        <v>5.28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>
      <c r="A209" s="235" t="s">
        <v>153</v>
      </c>
      <c r="B209" s="236" t="s">
        <v>112</v>
      </c>
      <c r="C209" s="252" t="s">
        <v>113</v>
      </c>
      <c r="D209" s="237"/>
      <c r="E209" s="238"/>
      <c r="F209" s="239"/>
      <c r="G209" s="239">
        <f>SUMIF(AG210:AG221,"&lt;&gt;NOR",G210:G221)</f>
        <v>0</v>
      </c>
      <c r="H209" s="239"/>
      <c r="I209" s="239">
        <f>SUM(I210:I221)</f>
        <v>0</v>
      </c>
      <c r="J209" s="239"/>
      <c r="K209" s="239">
        <f>SUM(K210:K221)</f>
        <v>0</v>
      </c>
      <c r="L209" s="239"/>
      <c r="M209" s="239">
        <f>SUM(M210:M221)</f>
        <v>0</v>
      </c>
      <c r="N209" s="239"/>
      <c r="O209" s="239">
        <f>SUM(O210:O221)</f>
        <v>0</v>
      </c>
      <c r="P209" s="239"/>
      <c r="Q209" s="239">
        <f>SUM(Q210:Q221)</f>
        <v>0</v>
      </c>
      <c r="R209" s="239"/>
      <c r="S209" s="239"/>
      <c r="T209" s="240"/>
      <c r="U209" s="234"/>
      <c r="V209" s="234">
        <f>SUM(V210:V221)</f>
        <v>0.39</v>
      </c>
      <c r="W209" s="234"/>
      <c r="X209" s="234"/>
      <c r="AG209" t="s">
        <v>154</v>
      </c>
    </row>
    <row r="210" spans="1:60" outlineLevel="1">
      <c r="A210" s="241">
        <v>58</v>
      </c>
      <c r="B210" s="242" t="s">
        <v>461</v>
      </c>
      <c r="C210" s="253" t="s">
        <v>462</v>
      </c>
      <c r="D210" s="243" t="s">
        <v>165</v>
      </c>
      <c r="E210" s="244">
        <v>2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2.5000000000000001E-4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158</v>
      </c>
      <c r="T210" s="247" t="s">
        <v>158</v>
      </c>
      <c r="U210" s="231">
        <v>0.13</v>
      </c>
      <c r="V210" s="231">
        <f>ROUND(E210*U210,2)</f>
        <v>0.26</v>
      </c>
      <c r="W210" s="231"/>
      <c r="X210" s="231" t="s">
        <v>159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688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689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63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59</v>
      </c>
      <c r="B214" s="242" t="s">
        <v>467</v>
      </c>
      <c r="C214" s="253" t="s">
        <v>468</v>
      </c>
      <c r="D214" s="243" t="s">
        <v>165</v>
      </c>
      <c r="E214" s="244">
        <v>2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5.0000000000000002E-5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158</v>
      </c>
      <c r="T214" s="247" t="s">
        <v>158</v>
      </c>
      <c r="U214" s="231">
        <v>0.06</v>
      </c>
      <c r="V214" s="231">
        <f>ROUND(E214*U214,2)</f>
        <v>0.12</v>
      </c>
      <c r="W214" s="231"/>
      <c r="X214" s="231" t="s">
        <v>159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690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689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162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63</v>
      </c>
      <c r="D217" s="232"/>
      <c r="E217" s="233">
        <v>2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1">
        <v>60</v>
      </c>
      <c r="B218" s="242" t="s">
        <v>469</v>
      </c>
      <c r="C218" s="253" t="s">
        <v>470</v>
      </c>
      <c r="D218" s="243" t="s">
        <v>165</v>
      </c>
      <c r="E218" s="244">
        <v>0.2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1.0000000000000001E-5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158</v>
      </c>
      <c r="T218" s="247" t="s">
        <v>158</v>
      </c>
      <c r="U218" s="231">
        <v>0.05</v>
      </c>
      <c r="V218" s="231">
        <f>ROUND(E218*U218,2)</f>
        <v>0.01</v>
      </c>
      <c r="W218" s="231"/>
      <c r="X218" s="231" t="s">
        <v>159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160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691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692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162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693</v>
      </c>
      <c r="D221" s="232"/>
      <c r="E221" s="233">
        <v>0.2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>
      <c r="A222" s="235" t="s">
        <v>153</v>
      </c>
      <c r="B222" s="236" t="s">
        <v>114</v>
      </c>
      <c r="C222" s="252" t="s">
        <v>115</v>
      </c>
      <c r="D222" s="237"/>
      <c r="E222" s="238"/>
      <c r="F222" s="239"/>
      <c r="G222" s="239">
        <f>SUMIF(AG223:AG246,"&lt;&gt;NOR",G223:G246)</f>
        <v>0</v>
      </c>
      <c r="H222" s="239"/>
      <c r="I222" s="239">
        <f>SUM(I223:I246)</f>
        <v>0</v>
      </c>
      <c r="J222" s="239"/>
      <c r="K222" s="239">
        <f>SUM(K223:K246)</f>
        <v>0</v>
      </c>
      <c r="L222" s="239"/>
      <c r="M222" s="239">
        <f>SUM(M223:M246)</f>
        <v>0</v>
      </c>
      <c r="N222" s="239"/>
      <c r="O222" s="239">
        <f>SUM(O223:O246)</f>
        <v>0.02</v>
      </c>
      <c r="P222" s="239"/>
      <c r="Q222" s="239">
        <f>SUM(Q223:Q246)</f>
        <v>0.02</v>
      </c>
      <c r="R222" s="239"/>
      <c r="S222" s="239"/>
      <c r="T222" s="240"/>
      <c r="U222" s="234"/>
      <c r="V222" s="234">
        <f>SUM(V223:V246)</f>
        <v>8.16</v>
      </c>
      <c r="W222" s="234"/>
      <c r="X222" s="234"/>
      <c r="AG222" t="s">
        <v>154</v>
      </c>
    </row>
    <row r="223" spans="1:60" outlineLevel="1">
      <c r="A223" s="241">
        <v>61</v>
      </c>
      <c r="B223" s="242" t="s">
        <v>471</v>
      </c>
      <c r="C223" s="253" t="s">
        <v>472</v>
      </c>
      <c r="D223" s="243" t="s">
        <v>165</v>
      </c>
      <c r="E223" s="244">
        <v>41.438000000000002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5.0000000000000001E-4</v>
      </c>
      <c r="Q223" s="246">
        <f>ROUND(E223*P223,2)</f>
        <v>0.02</v>
      </c>
      <c r="R223" s="246"/>
      <c r="S223" s="246" t="s">
        <v>158</v>
      </c>
      <c r="T223" s="247" t="s">
        <v>158</v>
      </c>
      <c r="U223" s="231">
        <v>7.0000000000000007E-2</v>
      </c>
      <c r="V223" s="231">
        <f>ROUND(E223*U223,2)</f>
        <v>2.9</v>
      </c>
      <c r="W223" s="231"/>
      <c r="X223" s="231" t="s">
        <v>159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160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694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695</v>
      </c>
      <c r="D225" s="232"/>
      <c r="E225" s="233">
        <v>44.014000000000003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696</v>
      </c>
      <c r="D226" s="232"/>
      <c r="E226" s="233">
        <v>-6.2234999999999996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697</v>
      </c>
      <c r="D227" s="232"/>
      <c r="E227" s="233">
        <v>-6.2525000000000004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698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602</v>
      </c>
      <c r="D229" s="232"/>
      <c r="E229" s="233">
        <v>9.9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1">
        <v>62</v>
      </c>
      <c r="B230" s="242" t="s">
        <v>484</v>
      </c>
      <c r="C230" s="253" t="s">
        <v>485</v>
      </c>
      <c r="D230" s="243" t="s">
        <v>165</v>
      </c>
      <c r="E230" s="244">
        <v>39.703499999999998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1.7000000000000001E-4</v>
      </c>
      <c r="O230" s="246">
        <f>ROUND(E230*N230,2)</f>
        <v>0.01</v>
      </c>
      <c r="P230" s="246">
        <v>0</v>
      </c>
      <c r="Q230" s="246">
        <f>ROUND(E230*P230,2)</f>
        <v>0</v>
      </c>
      <c r="R230" s="246"/>
      <c r="S230" s="246" t="s">
        <v>158</v>
      </c>
      <c r="T230" s="247" t="s">
        <v>158</v>
      </c>
      <c r="U230" s="231">
        <v>0.03</v>
      </c>
      <c r="V230" s="231">
        <f>ROUND(E230*U230,2)</f>
        <v>1.19</v>
      </c>
      <c r="W230" s="231"/>
      <c r="X230" s="231" t="s">
        <v>159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160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699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695</v>
      </c>
      <c r="D232" s="232"/>
      <c r="E232" s="233">
        <v>44.014000000000003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700</v>
      </c>
      <c r="D233" s="232"/>
      <c r="E233" s="233">
        <v>-3.8424999999999998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701</v>
      </c>
      <c r="D234" s="232"/>
      <c r="E234" s="233">
        <v>-10.368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162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702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162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602</v>
      </c>
      <c r="D236" s="232"/>
      <c r="E236" s="233">
        <v>9.9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162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63</v>
      </c>
      <c r="B237" s="242" t="s">
        <v>489</v>
      </c>
      <c r="C237" s="253" t="s">
        <v>490</v>
      </c>
      <c r="D237" s="243" t="s">
        <v>165</v>
      </c>
      <c r="E237" s="244">
        <v>39.703499999999998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2.1000000000000001E-4</v>
      </c>
      <c r="O237" s="246">
        <f>ROUND(E237*N237,2)</f>
        <v>0.01</v>
      </c>
      <c r="P237" s="246">
        <v>0</v>
      </c>
      <c r="Q237" s="246">
        <f>ROUND(E237*P237,2)</f>
        <v>0</v>
      </c>
      <c r="R237" s="246"/>
      <c r="S237" s="246" t="s">
        <v>158</v>
      </c>
      <c r="T237" s="247" t="s">
        <v>158</v>
      </c>
      <c r="U237" s="231">
        <v>0.1</v>
      </c>
      <c r="V237" s="231">
        <f>ROUND(E237*U237,2)</f>
        <v>3.97</v>
      </c>
      <c r="W237" s="231"/>
      <c r="X237" s="231" t="s">
        <v>159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160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699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162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695</v>
      </c>
      <c r="D239" s="232"/>
      <c r="E239" s="233">
        <v>44.014000000000003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162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700</v>
      </c>
      <c r="D240" s="232"/>
      <c r="E240" s="233">
        <v>-3.8424999999999998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162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701</v>
      </c>
      <c r="D241" s="232"/>
      <c r="E241" s="233">
        <v>-10.368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162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702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162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602</v>
      </c>
      <c r="D243" s="232"/>
      <c r="E243" s="233">
        <v>9.9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162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64</v>
      </c>
      <c r="B244" s="242" t="s">
        <v>491</v>
      </c>
      <c r="C244" s="253" t="s">
        <v>492</v>
      </c>
      <c r="D244" s="243" t="s">
        <v>165</v>
      </c>
      <c r="E244" s="244">
        <v>9.9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3.5E-4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158</v>
      </c>
      <c r="T244" s="247" t="s">
        <v>158</v>
      </c>
      <c r="U244" s="231">
        <v>0.01</v>
      </c>
      <c r="V244" s="231">
        <f>ROUND(E244*U244,2)</f>
        <v>0.1</v>
      </c>
      <c r="W244" s="231"/>
      <c r="X244" s="231" t="s">
        <v>159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160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703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162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602</v>
      </c>
      <c r="D246" s="232"/>
      <c r="E246" s="233">
        <v>9.9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>
      <c r="A247" s="235" t="s">
        <v>153</v>
      </c>
      <c r="B247" s="236" t="s">
        <v>116</v>
      </c>
      <c r="C247" s="252" t="s">
        <v>117</v>
      </c>
      <c r="D247" s="237"/>
      <c r="E247" s="238"/>
      <c r="F247" s="239"/>
      <c r="G247" s="239">
        <f>SUMIF(AG248:AG256,"&lt;&gt;NOR",G248:G256)</f>
        <v>0</v>
      </c>
      <c r="H247" s="239"/>
      <c r="I247" s="239">
        <f>SUM(I248:I256)</f>
        <v>0</v>
      </c>
      <c r="J247" s="239"/>
      <c r="K247" s="239">
        <f>SUM(K248:K256)</f>
        <v>0</v>
      </c>
      <c r="L247" s="239"/>
      <c r="M247" s="239">
        <f>SUM(M248:M256)</f>
        <v>0</v>
      </c>
      <c r="N247" s="239"/>
      <c r="O247" s="239">
        <f>SUM(O248:O256)</f>
        <v>0</v>
      </c>
      <c r="P247" s="239"/>
      <c r="Q247" s="239">
        <f>SUM(Q248:Q256)</f>
        <v>0</v>
      </c>
      <c r="R247" s="239"/>
      <c r="S247" s="239"/>
      <c r="T247" s="240"/>
      <c r="U247" s="234"/>
      <c r="V247" s="234">
        <f>SUM(V248:V256)</f>
        <v>0</v>
      </c>
      <c r="W247" s="234"/>
      <c r="X247" s="234"/>
      <c r="AG247" t="s">
        <v>154</v>
      </c>
    </row>
    <row r="248" spans="1:60" outlineLevel="1">
      <c r="A248" s="241">
        <v>65</v>
      </c>
      <c r="B248" s="242" t="s">
        <v>56</v>
      </c>
      <c r="C248" s="253" t="s">
        <v>494</v>
      </c>
      <c r="D248" s="243" t="s">
        <v>343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207</v>
      </c>
      <c r="T248" s="247" t="s">
        <v>208</v>
      </c>
      <c r="U248" s="231">
        <v>0</v>
      </c>
      <c r="V248" s="231">
        <f>ROUND(E248*U248,2)</f>
        <v>0</v>
      </c>
      <c r="W248" s="231"/>
      <c r="X248" s="231" t="s">
        <v>159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160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704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162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66</v>
      </c>
      <c r="B251" s="242" t="s">
        <v>63</v>
      </c>
      <c r="C251" s="253" t="s">
        <v>705</v>
      </c>
      <c r="D251" s="243" t="s">
        <v>157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207</v>
      </c>
      <c r="T251" s="247" t="s">
        <v>208</v>
      </c>
      <c r="U251" s="231">
        <v>0</v>
      </c>
      <c r="V251" s="231">
        <f>ROUND(E251*U251,2)</f>
        <v>0</v>
      </c>
      <c r="W251" s="231"/>
      <c r="X251" s="231" t="s">
        <v>159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160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704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162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162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67</v>
      </c>
      <c r="B254" s="242" t="s">
        <v>65</v>
      </c>
      <c r="C254" s="253" t="s">
        <v>706</v>
      </c>
      <c r="D254" s="243" t="s">
        <v>157</v>
      </c>
      <c r="E254" s="244">
        <v>1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207</v>
      </c>
      <c r="T254" s="247" t="s">
        <v>208</v>
      </c>
      <c r="U254" s="231">
        <v>0</v>
      </c>
      <c r="V254" s="231">
        <f>ROUND(E254*U254,2)</f>
        <v>0</v>
      </c>
      <c r="W254" s="231"/>
      <c r="X254" s="231" t="s">
        <v>159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160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707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162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162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>
      <c r="A257" s="235" t="s">
        <v>153</v>
      </c>
      <c r="B257" s="236" t="s">
        <v>118</v>
      </c>
      <c r="C257" s="252" t="s">
        <v>119</v>
      </c>
      <c r="D257" s="237"/>
      <c r="E257" s="238"/>
      <c r="F257" s="239"/>
      <c r="G257" s="239">
        <f>SUMIF(AG258:AG278,"&lt;&gt;NOR",G258:G278)</f>
        <v>0</v>
      </c>
      <c r="H257" s="239"/>
      <c r="I257" s="239">
        <f>SUM(I258:I278)</f>
        <v>0</v>
      </c>
      <c r="J257" s="239"/>
      <c r="K257" s="239">
        <f>SUM(K258:K278)</f>
        <v>0</v>
      </c>
      <c r="L257" s="239"/>
      <c r="M257" s="239">
        <f>SUM(M258:M278)</f>
        <v>0</v>
      </c>
      <c r="N257" s="239"/>
      <c r="O257" s="239">
        <f>SUM(O258:O278)</f>
        <v>0</v>
      </c>
      <c r="P257" s="239"/>
      <c r="Q257" s="239">
        <f>SUM(Q258:Q278)</f>
        <v>0.03</v>
      </c>
      <c r="R257" s="239"/>
      <c r="S257" s="239"/>
      <c r="T257" s="240"/>
      <c r="U257" s="234"/>
      <c r="V257" s="234">
        <f>SUM(V258:V278)</f>
        <v>2.82</v>
      </c>
      <c r="W257" s="234"/>
      <c r="X257" s="234"/>
      <c r="AG257" t="s">
        <v>154</v>
      </c>
    </row>
    <row r="258" spans="1:60" ht="22.5" outlineLevel="1">
      <c r="A258" s="264">
        <v>68</v>
      </c>
      <c r="B258" s="265" t="s">
        <v>708</v>
      </c>
      <c r="C258" s="271" t="s">
        <v>709</v>
      </c>
      <c r="D258" s="266" t="s">
        <v>199</v>
      </c>
      <c r="E258" s="267">
        <v>16</v>
      </c>
      <c r="F258" s="268"/>
      <c r="G258" s="269">
        <f>ROUND(E258*F258,2)</f>
        <v>0</v>
      </c>
      <c r="H258" s="268"/>
      <c r="I258" s="269">
        <f>ROUND(E258*H258,2)</f>
        <v>0</v>
      </c>
      <c r="J258" s="268"/>
      <c r="K258" s="269">
        <f>ROUND(E258*J258,2)</f>
        <v>0</v>
      </c>
      <c r="L258" s="269">
        <v>21</v>
      </c>
      <c r="M258" s="269">
        <f>G258*(1+L258/100)</f>
        <v>0</v>
      </c>
      <c r="N258" s="269">
        <v>0</v>
      </c>
      <c r="O258" s="269">
        <f>ROUND(E258*N258,2)</f>
        <v>0</v>
      </c>
      <c r="P258" s="269">
        <v>2E-3</v>
      </c>
      <c r="Q258" s="269">
        <f>ROUND(E258*P258,2)</f>
        <v>0.03</v>
      </c>
      <c r="R258" s="269"/>
      <c r="S258" s="269" t="s">
        <v>158</v>
      </c>
      <c r="T258" s="270" t="s">
        <v>710</v>
      </c>
      <c r="U258" s="231">
        <v>0.17599999999999999</v>
      </c>
      <c r="V258" s="231">
        <f>ROUND(E258*U258,2)</f>
        <v>2.82</v>
      </c>
      <c r="W258" s="231"/>
      <c r="X258" s="231" t="s">
        <v>159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711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64">
        <v>69</v>
      </c>
      <c r="B259" s="265" t="s">
        <v>712</v>
      </c>
      <c r="C259" s="271" t="s">
        <v>713</v>
      </c>
      <c r="D259" s="266" t="s">
        <v>157</v>
      </c>
      <c r="E259" s="267">
        <v>2</v>
      </c>
      <c r="F259" s="268"/>
      <c r="G259" s="269">
        <f>ROUND(E259*F259,2)</f>
        <v>0</v>
      </c>
      <c r="H259" s="268"/>
      <c r="I259" s="269">
        <f>ROUND(E259*H259,2)</f>
        <v>0</v>
      </c>
      <c r="J259" s="268"/>
      <c r="K259" s="269">
        <f>ROUND(E259*J259,2)</f>
        <v>0</v>
      </c>
      <c r="L259" s="269">
        <v>21</v>
      </c>
      <c r="M259" s="269">
        <f>G259*(1+L259/100)</f>
        <v>0</v>
      </c>
      <c r="N259" s="269">
        <v>0</v>
      </c>
      <c r="O259" s="269">
        <f>ROUND(E259*N259,2)</f>
        <v>0</v>
      </c>
      <c r="P259" s="269">
        <v>0</v>
      </c>
      <c r="Q259" s="269">
        <f>ROUND(E259*P259,2)</f>
        <v>0</v>
      </c>
      <c r="R259" s="269"/>
      <c r="S259" s="269" t="s">
        <v>714</v>
      </c>
      <c r="T259" s="270" t="s">
        <v>710</v>
      </c>
      <c r="U259" s="231">
        <v>0</v>
      </c>
      <c r="V259" s="231">
        <f>ROUND(E259*U259,2)</f>
        <v>0</v>
      </c>
      <c r="W259" s="231"/>
      <c r="X259" s="231" t="s">
        <v>159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711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>
      <c r="A260" s="264">
        <v>70</v>
      </c>
      <c r="B260" s="265" t="s">
        <v>712</v>
      </c>
      <c r="C260" s="271" t="s">
        <v>713</v>
      </c>
      <c r="D260" s="266" t="s">
        <v>157</v>
      </c>
      <c r="E260" s="267">
        <v>3</v>
      </c>
      <c r="F260" s="268"/>
      <c r="G260" s="269">
        <f>ROUND(E260*F260,2)</f>
        <v>0</v>
      </c>
      <c r="H260" s="268"/>
      <c r="I260" s="269">
        <f>ROUND(E260*H260,2)</f>
        <v>0</v>
      </c>
      <c r="J260" s="268"/>
      <c r="K260" s="269">
        <f>ROUND(E260*J260,2)</f>
        <v>0</v>
      </c>
      <c r="L260" s="269">
        <v>21</v>
      </c>
      <c r="M260" s="269">
        <f>G260*(1+L260/100)</f>
        <v>0</v>
      </c>
      <c r="N260" s="269">
        <v>0</v>
      </c>
      <c r="O260" s="269">
        <f>ROUND(E260*N260,2)</f>
        <v>0</v>
      </c>
      <c r="P260" s="269">
        <v>0</v>
      </c>
      <c r="Q260" s="269">
        <f>ROUND(E260*P260,2)</f>
        <v>0</v>
      </c>
      <c r="R260" s="269"/>
      <c r="S260" s="269" t="s">
        <v>714</v>
      </c>
      <c r="T260" s="270" t="s">
        <v>710</v>
      </c>
      <c r="U260" s="231">
        <v>0</v>
      </c>
      <c r="V260" s="231">
        <f>ROUND(E260*U260,2)</f>
        <v>0</v>
      </c>
      <c r="W260" s="231"/>
      <c r="X260" s="231" t="s">
        <v>159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711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>
      <c r="A261" s="264">
        <v>71</v>
      </c>
      <c r="B261" s="265" t="s">
        <v>715</v>
      </c>
      <c r="C261" s="271" t="s">
        <v>716</v>
      </c>
      <c r="D261" s="266" t="s">
        <v>199</v>
      </c>
      <c r="E261" s="267">
        <v>16</v>
      </c>
      <c r="F261" s="268"/>
      <c r="G261" s="269">
        <f>ROUND(E261*F261,2)</f>
        <v>0</v>
      </c>
      <c r="H261" s="268"/>
      <c r="I261" s="269">
        <f>ROUND(E261*H261,2)</f>
        <v>0</v>
      </c>
      <c r="J261" s="268"/>
      <c r="K261" s="269">
        <f>ROUND(E261*J261,2)</f>
        <v>0</v>
      </c>
      <c r="L261" s="269">
        <v>21</v>
      </c>
      <c r="M261" s="269">
        <f>G261*(1+L261/100)</f>
        <v>0</v>
      </c>
      <c r="N261" s="269">
        <v>1.4999999999999999E-4</v>
      </c>
      <c r="O261" s="269">
        <f>ROUND(E261*N261,2)</f>
        <v>0</v>
      </c>
      <c r="P261" s="269">
        <v>0</v>
      </c>
      <c r="Q261" s="269">
        <f>ROUND(E261*P261,2)</f>
        <v>0</v>
      </c>
      <c r="R261" s="269"/>
      <c r="S261" s="269" t="s">
        <v>714</v>
      </c>
      <c r="T261" s="270" t="s">
        <v>710</v>
      </c>
      <c r="U261" s="231">
        <v>0</v>
      </c>
      <c r="V261" s="231">
        <f>ROUND(E261*U261,2)</f>
        <v>0</v>
      </c>
      <c r="W261" s="231"/>
      <c r="X261" s="231" t="s">
        <v>159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711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1">
      <c r="A262" s="264">
        <v>72</v>
      </c>
      <c r="B262" s="265" t="s">
        <v>717</v>
      </c>
      <c r="C262" s="271" t="s">
        <v>718</v>
      </c>
      <c r="D262" s="266" t="s">
        <v>157</v>
      </c>
      <c r="E262" s="267">
        <v>3</v>
      </c>
      <c r="F262" s="268"/>
      <c r="G262" s="269">
        <f>ROUND(E262*F262,2)</f>
        <v>0</v>
      </c>
      <c r="H262" s="268"/>
      <c r="I262" s="269">
        <f>ROUND(E262*H262,2)</f>
        <v>0</v>
      </c>
      <c r="J262" s="268"/>
      <c r="K262" s="269">
        <f>ROUND(E262*J262,2)</f>
        <v>0</v>
      </c>
      <c r="L262" s="269">
        <v>21</v>
      </c>
      <c r="M262" s="269">
        <f>G262*(1+L262/100)</f>
        <v>0</v>
      </c>
      <c r="N262" s="269">
        <v>0</v>
      </c>
      <c r="O262" s="269">
        <f>ROUND(E262*N262,2)</f>
        <v>0</v>
      </c>
      <c r="P262" s="269">
        <v>0</v>
      </c>
      <c r="Q262" s="269">
        <f>ROUND(E262*P262,2)</f>
        <v>0</v>
      </c>
      <c r="R262" s="269"/>
      <c r="S262" s="269" t="s">
        <v>714</v>
      </c>
      <c r="T262" s="270" t="s">
        <v>710</v>
      </c>
      <c r="U262" s="231">
        <v>0</v>
      </c>
      <c r="V262" s="231">
        <f>ROUND(E262*U262,2)</f>
        <v>0</v>
      </c>
      <c r="W262" s="231"/>
      <c r="X262" s="231" t="s">
        <v>159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711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64">
        <v>73</v>
      </c>
      <c r="B263" s="265" t="s">
        <v>719</v>
      </c>
      <c r="C263" s="271" t="s">
        <v>720</v>
      </c>
      <c r="D263" s="266" t="s">
        <v>157</v>
      </c>
      <c r="E263" s="267">
        <v>2</v>
      </c>
      <c r="F263" s="268"/>
      <c r="G263" s="269">
        <f>ROUND(E263*F263,2)</f>
        <v>0</v>
      </c>
      <c r="H263" s="268"/>
      <c r="I263" s="269">
        <f>ROUND(E263*H263,2)</f>
        <v>0</v>
      </c>
      <c r="J263" s="268"/>
      <c r="K263" s="269">
        <f>ROUND(E263*J263,2)</f>
        <v>0</v>
      </c>
      <c r="L263" s="269">
        <v>21</v>
      </c>
      <c r="M263" s="269">
        <f>G263*(1+L263/100)</f>
        <v>0</v>
      </c>
      <c r="N263" s="269">
        <v>0</v>
      </c>
      <c r="O263" s="269">
        <f>ROUND(E263*N263,2)</f>
        <v>0</v>
      </c>
      <c r="P263" s="269">
        <v>0</v>
      </c>
      <c r="Q263" s="269">
        <f>ROUND(E263*P263,2)</f>
        <v>0</v>
      </c>
      <c r="R263" s="269"/>
      <c r="S263" s="269" t="s">
        <v>714</v>
      </c>
      <c r="T263" s="270" t="s">
        <v>710</v>
      </c>
      <c r="U263" s="231">
        <v>0</v>
      </c>
      <c r="V263" s="231">
        <f>ROUND(E263*U263,2)</f>
        <v>0</v>
      </c>
      <c r="W263" s="231"/>
      <c r="X263" s="231" t="s">
        <v>159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711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>
      <c r="A264" s="264">
        <v>74</v>
      </c>
      <c r="B264" s="265" t="s">
        <v>721</v>
      </c>
      <c r="C264" s="271" t="s">
        <v>722</v>
      </c>
      <c r="D264" s="266" t="s">
        <v>199</v>
      </c>
      <c r="E264" s="267">
        <v>6</v>
      </c>
      <c r="F264" s="268"/>
      <c r="G264" s="269">
        <f>ROUND(E264*F264,2)</f>
        <v>0</v>
      </c>
      <c r="H264" s="268"/>
      <c r="I264" s="269">
        <f>ROUND(E264*H264,2)</f>
        <v>0</v>
      </c>
      <c r="J264" s="268"/>
      <c r="K264" s="269">
        <f>ROUND(E264*J264,2)</f>
        <v>0</v>
      </c>
      <c r="L264" s="269">
        <v>21</v>
      </c>
      <c r="M264" s="269">
        <f>G264*(1+L264/100)</f>
        <v>0</v>
      </c>
      <c r="N264" s="269">
        <v>0</v>
      </c>
      <c r="O264" s="269">
        <f>ROUND(E264*N264,2)</f>
        <v>0</v>
      </c>
      <c r="P264" s="269">
        <v>0</v>
      </c>
      <c r="Q264" s="269">
        <f>ROUND(E264*P264,2)</f>
        <v>0</v>
      </c>
      <c r="R264" s="269"/>
      <c r="S264" s="269" t="s">
        <v>714</v>
      </c>
      <c r="T264" s="270" t="s">
        <v>710</v>
      </c>
      <c r="U264" s="231">
        <v>0</v>
      </c>
      <c r="V264" s="231">
        <f>ROUND(E264*U264,2)</f>
        <v>0</v>
      </c>
      <c r="W264" s="231"/>
      <c r="X264" s="231" t="s">
        <v>159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711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1">
      <c r="A265" s="264">
        <v>75</v>
      </c>
      <c r="B265" s="265" t="s">
        <v>723</v>
      </c>
      <c r="C265" s="271" t="s">
        <v>724</v>
      </c>
      <c r="D265" s="266" t="s">
        <v>199</v>
      </c>
      <c r="E265" s="267">
        <v>20</v>
      </c>
      <c r="F265" s="268"/>
      <c r="G265" s="269">
        <f>ROUND(E265*F265,2)</f>
        <v>0</v>
      </c>
      <c r="H265" s="268"/>
      <c r="I265" s="269">
        <f>ROUND(E265*H265,2)</f>
        <v>0</v>
      </c>
      <c r="J265" s="268"/>
      <c r="K265" s="269">
        <f>ROUND(E265*J265,2)</f>
        <v>0</v>
      </c>
      <c r="L265" s="269">
        <v>21</v>
      </c>
      <c r="M265" s="269">
        <f>G265*(1+L265/100)</f>
        <v>0</v>
      </c>
      <c r="N265" s="269">
        <v>0</v>
      </c>
      <c r="O265" s="269">
        <f>ROUND(E265*N265,2)</f>
        <v>0</v>
      </c>
      <c r="P265" s="269">
        <v>0</v>
      </c>
      <c r="Q265" s="269">
        <f>ROUND(E265*P265,2)</f>
        <v>0</v>
      </c>
      <c r="R265" s="269"/>
      <c r="S265" s="269" t="s">
        <v>714</v>
      </c>
      <c r="T265" s="270" t="s">
        <v>710</v>
      </c>
      <c r="U265" s="231">
        <v>0</v>
      </c>
      <c r="V265" s="231">
        <f>ROUND(E265*U265,2)</f>
        <v>0</v>
      </c>
      <c r="W265" s="231"/>
      <c r="X265" s="231" t="s">
        <v>159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711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>
      <c r="A266" s="264">
        <v>76</v>
      </c>
      <c r="B266" s="265" t="s">
        <v>725</v>
      </c>
      <c r="C266" s="271" t="s">
        <v>726</v>
      </c>
      <c r="D266" s="266" t="s">
        <v>157</v>
      </c>
      <c r="E266" s="267">
        <v>3</v>
      </c>
      <c r="F266" s="268"/>
      <c r="G266" s="269">
        <f>ROUND(E266*F266,2)</f>
        <v>0</v>
      </c>
      <c r="H266" s="268"/>
      <c r="I266" s="269">
        <f>ROUND(E266*H266,2)</f>
        <v>0</v>
      </c>
      <c r="J266" s="268"/>
      <c r="K266" s="269">
        <f>ROUND(E266*J266,2)</f>
        <v>0</v>
      </c>
      <c r="L266" s="269">
        <v>21</v>
      </c>
      <c r="M266" s="269">
        <f>G266*(1+L266/100)</f>
        <v>0</v>
      </c>
      <c r="N266" s="269">
        <v>0</v>
      </c>
      <c r="O266" s="269">
        <f>ROUND(E266*N266,2)</f>
        <v>0</v>
      </c>
      <c r="P266" s="269">
        <v>0</v>
      </c>
      <c r="Q266" s="269">
        <f>ROUND(E266*P266,2)</f>
        <v>0</v>
      </c>
      <c r="R266" s="269"/>
      <c r="S266" s="269" t="s">
        <v>714</v>
      </c>
      <c r="T266" s="270" t="s">
        <v>710</v>
      </c>
      <c r="U266" s="231">
        <v>0</v>
      </c>
      <c r="V266" s="231">
        <f>ROUND(E266*U266,2)</f>
        <v>0</v>
      </c>
      <c r="W266" s="231"/>
      <c r="X266" s="231" t="s">
        <v>159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711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>
      <c r="A267" s="264">
        <v>77</v>
      </c>
      <c r="B267" s="265" t="s">
        <v>727</v>
      </c>
      <c r="C267" s="271" t="s">
        <v>728</v>
      </c>
      <c r="D267" s="266" t="s">
        <v>157</v>
      </c>
      <c r="E267" s="267">
        <v>1</v>
      </c>
      <c r="F267" s="268"/>
      <c r="G267" s="269">
        <f>ROUND(E267*F267,2)</f>
        <v>0</v>
      </c>
      <c r="H267" s="268"/>
      <c r="I267" s="269">
        <f>ROUND(E267*H267,2)</f>
        <v>0</v>
      </c>
      <c r="J267" s="268"/>
      <c r="K267" s="269">
        <f>ROUND(E267*J267,2)</f>
        <v>0</v>
      </c>
      <c r="L267" s="269">
        <v>21</v>
      </c>
      <c r="M267" s="269">
        <f>G267*(1+L267/100)</f>
        <v>0</v>
      </c>
      <c r="N267" s="269">
        <v>0</v>
      </c>
      <c r="O267" s="269">
        <f>ROUND(E267*N267,2)</f>
        <v>0</v>
      </c>
      <c r="P267" s="269">
        <v>0</v>
      </c>
      <c r="Q267" s="269">
        <f>ROUND(E267*P267,2)</f>
        <v>0</v>
      </c>
      <c r="R267" s="269"/>
      <c r="S267" s="269" t="s">
        <v>714</v>
      </c>
      <c r="T267" s="270" t="s">
        <v>710</v>
      </c>
      <c r="U267" s="231">
        <v>0</v>
      </c>
      <c r="V267" s="231">
        <f>ROUND(E267*U267,2)</f>
        <v>0</v>
      </c>
      <c r="W267" s="231"/>
      <c r="X267" s="231" t="s">
        <v>159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711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>
      <c r="A268" s="264">
        <v>78</v>
      </c>
      <c r="B268" s="265" t="s">
        <v>729</v>
      </c>
      <c r="C268" s="271" t="s">
        <v>730</v>
      </c>
      <c r="D268" s="266" t="s">
        <v>157</v>
      </c>
      <c r="E268" s="267">
        <v>1</v>
      </c>
      <c r="F268" s="268"/>
      <c r="G268" s="269">
        <f>ROUND(E268*F268,2)</f>
        <v>0</v>
      </c>
      <c r="H268" s="268"/>
      <c r="I268" s="269">
        <f>ROUND(E268*H268,2)</f>
        <v>0</v>
      </c>
      <c r="J268" s="268"/>
      <c r="K268" s="269">
        <f>ROUND(E268*J268,2)</f>
        <v>0</v>
      </c>
      <c r="L268" s="269">
        <v>21</v>
      </c>
      <c r="M268" s="269">
        <f>G268*(1+L268/100)</f>
        <v>0</v>
      </c>
      <c r="N268" s="269">
        <v>0</v>
      </c>
      <c r="O268" s="269">
        <f>ROUND(E268*N268,2)</f>
        <v>0</v>
      </c>
      <c r="P268" s="269">
        <v>0</v>
      </c>
      <c r="Q268" s="269">
        <f>ROUND(E268*P268,2)</f>
        <v>0</v>
      </c>
      <c r="R268" s="269"/>
      <c r="S268" s="269" t="s">
        <v>714</v>
      </c>
      <c r="T268" s="270" t="s">
        <v>710</v>
      </c>
      <c r="U268" s="231">
        <v>0</v>
      </c>
      <c r="V268" s="231">
        <f>ROUND(E268*U268,2)</f>
        <v>0</v>
      </c>
      <c r="W268" s="231"/>
      <c r="X268" s="231" t="s">
        <v>159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711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64">
        <v>79</v>
      </c>
      <c r="B269" s="265" t="s">
        <v>731</v>
      </c>
      <c r="C269" s="271" t="s">
        <v>732</v>
      </c>
      <c r="D269" s="266" t="s">
        <v>343</v>
      </c>
      <c r="E269" s="267">
        <v>1</v>
      </c>
      <c r="F269" s="268"/>
      <c r="G269" s="269">
        <f>ROUND(E269*F269,2)</f>
        <v>0</v>
      </c>
      <c r="H269" s="268"/>
      <c r="I269" s="269">
        <f>ROUND(E269*H269,2)</f>
        <v>0</v>
      </c>
      <c r="J269" s="268"/>
      <c r="K269" s="269">
        <f>ROUND(E269*J269,2)</f>
        <v>0</v>
      </c>
      <c r="L269" s="269">
        <v>21</v>
      </c>
      <c r="M269" s="269">
        <f>G269*(1+L269/100)</f>
        <v>0</v>
      </c>
      <c r="N269" s="269">
        <v>0</v>
      </c>
      <c r="O269" s="269">
        <f>ROUND(E269*N269,2)</f>
        <v>0</v>
      </c>
      <c r="P269" s="269">
        <v>0</v>
      </c>
      <c r="Q269" s="269">
        <f>ROUND(E269*P269,2)</f>
        <v>0</v>
      </c>
      <c r="R269" s="269"/>
      <c r="S269" s="269" t="s">
        <v>207</v>
      </c>
      <c r="T269" s="270" t="s">
        <v>208</v>
      </c>
      <c r="U269" s="231">
        <v>0</v>
      </c>
      <c r="V269" s="231">
        <f>ROUND(E269*U269,2)</f>
        <v>0</v>
      </c>
      <c r="W269" s="231"/>
      <c r="X269" s="231" t="s">
        <v>159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711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33.75" outlineLevel="1">
      <c r="A270" s="264">
        <v>80</v>
      </c>
      <c r="B270" s="265" t="s">
        <v>733</v>
      </c>
      <c r="C270" s="271" t="s">
        <v>734</v>
      </c>
      <c r="D270" s="266" t="s">
        <v>735</v>
      </c>
      <c r="E270" s="267">
        <v>1</v>
      </c>
      <c r="F270" s="268"/>
      <c r="G270" s="269">
        <f>ROUND(E270*F270,2)</f>
        <v>0</v>
      </c>
      <c r="H270" s="268"/>
      <c r="I270" s="269">
        <f>ROUND(E270*H270,2)</f>
        <v>0</v>
      </c>
      <c r="J270" s="268"/>
      <c r="K270" s="269">
        <f>ROUND(E270*J270,2)</f>
        <v>0</v>
      </c>
      <c r="L270" s="269">
        <v>21</v>
      </c>
      <c r="M270" s="269">
        <f>G270*(1+L270/100)</f>
        <v>0</v>
      </c>
      <c r="N270" s="269">
        <v>0</v>
      </c>
      <c r="O270" s="269">
        <f>ROUND(E270*N270,2)</f>
        <v>0</v>
      </c>
      <c r="P270" s="269">
        <v>0</v>
      </c>
      <c r="Q270" s="269">
        <f>ROUND(E270*P270,2)</f>
        <v>0</v>
      </c>
      <c r="R270" s="269"/>
      <c r="S270" s="269" t="s">
        <v>207</v>
      </c>
      <c r="T270" s="270" t="s">
        <v>208</v>
      </c>
      <c r="U270" s="231">
        <v>0</v>
      </c>
      <c r="V270" s="231">
        <f>ROUND(E270*U270,2)</f>
        <v>0</v>
      </c>
      <c r="W270" s="231"/>
      <c r="X270" s="231" t="s">
        <v>402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736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33.75" outlineLevel="1">
      <c r="A271" s="264">
        <v>81</v>
      </c>
      <c r="B271" s="265" t="s">
        <v>737</v>
      </c>
      <c r="C271" s="271" t="s">
        <v>738</v>
      </c>
      <c r="D271" s="266" t="s">
        <v>735</v>
      </c>
      <c r="E271" s="267">
        <v>1</v>
      </c>
      <c r="F271" s="268"/>
      <c r="G271" s="269">
        <f>ROUND(E271*F271,2)</f>
        <v>0</v>
      </c>
      <c r="H271" s="268"/>
      <c r="I271" s="269">
        <f>ROUND(E271*H271,2)</f>
        <v>0</v>
      </c>
      <c r="J271" s="268"/>
      <c r="K271" s="269">
        <f>ROUND(E271*J271,2)</f>
        <v>0</v>
      </c>
      <c r="L271" s="269">
        <v>21</v>
      </c>
      <c r="M271" s="269">
        <f>G271*(1+L271/100)</f>
        <v>0</v>
      </c>
      <c r="N271" s="269">
        <v>0</v>
      </c>
      <c r="O271" s="269">
        <f>ROUND(E271*N271,2)</f>
        <v>0</v>
      </c>
      <c r="P271" s="269">
        <v>0</v>
      </c>
      <c r="Q271" s="269">
        <f>ROUND(E271*P271,2)</f>
        <v>0</v>
      </c>
      <c r="R271" s="269"/>
      <c r="S271" s="269" t="s">
        <v>207</v>
      </c>
      <c r="T271" s="270" t="s">
        <v>208</v>
      </c>
      <c r="U271" s="231">
        <v>0</v>
      </c>
      <c r="V271" s="231">
        <f>ROUND(E271*U271,2)</f>
        <v>0</v>
      </c>
      <c r="W271" s="231"/>
      <c r="X271" s="231" t="s">
        <v>402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736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64">
        <v>82</v>
      </c>
      <c r="B272" s="265" t="s">
        <v>739</v>
      </c>
      <c r="C272" s="271" t="s">
        <v>740</v>
      </c>
      <c r="D272" s="266" t="s">
        <v>199</v>
      </c>
      <c r="E272" s="267">
        <v>6</v>
      </c>
      <c r="F272" s="268"/>
      <c r="G272" s="269">
        <f>ROUND(E272*F272,2)</f>
        <v>0</v>
      </c>
      <c r="H272" s="268"/>
      <c r="I272" s="269">
        <f>ROUND(E272*H272,2)</f>
        <v>0</v>
      </c>
      <c r="J272" s="268"/>
      <c r="K272" s="269">
        <f>ROUND(E272*J272,2)</f>
        <v>0</v>
      </c>
      <c r="L272" s="269">
        <v>21</v>
      </c>
      <c r="M272" s="269">
        <f>G272*(1+L272/100)</f>
        <v>0</v>
      </c>
      <c r="N272" s="269">
        <v>1.2E-4</v>
      </c>
      <c r="O272" s="269">
        <f>ROUND(E272*N272,2)</f>
        <v>0</v>
      </c>
      <c r="P272" s="269">
        <v>0</v>
      </c>
      <c r="Q272" s="269">
        <f>ROUND(E272*P272,2)</f>
        <v>0</v>
      </c>
      <c r="R272" s="269" t="s">
        <v>401</v>
      </c>
      <c r="S272" s="269" t="s">
        <v>158</v>
      </c>
      <c r="T272" s="270" t="s">
        <v>710</v>
      </c>
      <c r="U272" s="231">
        <v>0</v>
      </c>
      <c r="V272" s="231">
        <f>ROUND(E272*U272,2)</f>
        <v>0</v>
      </c>
      <c r="W272" s="231"/>
      <c r="X272" s="231" t="s">
        <v>402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736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64">
        <v>83</v>
      </c>
      <c r="B273" s="265" t="s">
        <v>741</v>
      </c>
      <c r="C273" s="271" t="s">
        <v>742</v>
      </c>
      <c r="D273" s="266" t="s">
        <v>199</v>
      </c>
      <c r="E273" s="267">
        <v>20</v>
      </c>
      <c r="F273" s="268"/>
      <c r="G273" s="269">
        <f>ROUND(E273*F273,2)</f>
        <v>0</v>
      </c>
      <c r="H273" s="268"/>
      <c r="I273" s="269">
        <f>ROUND(E273*H273,2)</f>
        <v>0</v>
      </c>
      <c r="J273" s="268"/>
      <c r="K273" s="269">
        <f>ROUND(E273*J273,2)</f>
        <v>0</v>
      </c>
      <c r="L273" s="269">
        <v>21</v>
      </c>
      <c r="M273" s="269">
        <f>G273*(1+L273/100)</f>
        <v>0</v>
      </c>
      <c r="N273" s="269">
        <v>1.7000000000000001E-4</v>
      </c>
      <c r="O273" s="269">
        <f>ROUND(E273*N273,2)</f>
        <v>0</v>
      </c>
      <c r="P273" s="269">
        <v>0</v>
      </c>
      <c r="Q273" s="269">
        <f>ROUND(E273*P273,2)</f>
        <v>0</v>
      </c>
      <c r="R273" s="269" t="s">
        <v>401</v>
      </c>
      <c r="S273" s="269" t="s">
        <v>158</v>
      </c>
      <c r="T273" s="270" t="s">
        <v>710</v>
      </c>
      <c r="U273" s="231">
        <v>0</v>
      </c>
      <c r="V273" s="231">
        <f>ROUND(E273*U273,2)</f>
        <v>0</v>
      </c>
      <c r="W273" s="231"/>
      <c r="X273" s="231" t="s">
        <v>402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736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64">
        <v>84</v>
      </c>
      <c r="B274" s="265" t="s">
        <v>743</v>
      </c>
      <c r="C274" s="271" t="s">
        <v>744</v>
      </c>
      <c r="D274" s="266" t="s">
        <v>745</v>
      </c>
      <c r="E274" s="267">
        <v>3</v>
      </c>
      <c r="F274" s="268"/>
      <c r="G274" s="269">
        <f>ROUND(E274*F274,2)</f>
        <v>0</v>
      </c>
      <c r="H274" s="268"/>
      <c r="I274" s="269">
        <f>ROUND(E274*H274,2)</f>
        <v>0</v>
      </c>
      <c r="J274" s="268"/>
      <c r="K274" s="269">
        <f>ROUND(E274*J274,2)</f>
        <v>0</v>
      </c>
      <c r="L274" s="269">
        <v>21</v>
      </c>
      <c r="M274" s="269">
        <f>G274*(1+L274/100)</f>
        <v>0</v>
      </c>
      <c r="N274" s="269">
        <v>0</v>
      </c>
      <c r="O274" s="269">
        <f>ROUND(E274*N274,2)</f>
        <v>0</v>
      </c>
      <c r="P274" s="269">
        <v>0</v>
      </c>
      <c r="Q274" s="269">
        <f>ROUND(E274*P274,2)</f>
        <v>0</v>
      </c>
      <c r="R274" s="269" t="s">
        <v>401</v>
      </c>
      <c r="S274" s="269" t="s">
        <v>158</v>
      </c>
      <c r="T274" s="270" t="s">
        <v>208</v>
      </c>
      <c r="U274" s="231">
        <v>0</v>
      </c>
      <c r="V274" s="231">
        <f>ROUND(E274*U274,2)</f>
        <v>0</v>
      </c>
      <c r="W274" s="231"/>
      <c r="X274" s="231" t="s">
        <v>402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736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64">
        <v>85</v>
      </c>
      <c r="B275" s="265" t="s">
        <v>746</v>
      </c>
      <c r="C275" s="271" t="s">
        <v>747</v>
      </c>
      <c r="D275" s="266" t="s">
        <v>745</v>
      </c>
      <c r="E275" s="267">
        <v>2</v>
      </c>
      <c r="F275" s="268"/>
      <c r="G275" s="269">
        <f>ROUND(E275*F275,2)</f>
        <v>0</v>
      </c>
      <c r="H275" s="268"/>
      <c r="I275" s="269">
        <f>ROUND(E275*H275,2)</f>
        <v>0</v>
      </c>
      <c r="J275" s="268"/>
      <c r="K275" s="269">
        <f>ROUND(E275*J275,2)</f>
        <v>0</v>
      </c>
      <c r="L275" s="269">
        <v>21</v>
      </c>
      <c r="M275" s="269">
        <f>G275*(1+L275/100)</f>
        <v>0</v>
      </c>
      <c r="N275" s="269">
        <v>0</v>
      </c>
      <c r="O275" s="269">
        <f>ROUND(E275*N275,2)</f>
        <v>0</v>
      </c>
      <c r="P275" s="269">
        <v>0</v>
      </c>
      <c r="Q275" s="269">
        <f>ROUND(E275*P275,2)</f>
        <v>0</v>
      </c>
      <c r="R275" s="269" t="s">
        <v>401</v>
      </c>
      <c r="S275" s="269" t="s">
        <v>158</v>
      </c>
      <c r="T275" s="270" t="s">
        <v>208</v>
      </c>
      <c r="U275" s="231">
        <v>0</v>
      </c>
      <c r="V275" s="231">
        <f>ROUND(E275*U275,2)</f>
        <v>0</v>
      </c>
      <c r="W275" s="231"/>
      <c r="X275" s="231" t="s">
        <v>402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736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64">
        <v>86</v>
      </c>
      <c r="B276" s="265" t="s">
        <v>748</v>
      </c>
      <c r="C276" s="271" t="s">
        <v>749</v>
      </c>
      <c r="D276" s="266" t="s">
        <v>745</v>
      </c>
      <c r="E276" s="267">
        <v>3</v>
      </c>
      <c r="F276" s="268"/>
      <c r="G276" s="269">
        <f>ROUND(E276*F276,2)</f>
        <v>0</v>
      </c>
      <c r="H276" s="268"/>
      <c r="I276" s="269">
        <f>ROUND(E276*H276,2)</f>
        <v>0</v>
      </c>
      <c r="J276" s="268"/>
      <c r="K276" s="269">
        <f>ROUND(E276*J276,2)</f>
        <v>0</v>
      </c>
      <c r="L276" s="269">
        <v>21</v>
      </c>
      <c r="M276" s="269">
        <f>G276*(1+L276/100)</f>
        <v>0</v>
      </c>
      <c r="N276" s="269">
        <v>0</v>
      </c>
      <c r="O276" s="269">
        <f>ROUND(E276*N276,2)</f>
        <v>0</v>
      </c>
      <c r="P276" s="269">
        <v>0</v>
      </c>
      <c r="Q276" s="269">
        <f>ROUND(E276*P276,2)</f>
        <v>0</v>
      </c>
      <c r="R276" s="269"/>
      <c r="S276" s="269" t="s">
        <v>207</v>
      </c>
      <c r="T276" s="270" t="s">
        <v>208</v>
      </c>
      <c r="U276" s="231">
        <v>0</v>
      </c>
      <c r="V276" s="231">
        <f>ROUND(E276*U276,2)</f>
        <v>0</v>
      </c>
      <c r="W276" s="231"/>
      <c r="X276" s="231" t="s">
        <v>402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736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64">
        <v>87</v>
      </c>
      <c r="B277" s="265" t="s">
        <v>750</v>
      </c>
      <c r="C277" s="271" t="s">
        <v>751</v>
      </c>
      <c r="D277" s="266" t="s">
        <v>735</v>
      </c>
      <c r="E277" s="267">
        <v>1</v>
      </c>
      <c r="F277" s="268"/>
      <c r="G277" s="269">
        <f>ROUND(E277*F277,2)</f>
        <v>0</v>
      </c>
      <c r="H277" s="268"/>
      <c r="I277" s="269">
        <f>ROUND(E277*H277,2)</f>
        <v>0</v>
      </c>
      <c r="J277" s="268"/>
      <c r="K277" s="269">
        <f>ROUND(E277*J277,2)</f>
        <v>0</v>
      </c>
      <c r="L277" s="269">
        <v>21</v>
      </c>
      <c r="M277" s="269">
        <f>G277*(1+L277/100)</f>
        <v>0</v>
      </c>
      <c r="N277" s="269">
        <v>0</v>
      </c>
      <c r="O277" s="269">
        <f>ROUND(E277*N277,2)</f>
        <v>0</v>
      </c>
      <c r="P277" s="269">
        <v>0</v>
      </c>
      <c r="Q277" s="269">
        <f>ROUND(E277*P277,2)</f>
        <v>0</v>
      </c>
      <c r="R277" s="269"/>
      <c r="S277" s="269" t="s">
        <v>207</v>
      </c>
      <c r="T277" s="270" t="s">
        <v>208</v>
      </c>
      <c r="U277" s="231">
        <v>0</v>
      </c>
      <c r="V277" s="231">
        <f>ROUND(E277*U277,2)</f>
        <v>0</v>
      </c>
      <c r="W277" s="231"/>
      <c r="X277" s="231" t="s">
        <v>402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736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64">
        <v>88</v>
      </c>
      <c r="B278" s="265" t="s">
        <v>752</v>
      </c>
      <c r="C278" s="271" t="s">
        <v>753</v>
      </c>
      <c r="D278" s="266" t="s">
        <v>735</v>
      </c>
      <c r="E278" s="267">
        <v>1</v>
      </c>
      <c r="F278" s="268"/>
      <c r="G278" s="269">
        <f>ROUND(E278*F278,2)</f>
        <v>0</v>
      </c>
      <c r="H278" s="268"/>
      <c r="I278" s="269">
        <f>ROUND(E278*H278,2)</f>
        <v>0</v>
      </c>
      <c r="J278" s="268"/>
      <c r="K278" s="269">
        <f>ROUND(E278*J278,2)</f>
        <v>0</v>
      </c>
      <c r="L278" s="269">
        <v>21</v>
      </c>
      <c r="M278" s="269">
        <f>G278*(1+L278/100)</f>
        <v>0</v>
      </c>
      <c r="N278" s="269">
        <v>0</v>
      </c>
      <c r="O278" s="269">
        <f>ROUND(E278*N278,2)</f>
        <v>0</v>
      </c>
      <c r="P278" s="269">
        <v>0</v>
      </c>
      <c r="Q278" s="269">
        <f>ROUND(E278*P278,2)</f>
        <v>0</v>
      </c>
      <c r="R278" s="269"/>
      <c r="S278" s="269" t="s">
        <v>207</v>
      </c>
      <c r="T278" s="270" t="s">
        <v>208</v>
      </c>
      <c r="U278" s="231">
        <v>0</v>
      </c>
      <c r="V278" s="231">
        <f>ROUND(E278*U278,2)</f>
        <v>0</v>
      </c>
      <c r="W278" s="231"/>
      <c r="X278" s="231" t="s">
        <v>402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736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>
      <c r="A279" s="235" t="s">
        <v>153</v>
      </c>
      <c r="B279" s="236" t="s">
        <v>120</v>
      </c>
      <c r="C279" s="252" t="s">
        <v>121</v>
      </c>
      <c r="D279" s="237"/>
      <c r="E279" s="238"/>
      <c r="F279" s="239"/>
      <c r="G279" s="239">
        <f>SUMIF(AG280:AG287,"&lt;&gt;NOR",G280:G287)</f>
        <v>0</v>
      </c>
      <c r="H279" s="239"/>
      <c r="I279" s="239">
        <f>SUM(I280:I287)</f>
        <v>0</v>
      </c>
      <c r="J279" s="239"/>
      <c r="K279" s="239">
        <f>SUM(K280:K287)</f>
        <v>0</v>
      </c>
      <c r="L279" s="239"/>
      <c r="M279" s="239">
        <f>SUM(M280:M287)</f>
        <v>0</v>
      </c>
      <c r="N279" s="239"/>
      <c r="O279" s="239">
        <f>SUM(O280:O287)</f>
        <v>0</v>
      </c>
      <c r="P279" s="239"/>
      <c r="Q279" s="239">
        <f>SUM(Q280:Q287)</f>
        <v>0</v>
      </c>
      <c r="R279" s="239"/>
      <c r="S279" s="239"/>
      <c r="T279" s="240"/>
      <c r="U279" s="234"/>
      <c r="V279" s="234">
        <f>SUM(V280:V287)</f>
        <v>0</v>
      </c>
      <c r="W279" s="234"/>
      <c r="X279" s="234"/>
      <c r="AG279" t="s">
        <v>154</v>
      </c>
    </row>
    <row r="280" spans="1:60" ht="22.5" outlineLevel="1">
      <c r="A280" s="264">
        <v>89</v>
      </c>
      <c r="B280" s="265" t="s">
        <v>754</v>
      </c>
      <c r="C280" s="271" t="s">
        <v>755</v>
      </c>
      <c r="D280" s="266" t="s">
        <v>343</v>
      </c>
      <c r="E280" s="267">
        <v>1</v>
      </c>
      <c r="F280" s="268"/>
      <c r="G280" s="269">
        <f>ROUND(E280*F280,2)</f>
        <v>0</v>
      </c>
      <c r="H280" s="268"/>
      <c r="I280" s="269">
        <f>ROUND(E280*H280,2)</f>
        <v>0</v>
      </c>
      <c r="J280" s="268"/>
      <c r="K280" s="269">
        <f>ROUND(E280*J280,2)</f>
        <v>0</v>
      </c>
      <c r="L280" s="269">
        <v>21</v>
      </c>
      <c r="M280" s="269">
        <f>G280*(1+L280/100)</f>
        <v>0</v>
      </c>
      <c r="N280" s="269">
        <v>0</v>
      </c>
      <c r="O280" s="269">
        <f>ROUND(E280*N280,2)</f>
        <v>0</v>
      </c>
      <c r="P280" s="269">
        <v>0</v>
      </c>
      <c r="Q280" s="269">
        <f>ROUND(E280*P280,2)</f>
        <v>0</v>
      </c>
      <c r="R280" s="269"/>
      <c r="S280" s="269" t="s">
        <v>207</v>
      </c>
      <c r="T280" s="270" t="s">
        <v>208</v>
      </c>
      <c r="U280" s="231">
        <v>0</v>
      </c>
      <c r="V280" s="231">
        <f>ROUND(E280*U280,2)</f>
        <v>0</v>
      </c>
      <c r="W280" s="231"/>
      <c r="X280" s="231" t="s">
        <v>159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711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64">
        <v>90</v>
      </c>
      <c r="B281" s="265" t="s">
        <v>756</v>
      </c>
      <c r="C281" s="271" t="s">
        <v>757</v>
      </c>
      <c r="D281" s="266" t="s">
        <v>343</v>
      </c>
      <c r="E281" s="267">
        <v>1</v>
      </c>
      <c r="F281" s="268"/>
      <c r="G281" s="269">
        <f>ROUND(E281*F281,2)</f>
        <v>0</v>
      </c>
      <c r="H281" s="268"/>
      <c r="I281" s="269">
        <f>ROUND(E281*H281,2)</f>
        <v>0</v>
      </c>
      <c r="J281" s="268"/>
      <c r="K281" s="269">
        <f>ROUND(E281*J281,2)</f>
        <v>0</v>
      </c>
      <c r="L281" s="269">
        <v>21</v>
      </c>
      <c r="M281" s="269">
        <f>G281*(1+L281/100)</f>
        <v>0</v>
      </c>
      <c r="N281" s="269">
        <v>0</v>
      </c>
      <c r="O281" s="269">
        <f>ROUND(E281*N281,2)</f>
        <v>0</v>
      </c>
      <c r="P281" s="269">
        <v>0</v>
      </c>
      <c r="Q281" s="269">
        <f>ROUND(E281*P281,2)</f>
        <v>0</v>
      </c>
      <c r="R281" s="269"/>
      <c r="S281" s="269" t="s">
        <v>714</v>
      </c>
      <c r="T281" s="270" t="s">
        <v>710</v>
      </c>
      <c r="U281" s="231">
        <v>0</v>
      </c>
      <c r="V281" s="231">
        <f>ROUND(E281*U281,2)</f>
        <v>0</v>
      </c>
      <c r="W281" s="231"/>
      <c r="X281" s="231" t="s">
        <v>159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711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64">
        <v>91</v>
      </c>
      <c r="B282" s="265" t="s">
        <v>758</v>
      </c>
      <c r="C282" s="271" t="s">
        <v>759</v>
      </c>
      <c r="D282" s="266" t="s">
        <v>0</v>
      </c>
      <c r="E282" s="267">
        <v>2</v>
      </c>
      <c r="F282" s="268"/>
      <c r="G282" s="269">
        <f>ROUND(E282*F282,2)</f>
        <v>0</v>
      </c>
      <c r="H282" s="268"/>
      <c r="I282" s="269">
        <f>ROUND(E282*H282,2)</f>
        <v>0</v>
      </c>
      <c r="J282" s="268"/>
      <c r="K282" s="269">
        <f>ROUND(E282*J282,2)</f>
        <v>0</v>
      </c>
      <c r="L282" s="269">
        <v>21</v>
      </c>
      <c r="M282" s="269">
        <f>G282*(1+L282/100)</f>
        <v>0</v>
      </c>
      <c r="N282" s="269">
        <v>0</v>
      </c>
      <c r="O282" s="269">
        <f>ROUND(E282*N282,2)</f>
        <v>0</v>
      </c>
      <c r="P282" s="269">
        <v>0</v>
      </c>
      <c r="Q282" s="269">
        <f>ROUND(E282*P282,2)</f>
        <v>0</v>
      </c>
      <c r="R282" s="269"/>
      <c r="S282" s="269" t="s">
        <v>714</v>
      </c>
      <c r="T282" s="270" t="s">
        <v>710</v>
      </c>
      <c r="U282" s="231">
        <v>0</v>
      </c>
      <c r="V282" s="231">
        <f>ROUND(E282*U282,2)</f>
        <v>0</v>
      </c>
      <c r="W282" s="231"/>
      <c r="X282" s="231" t="s">
        <v>159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711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64">
        <v>92</v>
      </c>
      <c r="B283" s="265" t="s">
        <v>760</v>
      </c>
      <c r="C283" s="271" t="s">
        <v>761</v>
      </c>
      <c r="D283" s="266" t="s">
        <v>0</v>
      </c>
      <c r="E283" s="267">
        <v>2.5</v>
      </c>
      <c r="F283" s="268"/>
      <c r="G283" s="269">
        <f>ROUND(E283*F283,2)</f>
        <v>0</v>
      </c>
      <c r="H283" s="268"/>
      <c r="I283" s="269">
        <f>ROUND(E283*H283,2)</f>
        <v>0</v>
      </c>
      <c r="J283" s="268"/>
      <c r="K283" s="269">
        <f>ROUND(E283*J283,2)</f>
        <v>0</v>
      </c>
      <c r="L283" s="269">
        <v>21</v>
      </c>
      <c r="M283" s="269">
        <f>G283*(1+L283/100)</f>
        <v>0</v>
      </c>
      <c r="N283" s="269">
        <v>0</v>
      </c>
      <c r="O283" s="269">
        <f>ROUND(E283*N283,2)</f>
        <v>0</v>
      </c>
      <c r="P283" s="269">
        <v>0</v>
      </c>
      <c r="Q283" s="269">
        <f>ROUND(E283*P283,2)</f>
        <v>0</v>
      </c>
      <c r="R283" s="269"/>
      <c r="S283" s="269" t="s">
        <v>714</v>
      </c>
      <c r="T283" s="270" t="s">
        <v>710</v>
      </c>
      <c r="U283" s="231">
        <v>0</v>
      </c>
      <c r="V283" s="231">
        <f>ROUND(E283*U283,2)</f>
        <v>0</v>
      </c>
      <c r="W283" s="231"/>
      <c r="X283" s="231" t="s">
        <v>159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711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64">
        <v>93</v>
      </c>
      <c r="B284" s="265" t="s">
        <v>762</v>
      </c>
      <c r="C284" s="271" t="s">
        <v>763</v>
      </c>
      <c r="D284" s="266" t="s">
        <v>0</v>
      </c>
      <c r="E284" s="267">
        <v>1.5</v>
      </c>
      <c r="F284" s="268"/>
      <c r="G284" s="269">
        <f>ROUND(E284*F284,2)</f>
        <v>0</v>
      </c>
      <c r="H284" s="268"/>
      <c r="I284" s="269">
        <f>ROUND(E284*H284,2)</f>
        <v>0</v>
      </c>
      <c r="J284" s="268"/>
      <c r="K284" s="269">
        <f>ROUND(E284*J284,2)</f>
        <v>0</v>
      </c>
      <c r="L284" s="269">
        <v>21</v>
      </c>
      <c r="M284" s="269">
        <f>G284*(1+L284/100)</f>
        <v>0</v>
      </c>
      <c r="N284" s="269">
        <v>0</v>
      </c>
      <c r="O284" s="269">
        <f>ROUND(E284*N284,2)</f>
        <v>0</v>
      </c>
      <c r="P284" s="269">
        <v>0</v>
      </c>
      <c r="Q284" s="269">
        <f>ROUND(E284*P284,2)</f>
        <v>0</v>
      </c>
      <c r="R284" s="269"/>
      <c r="S284" s="269" t="s">
        <v>714</v>
      </c>
      <c r="T284" s="270" t="s">
        <v>710</v>
      </c>
      <c r="U284" s="231">
        <v>0</v>
      </c>
      <c r="V284" s="231">
        <f>ROUND(E284*U284,2)</f>
        <v>0</v>
      </c>
      <c r="W284" s="231"/>
      <c r="X284" s="231" t="s">
        <v>159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711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64">
        <v>94</v>
      </c>
      <c r="B285" s="265" t="s">
        <v>764</v>
      </c>
      <c r="C285" s="271" t="s">
        <v>765</v>
      </c>
      <c r="D285" s="266" t="s">
        <v>0</v>
      </c>
      <c r="E285" s="267">
        <v>5</v>
      </c>
      <c r="F285" s="268"/>
      <c r="G285" s="269">
        <f>ROUND(E285*F285,2)</f>
        <v>0</v>
      </c>
      <c r="H285" s="268"/>
      <c r="I285" s="269">
        <f>ROUND(E285*H285,2)</f>
        <v>0</v>
      </c>
      <c r="J285" s="268"/>
      <c r="K285" s="269">
        <f>ROUND(E285*J285,2)</f>
        <v>0</v>
      </c>
      <c r="L285" s="269">
        <v>21</v>
      </c>
      <c r="M285" s="269">
        <f>G285*(1+L285/100)</f>
        <v>0</v>
      </c>
      <c r="N285" s="269">
        <v>0</v>
      </c>
      <c r="O285" s="269">
        <f>ROUND(E285*N285,2)</f>
        <v>0</v>
      </c>
      <c r="P285" s="269">
        <v>0</v>
      </c>
      <c r="Q285" s="269">
        <f>ROUND(E285*P285,2)</f>
        <v>0</v>
      </c>
      <c r="R285" s="269"/>
      <c r="S285" s="269" t="s">
        <v>207</v>
      </c>
      <c r="T285" s="270" t="s">
        <v>208</v>
      </c>
      <c r="U285" s="231">
        <v>0</v>
      </c>
      <c r="V285" s="231">
        <f>ROUND(E285*U285,2)</f>
        <v>0</v>
      </c>
      <c r="W285" s="231"/>
      <c r="X285" s="231" t="s">
        <v>402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736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64">
        <v>95</v>
      </c>
      <c r="B286" s="265" t="s">
        <v>766</v>
      </c>
      <c r="C286" s="271" t="s">
        <v>767</v>
      </c>
      <c r="D286" s="266" t="s">
        <v>0</v>
      </c>
      <c r="E286" s="267">
        <v>1</v>
      </c>
      <c r="F286" s="268"/>
      <c r="G286" s="269">
        <f>ROUND(E286*F286,2)</f>
        <v>0</v>
      </c>
      <c r="H286" s="268"/>
      <c r="I286" s="269">
        <f>ROUND(E286*H286,2)</f>
        <v>0</v>
      </c>
      <c r="J286" s="268"/>
      <c r="K286" s="269">
        <f>ROUND(E286*J286,2)</f>
        <v>0</v>
      </c>
      <c r="L286" s="269">
        <v>21</v>
      </c>
      <c r="M286" s="269">
        <f>G286*(1+L286/100)</f>
        <v>0</v>
      </c>
      <c r="N286" s="269">
        <v>0</v>
      </c>
      <c r="O286" s="269">
        <f>ROUND(E286*N286,2)</f>
        <v>0</v>
      </c>
      <c r="P286" s="269">
        <v>0</v>
      </c>
      <c r="Q286" s="269">
        <f>ROUND(E286*P286,2)</f>
        <v>0</v>
      </c>
      <c r="R286" s="269"/>
      <c r="S286" s="269" t="s">
        <v>158</v>
      </c>
      <c r="T286" s="270" t="s">
        <v>208</v>
      </c>
      <c r="U286" s="231">
        <v>2.8E-3</v>
      </c>
      <c r="V286" s="231">
        <f>ROUND(E286*U286,2)</f>
        <v>0</v>
      </c>
      <c r="W286" s="231"/>
      <c r="X286" s="231" t="s">
        <v>768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769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64">
        <v>96</v>
      </c>
      <c r="B287" s="265" t="s">
        <v>770</v>
      </c>
      <c r="C287" s="271" t="s">
        <v>771</v>
      </c>
      <c r="D287" s="266" t="s">
        <v>0</v>
      </c>
      <c r="E287" s="267">
        <v>1</v>
      </c>
      <c r="F287" s="268"/>
      <c r="G287" s="269">
        <f>ROUND(E287*F287,2)</f>
        <v>0</v>
      </c>
      <c r="H287" s="268"/>
      <c r="I287" s="269">
        <f>ROUND(E287*H287,2)</f>
        <v>0</v>
      </c>
      <c r="J287" s="268"/>
      <c r="K287" s="269">
        <f>ROUND(E287*J287,2)</f>
        <v>0</v>
      </c>
      <c r="L287" s="269">
        <v>21</v>
      </c>
      <c r="M287" s="269">
        <f>G287*(1+L287/100)</f>
        <v>0</v>
      </c>
      <c r="N287" s="269">
        <v>0</v>
      </c>
      <c r="O287" s="269">
        <f>ROUND(E287*N287,2)</f>
        <v>0</v>
      </c>
      <c r="P287" s="269">
        <v>0</v>
      </c>
      <c r="Q287" s="269">
        <f>ROUND(E287*P287,2)</f>
        <v>0</v>
      </c>
      <c r="R287" s="269"/>
      <c r="S287" s="269" t="s">
        <v>158</v>
      </c>
      <c r="T287" s="270" t="s">
        <v>208</v>
      </c>
      <c r="U287" s="231">
        <v>4.7999999999999996E-3</v>
      </c>
      <c r="V287" s="231">
        <f>ROUND(E287*U287,2)</f>
        <v>0</v>
      </c>
      <c r="W287" s="231"/>
      <c r="X287" s="231" t="s">
        <v>768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769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>
      <c r="A288" s="235" t="s">
        <v>153</v>
      </c>
      <c r="B288" s="236" t="s">
        <v>123</v>
      </c>
      <c r="C288" s="252" t="s">
        <v>124</v>
      </c>
      <c r="D288" s="237"/>
      <c r="E288" s="238"/>
      <c r="F288" s="239"/>
      <c r="G288" s="239">
        <f>SUMIF(AG289:AG333,"&lt;&gt;NOR",G289:G333)</f>
        <v>0</v>
      </c>
      <c r="H288" s="239"/>
      <c r="I288" s="239">
        <f>SUM(I289:I333)</f>
        <v>0</v>
      </c>
      <c r="J288" s="239"/>
      <c r="K288" s="239">
        <f>SUM(K289:K333)</f>
        <v>0</v>
      </c>
      <c r="L288" s="239"/>
      <c r="M288" s="239">
        <f>SUM(M289:M333)</f>
        <v>0</v>
      </c>
      <c r="N288" s="239"/>
      <c r="O288" s="239">
        <f>SUM(O289:O333)</f>
        <v>0</v>
      </c>
      <c r="P288" s="239"/>
      <c r="Q288" s="239">
        <f>SUM(Q289:Q333)</f>
        <v>0</v>
      </c>
      <c r="R288" s="239"/>
      <c r="S288" s="239"/>
      <c r="T288" s="240"/>
      <c r="U288" s="234"/>
      <c r="V288" s="234">
        <f>SUM(V289:V333)</f>
        <v>0.89000000000000012</v>
      </c>
      <c r="W288" s="234"/>
      <c r="X288" s="234"/>
      <c r="AG288" t="s">
        <v>154</v>
      </c>
    </row>
    <row r="289" spans="1:60" outlineLevel="1">
      <c r="A289" s="241">
        <v>97</v>
      </c>
      <c r="B289" s="242" t="s">
        <v>503</v>
      </c>
      <c r="C289" s="253" t="s">
        <v>504</v>
      </c>
      <c r="D289" s="243" t="s">
        <v>274</v>
      </c>
      <c r="E289" s="244">
        <v>0.72799999999999998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158</v>
      </c>
      <c r="T289" s="247" t="s">
        <v>158</v>
      </c>
      <c r="U289" s="231">
        <v>0.28000000000000003</v>
      </c>
      <c r="V289" s="231">
        <f>ROUND(E289*U289,2)</f>
        <v>0.2</v>
      </c>
      <c r="W289" s="231"/>
      <c r="X289" s="231" t="s">
        <v>159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269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5" t="s">
        <v>505</v>
      </c>
      <c r="D290" s="248"/>
      <c r="E290" s="248"/>
      <c r="F290" s="248"/>
      <c r="G290" s="248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202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6" t="s">
        <v>506</v>
      </c>
      <c r="D291" s="249"/>
      <c r="E291" s="249"/>
      <c r="F291" s="249"/>
      <c r="G291" s="249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202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>
      <c r="A292" s="229"/>
      <c r="B292" s="230"/>
      <c r="C292" s="256" t="s">
        <v>507</v>
      </c>
      <c r="D292" s="249"/>
      <c r="E292" s="249"/>
      <c r="F292" s="249"/>
      <c r="G292" s="249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202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50" t="str">
        <f>C292</f>
        <v>- při vodorovné dopravě po vodě : vyložení na hromady na suchu nebo na přeložení na dopravní prostředek na suchu do 15 m vodorovně a současně do 4 m svisle,</v>
      </c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6" t="s">
        <v>508</v>
      </c>
      <c r="D293" s="249"/>
      <c r="E293" s="249"/>
      <c r="F293" s="249"/>
      <c r="G293" s="249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202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772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162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773</v>
      </c>
      <c r="D295" s="232"/>
      <c r="E295" s="233">
        <v>0.27500000000000002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774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775</v>
      </c>
      <c r="D297" s="232"/>
      <c r="E297" s="233">
        <v>0.01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162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776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162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777</v>
      </c>
      <c r="D299" s="232"/>
      <c r="E299" s="233">
        <v>0.02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778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779</v>
      </c>
      <c r="D301" s="232"/>
      <c r="E301" s="233">
        <v>0.42299999999999999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162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98</v>
      </c>
      <c r="B302" s="242" t="s">
        <v>513</v>
      </c>
      <c r="C302" s="253" t="s">
        <v>514</v>
      </c>
      <c r="D302" s="243" t="s">
        <v>274</v>
      </c>
      <c r="E302" s="244">
        <v>0.72799999999999998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0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158</v>
      </c>
      <c r="T302" s="247" t="s">
        <v>158</v>
      </c>
      <c r="U302" s="231">
        <v>0.01</v>
      </c>
      <c r="V302" s="231">
        <f>ROUND(E302*U302,2)</f>
        <v>0.01</v>
      </c>
      <c r="W302" s="231"/>
      <c r="X302" s="231" t="s">
        <v>159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269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780</v>
      </c>
      <c r="D303" s="232"/>
      <c r="E303" s="233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772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773</v>
      </c>
      <c r="D305" s="232"/>
      <c r="E305" s="233">
        <v>0.27500000000000002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774</v>
      </c>
      <c r="D306" s="232"/>
      <c r="E306" s="233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775</v>
      </c>
      <c r="D307" s="232"/>
      <c r="E307" s="233">
        <v>0.01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776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777</v>
      </c>
      <c r="D309" s="232"/>
      <c r="E309" s="233">
        <v>0.02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778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162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779</v>
      </c>
      <c r="D311" s="232"/>
      <c r="E311" s="233">
        <v>0.42299999999999999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99</v>
      </c>
      <c r="B312" s="242" t="s">
        <v>515</v>
      </c>
      <c r="C312" s="253" t="s">
        <v>516</v>
      </c>
      <c r="D312" s="243" t="s">
        <v>274</v>
      </c>
      <c r="E312" s="244">
        <v>10.92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158</v>
      </c>
      <c r="T312" s="247" t="s">
        <v>158</v>
      </c>
      <c r="U312" s="231">
        <v>0</v>
      </c>
      <c r="V312" s="231">
        <f>ROUND(E312*U312,2)</f>
        <v>0</v>
      </c>
      <c r="W312" s="231"/>
      <c r="X312" s="231" t="s">
        <v>159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269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29"/>
      <c r="B313" s="230"/>
      <c r="C313" s="254" t="s">
        <v>781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162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782</v>
      </c>
      <c r="D314" s="232"/>
      <c r="E314" s="233">
        <v>10.92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162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100</v>
      </c>
      <c r="B315" s="242" t="s">
        <v>520</v>
      </c>
      <c r="C315" s="253" t="s">
        <v>521</v>
      </c>
      <c r="D315" s="243" t="s">
        <v>274</v>
      </c>
      <c r="E315" s="244">
        <v>0.72799999999999998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158</v>
      </c>
      <c r="T315" s="247" t="s">
        <v>158</v>
      </c>
      <c r="U315" s="231">
        <v>0.94</v>
      </c>
      <c r="V315" s="231">
        <f>ROUND(E315*U315,2)</f>
        <v>0.68</v>
      </c>
      <c r="W315" s="231"/>
      <c r="X315" s="231" t="s">
        <v>159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160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783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162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772</v>
      </c>
      <c r="D317" s="232"/>
      <c r="E317" s="233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162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773</v>
      </c>
      <c r="D318" s="232"/>
      <c r="E318" s="233">
        <v>0.27500000000000002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774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775</v>
      </c>
      <c r="D320" s="232"/>
      <c r="E320" s="233">
        <v>0.01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776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777</v>
      </c>
      <c r="D322" s="232"/>
      <c r="E322" s="233">
        <v>0.02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162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778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162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779</v>
      </c>
      <c r="D324" s="232"/>
      <c r="E324" s="233">
        <v>0.42299999999999999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41">
        <v>101</v>
      </c>
      <c r="B325" s="242" t="s">
        <v>523</v>
      </c>
      <c r="C325" s="253" t="s">
        <v>524</v>
      </c>
      <c r="D325" s="243" t="s">
        <v>274</v>
      </c>
      <c r="E325" s="244">
        <v>0.72799999999999998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158</v>
      </c>
      <c r="T325" s="247" t="s">
        <v>158</v>
      </c>
      <c r="U325" s="231">
        <v>0</v>
      </c>
      <c r="V325" s="231">
        <f>ROUND(E325*U325,2)</f>
        <v>0</v>
      </c>
      <c r="W325" s="231"/>
      <c r="X325" s="231" t="s">
        <v>159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269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772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773</v>
      </c>
      <c r="D327" s="232"/>
      <c r="E327" s="233">
        <v>0.27500000000000002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162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774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162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775</v>
      </c>
      <c r="D329" s="232"/>
      <c r="E329" s="233">
        <v>0.01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776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162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777</v>
      </c>
      <c r="D331" s="232"/>
      <c r="E331" s="233">
        <v>0.02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778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779</v>
      </c>
      <c r="D333" s="232"/>
      <c r="E333" s="233">
        <v>0.42299999999999999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35" t="s">
        <v>153</v>
      </c>
      <c r="B334" s="236" t="s">
        <v>126</v>
      </c>
      <c r="C334" s="252" t="s">
        <v>29</v>
      </c>
      <c r="D334" s="237"/>
      <c r="E334" s="238"/>
      <c r="F334" s="239"/>
      <c r="G334" s="239">
        <f>SUMIF(AG335:AG338,"&lt;&gt;NOR",G335:G338)</f>
        <v>0</v>
      </c>
      <c r="H334" s="239"/>
      <c r="I334" s="239">
        <f>SUM(I335:I338)</f>
        <v>0</v>
      </c>
      <c r="J334" s="239"/>
      <c r="K334" s="239">
        <f>SUM(K335:K338)</f>
        <v>0</v>
      </c>
      <c r="L334" s="239"/>
      <c r="M334" s="239">
        <f>SUM(M335:M338)</f>
        <v>0</v>
      </c>
      <c r="N334" s="239"/>
      <c r="O334" s="239">
        <f>SUM(O335:O338)</f>
        <v>0</v>
      </c>
      <c r="P334" s="239"/>
      <c r="Q334" s="239">
        <f>SUM(Q335:Q338)</f>
        <v>0</v>
      </c>
      <c r="R334" s="239"/>
      <c r="S334" s="239"/>
      <c r="T334" s="240"/>
      <c r="U334" s="234"/>
      <c r="V334" s="234">
        <f>SUM(V335:V338)</f>
        <v>0</v>
      </c>
      <c r="W334" s="234"/>
      <c r="X334" s="234"/>
      <c r="AG334" t="s">
        <v>154</v>
      </c>
    </row>
    <row r="335" spans="1:60" outlineLevel="1">
      <c r="A335" s="241">
        <v>102</v>
      </c>
      <c r="B335" s="242" t="s">
        <v>525</v>
      </c>
      <c r="C335" s="253" t="s">
        <v>526</v>
      </c>
      <c r="D335" s="243" t="s">
        <v>0</v>
      </c>
      <c r="E335" s="244">
        <v>1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 t="s">
        <v>158</v>
      </c>
      <c r="T335" s="247" t="s">
        <v>208</v>
      </c>
      <c r="U335" s="231">
        <v>0</v>
      </c>
      <c r="V335" s="231">
        <f>ROUND(E335*U335,2)</f>
        <v>0</v>
      </c>
      <c r="W335" s="231"/>
      <c r="X335" s="231" t="s">
        <v>527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528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56</v>
      </c>
      <c r="D336" s="232"/>
      <c r="E336" s="233">
        <v>1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162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41">
        <v>103</v>
      </c>
      <c r="B337" s="242" t="s">
        <v>529</v>
      </c>
      <c r="C337" s="253" t="s">
        <v>530</v>
      </c>
      <c r="D337" s="243" t="s">
        <v>0</v>
      </c>
      <c r="E337" s="244">
        <v>1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0</v>
      </c>
      <c r="Q337" s="246">
        <f>ROUND(E337*P337,2)</f>
        <v>0</v>
      </c>
      <c r="R337" s="246"/>
      <c r="S337" s="246" t="s">
        <v>207</v>
      </c>
      <c r="T337" s="247" t="s">
        <v>208</v>
      </c>
      <c r="U337" s="231">
        <v>0</v>
      </c>
      <c r="V337" s="231">
        <f>ROUND(E337*U337,2)</f>
        <v>0</v>
      </c>
      <c r="W337" s="231"/>
      <c r="X337" s="231" t="s">
        <v>527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528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56</v>
      </c>
      <c r="D338" s="232"/>
      <c r="E338" s="233">
        <v>1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162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>
      <c r="A339" s="3"/>
      <c r="B339" s="4"/>
      <c r="C339" s="257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AE339">
        <v>15</v>
      </c>
      <c r="AF339">
        <v>21</v>
      </c>
      <c r="AG339" t="s">
        <v>140</v>
      </c>
    </row>
    <row r="340" spans="1:60">
      <c r="A340" s="215"/>
      <c r="B340" s="216" t="s">
        <v>31</v>
      </c>
      <c r="C340" s="258"/>
      <c r="D340" s="217"/>
      <c r="E340" s="218"/>
      <c r="F340" s="218"/>
      <c r="G340" s="251">
        <f>G8+G22+G35+G39+G43+G46+G50+G54+G60+G67+G104+G158+G164+G178+G209+G222+G247+G257+G279+G288+G334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E340">
        <f>SUMIF(L7:L338,AE339,G7:G338)</f>
        <v>0</v>
      </c>
      <c r="AF340">
        <f>SUMIF(L7:L338,AF339,G7:G338)</f>
        <v>0</v>
      </c>
      <c r="AG340" t="s">
        <v>531</v>
      </c>
    </row>
    <row r="341" spans="1:60">
      <c r="A341" s="3"/>
      <c r="B341" s="4"/>
      <c r="C341" s="257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60">
      <c r="A342" s="3"/>
      <c r="B342" s="4"/>
      <c r="C342" s="257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60">
      <c r="A343" s="219" t="s">
        <v>532</v>
      </c>
      <c r="B343" s="219"/>
      <c r="C343" s="259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60">
      <c r="A344" s="220"/>
      <c r="B344" s="221"/>
      <c r="C344" s="260"/>
      <c r="D344" s="221"/>
      <c r="E344" s="221"/>
      <c r="F344" s="221"/>
      <c r="G344" s="2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AG344" t="s">
        <v>533</v>
      </c>
    </row>
    <row r="345" spans="1:60">
      <c r="A345" s="223"/>
      <c r="B345" s="224"/>
      <c r="C345" s="261"/>
      <c r="D345" s="224"/>
      <c r="E345" s="224"/>
      <c r="F345" s="224"/>
      <c r="G345" s="22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60">
      <c r="A346" s="223"/>
      <c r="B346" s="224"/>
      <c r="C346" s="261"/>
      <c r="D346" s="224"/>
      <c r="E346" s="224"/>
      <c r="F346" s="224"/>
      <c r="G346" s="22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60">
      <c r="A347" s="223"/>
      <c r="B347" s="224"/>
      <c r="C347" s="261"/>
      <c r="D347" s="224"/>
      <c r="E347" s="224"/>
      <c r="F347" s="224"/>
      <c r="G347" s="22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60">
      <c r="A348" s="226"/>
      <c r="B348" s="227"/>
      <c r="C348" s="262"/>
      <c r="D348" s="227"/>
      <c r="E348" s="227"/>
      <c r="F348" s="227"/>
      <c r="G348" s="22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60">
      <c r="A349" s="3"/>
      <c r="B349" s="4"/>
      <c r="C349" s="257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>
      <c r="C350" s="263"/>
      <c r="D350" s="10"/>
      <c r="AG350" t="s">
        <v>535</v>
      </c>
    </row>
    <row r="351" spans="1:60">
      <c r="D351" s="10"/>
    </row>
    <row r="352" spans="1:60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6">
    <mergeCell ref="C94:G94"/>
    <mergeCell ref="C97:G97"/>
    <mergeCell ref="C290:G290"/>
    <mergeCell ref="C291:G291"/>
    <mergeCell ref="C292:G292"/>
    <mergeCell ref="C293:G293"/>
    <mergeCell ref="A1:G1"/>
    <mergeCell ref="C2:G2"/>
    <mergeCell ref="C3:G3"/>
    <mergeCell ref="C4:G4"/>
    <mergeCell ref="A343:C343"/>
    <mergeCell ref="A344:G348"/>
    <mergeCell ref="C62:G62"/>
    <mergeCell ref="C69:G69"/>
    <mergeCell ref="C70:G70"/>
    <mergeCell ref="C76:G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63</v>
      </c>
      <c r="C4" s="204" t="s">
        <v>64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9"/>
      <c r="O8" s="239">
        <f>SUM(O9:O21)</f>
        <v>1.82</v>
      </c>
      <c r="P8" s="239"/>
      <c r="Q8" s="239">
        <f>SUM(Q9:Q21)</f>
        <v>0</v>
      </c>
      <c r="R8" s="239"/>
      <c r="S8" s="239"/>
      <c r="T8" s="240"/>
      <c r="U8" s="234"/>
      <c r="V8" s="234">
        <f>SUM(V9:V21)</f>
        <v>11.67</v>
      </c>
      <c r="W8" s="234"/>
      <c r="X8" s="234"/>
      <c r="AG8" t="s">
        <v>154</v>
      </c>
    </row>
    <row r="9" spans="1:60" outlineLevel="1">
      <c r="A9" s="241">
        <v>1</v>
      </c>
      <c r="B9" s="242" t="s">
        <v>586</v>
      </c>
      <c r="C9" s="253" t="s">
        <v>587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2.104E-2</v>
      </c>
      <c r="O9" s="246">
        <f>ROUND(E9*N9,2)</f>
        <v>0.04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0.32250000000000001</v>
      </c>
      <c r="V9" s="231">
        <f>ROUND(E9*U9,2)</f>
        <v>0.65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588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589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56</v>
      </c>
      <c r="D12" s="232"/>
      <c r="E12" s="233">
        <v>1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590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56</v>
      </c>
      <c r="D14" s="232"/>
      <c r="E14" s="233">
        <v>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41">
        <v>2</v>
      </c>
      <c r="B15" s="242" t="s">
        <v>591</v>
      </c>
      <c r="C15" s="253" t="s">
        <v>592</v>
      </c>
      <c r="D15" s="243" t="s">
        <v>157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4.8700000000000002E-3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158</v>
      </c>
      <c r="T15" s="247" t="s">
        <v>158</v>
      </c>
      <c r="U15" s="231">
        <v>1.19</v>
      </c>
      <c r="V15" s="231">
        <f>ROUND(E15*U15,2)</f>
        <v>1.19</v>
      </c>
      <c r="W15" s="231"/>
      <c r="X15" s="231" t="s">
        <v>159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56</v>
      </c>
      <c r="D16" s="232"/>
      <c r="E16" s="233">
        <v>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593</v>
      </c>
      <c r="C17" s="253" t="s">
        <v>594</v>
      </c>
      <c r="D17" s="243" t="s">
        <v>165</v>
      </c>
      <c r="E17" s="244">
        <v>14.582000000000001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0.12182999999999999</v>
      </c>
      <c r="O17" s="246">
        <f>ROUND(E17*N17,2)</f>
        <v>1.78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0.67400000000000004</v>
      </c>
      <c r="V17" s="231">
        <f>ROUND(E17*U17,2)</f>
        <v>9.83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595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596</v>
      </c>
      <c r="D19" s="232"/>
      <c r="E19" s="233">
        <v>16.992000000000001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433</v>
      </c>
      <c r="D20" s="232"/>
      <c r="E20" s="233">
        <v>-0.81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231</v>
      </c>
      <c r="D21" s="232"/>
      <c r="E21" s="233">
        <v>-1.6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35" t="s">
        <v>153</v>
      </c>
      <c r="B22" s="236" t="s">
        <v>76</v>
      </c>
      <c r="C22" s="252" t="s">
        <v>77</v>
      </c>
      <c r="D22" s="237"/>
      <c r="E22" s="238"/>
      <c r="F22" s="239"/>
      <c r="G22" s="239">
        <f>SUMIF(AG23:AG34,"&lt;&gt;NOR",G23:G34)</f>
        <v>0</v>
      </c>
      <c r="H22" s="239"/>
      <c r="I22" s="239">
        <f>SUM(I23:I34)</f>
        <v>0</v>
      </c>
      <c r="J22" s="239"/>
      <c r="K22" s="239">
        <f>SUM(K23:K34)</f>
        <v>0</v>
      </c>
      <c r="L22" s="239"/>
      <c r="M22" s="239">
        <f>SUM(M23:M34)</f>
        <v>0</v>
      </c>
      <c r="N22" s="239"/>
      <c r="O22" s="239">
        <f>SUM(O23:O34)</f>
        <v>0.11000000000000001</v>
      </c>
      <c r="P22" s="239"/>
      <c r="Q22" s="239">
        <f>SUM(Q23:Q34)</f>
        <v>0</v>
      </c>
      <c r="R22" s="239"/>
      <c r="S22" s="239"/>
      <c r="T22" s="240"/>
      <c r="U22" s="234"/>
      <c r="V22" s="234">
        <f>SUM(V23:V34)</f>
        <v>7.55</v>
      </c>
      <c r="W22" s="234"/>
      <c r="X22" s="234"/>
      <c r="AG22" t="s">
        <v>154</v>
      </c>
    </row>
    <row r="23" spans="1:60" outlineLevel="1">
      <c r="A23" s="241">
        <v>4</v>
      </c>
      <c r="B23" s="242" t="s">
        <v>179</v>
      </c>
      <c r="C23" s="253" t="s">
        <v>180</v>
      </c>
      <c r="D23" s="243" t="s">
        <v>165</v>
      </c>
      <c r="E23" s="244">
        <v>11.0976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6.3499999999999997E-3</v>
      </c>
      <c r="O23" s="246">
        <f>ROUND(E23*N23,2)</f>
        <v>7.0000000000000007E-2</v>
      </c>
      <c r="P23" s="246">
        <v>0</v>
      </c>
      <c r="Q23" s="246">
        <f>ROUND(E23*P23,2)</f>
        <v>0</v>
      </c>
      <c r="R23" s="246"/>
      <c r="S23" s="246" t="s">
        <v>158</v>
      </c>
      <c r="T23" s="247" t="s">
        <v>158</v>
      </c>
      <c r="U23" s="231">
        <v>0.32</v>
      </c>
      <c r="V23" s="231">
        <f>ROUND(E23*U23,2)</f>
        <v>3.55</v>
      </c>
      <c r="W23" s="231"/>
      <c r="X23" s="231" t="s">
        <v>159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597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595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162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598</v>
      </c>
      <c r="D26" s="232"/>
      <c r="E26" s="233">
        <v>15.897600000000001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599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600</v>
      </c>
      <c r="D28" s="232"/>
      <c r="E28" s="233">
        <v>-4.8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41">
        <v>5</v>
      </c>
      <c r="B29" s="242" t="s">
        <v>190</v>
      </c>
      <c r="C29" s="253" t="s">
        <v>191</v>
      </c>
      <c r="D29" s="243" t="s">
        <v>165</v>
      </c>
      <c r="E29" s="244">
        <v>11.0976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3.6700000000000001E-3</v>
      </c>
      <c r="O29" s="246">
        <f>ROUND(E29*N29,2)</f>
        <v>0.04</v>
      </c>
      <c r="P29" s="246">
        <v>0</v>
      </c>
      <c r="Q29" s="246">
        <f>ROUND(E29*P29,2)</f>
        <v>0</v>
      </c>
      <c r="R29" s="246"/>
      <c r="S29" s="246" t="s">
        <v>158</v>
      </c>
      <c r="T29" s="247" t="s">
        <v>158</v>
      </c>
      <c r="U29" s="231">
        <v>0.36</v>
      </c>
      <c r="V29" s="231">
        <f>ROUND(E29*U29,2)</f>
        <v>4</v>
      </c>
      <c r="W29" s="231"/>
      <c r="X29" s="231" t="s">
        <v>159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597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595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598</v>
      </c>
      <c r="D32" s="232"/>
      <c r="E32" s="233">
        <v>15.897600000000001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599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600</v>
      </c>
      <c r="D34" s="232"/>
      <c r="E34" s="233">
        <v>-4.8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35" t="s">
        <v>153</v>
      </c>
      <c r="B35" s="236" t="s">
        <v>78</v>
      </c>
      <c r="C35" s="252" t="s">
        <v>79</v>
      </c>
      <c r="D35" s="237"/>
      <c r="E35" s="238"/>
      <c r="F35" s="239"/>
      <c r="G35" s="239">
        <f>SUMIF(AG36:AG38,"&lt;&gt;NOR",G36:G38)</f>
        <v>0</v>
      </c>
      <c r="H35" s="239"/>
      <c r="I35" s="239">
        <f>SUM(I36:I38)</f>
        <v>0</v>
      </c>
      <c r="J35" s="239"/>
      <c r="K35" s="239">
        <f>SUM(K36:K38)</f>
        <v>0</v>
      </c>
      <c r="L35" s="239"/>
      <c r="M35" s="239">
        <f>SUM(M36:M38)</f>
        <v>0</v>
      </c>
      <c r="N35" s="239"/>
      <c r="O35" s="239">
        <f>SUM(O36:O38)</f>
        <v>0.18</v>
      </c>
      <c r="P35" s="239"/>
      <c r="Q35" s="239">
        <f>SUM(Q36:Q38)</f>
        <v>0</v>
      </c>
      <c r="R35" s="239"/>
      <c r="S35" s="239"/>
      <c r="T35" s="240"/>
      <c r="U35" s="234"/>
      <c r="V35" s="234">
        <f>SUM(V36:V38)</f>
        <v>2.79</v>
      </c>
      <c r="W35" s="234"/>
      <c r="X35" s="234"/>
      <c r="AG35" t="s">
        <v>154</v>
      </c>
    </row>
    <row r="36" spans="1:60" outlineLevel="1">
      <c r="A36" s="241">
        <v>6</v>
      </c>
      <c r="B36" s="242" t="s">
        <v>193</v>
      </c>
      <c r="C36" s="253" t="s">
        <v>194</v>
      </c>
      <c r="D36" s="243" t="s">
        <v>165</v>
      </c>
      <c r="E36" s="244">
        <v>9.9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1.7850000000000001E-2</v>
      </c>
      <c r="O36" s="246">
        <f>ROUND(E36*N36,2)</f>
        <v>0.18</v>
      </c>
      <c r="P36" s="246">
        <v>0</v>
      </c>
      <c r="Q36" s="246">
        <f>ROUND(E36*P36,2)</f>
        <v>0</v>
      </c>
      <c r="R36" s="246"/>
      <c r="S36" s="246" t="s">
        <v>158</v>
      </c>
      <c r="T36" s="247" t="s">
        <v>158</v>
      </c>
      <c r="U36" s="231">
        <v>0.28199999999999997</v>
      </c>
      <c r="V36" s="231">
        <f>ROUND(E36*U36,2)</f>
        <v>2.79</v>
      </c>
      <c r="W36" s="231"/>
      <c r="X36" s="231" t="s">
        <v>159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>
      <c r="A37" s="229"/>
      <c r="B37" s="230"/>
      <c r="C37" s="254" t="s">
        <v>601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602</v>
      </c>
      <c r="D38" s="232"/>
      <c r="E38" s="233">
        <v>9.9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>
      <c r="A39" s="235" t="s">
        <v>153</v>
      </c>
      <c r="B39" s="236" t="s">
        <v>82</v>
      </c>
      <c r="C39" s="252" t="s">
        <v>83</v>
      </c>
      <c r="D39" s="237"/>
      <c r="E39" s="238"/>
      <c r="F39" s="239"/>
      <c r="G39" s="239">
        <f>SUMIF(AG40:AG42,"&lt;&gt;NOR",G40:G42)</f>
        <v>0</v>
      </c>
      <c r="H39" s="239"/>
      <c r="I39" s="239">
        <f>SUM(I40:I42)</f>
        <v>0</v>
      </c>
      <c r="J39" s="239"/>
      <c r="K39" s="239">
        <f>SUM(K40:K42)</f>
        <v>0</v>
      </c>
      <c r="L39" s="239"/>
      <c r="M39" s="239">
        <f>SUM(M40:M42)</f>
        <v>0</v>
      </c>
      <c r="N39" s="239"/>
      <c r="O39" s="239">
        <f>SUM(O40:O42)</f>
        <v>0</v>
      </c>
      <c r="P39" s="239"/>
      <c r="Q39" s="239">
        <f>SUM(Q40:Q42)</f>
        <v>0</v>
      </c>
      <c r="R39" s="239"/>
      <c r="S39" s="239"/>
      <c r="T39" s="240"/>
      <c r="U39" s="234"/>
      <c r="V39" s="234">
        <f>SUM(V40:V42)</f>
        <v>2.0499999999999998</v>
      </c>
      <c r="W39" s="234"/>
      <c r="X39" s="234"/>
      <c r="AG39" t="s">
        <v>154</v>
      </c>
    </row>
    <row r="40" spans="1:60" outlineLevel="1">
      <c r="A40" s="241">
        <v>7</v>
      </c>
      <c r="B40" s="242" t="s">
        <v>209</v>
      </c>
      <c r="C40" s="253" t="s">
        <v>210</v>
      </c>
      <c r="D40" s="243" t="s">
        <v>165</v>
      </c>
      <c r="E40" s="244">
        <v>9.9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158</v>
      </c>
      <c r="T40" s="247" t="s">
        <v>158</v>
      </c>
      <c r="U40" s="231">
        <v>0.20699999999999999</v>
      </c>
      <c r="V40" s="231">
        <f>ROUND(E40*U40,2)</f>
        <v>2.0499999999999998</v>
      </c>
      <c r="W40" s="231"/>
      <c r="X40" s="231" t="s">
        <v>159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603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602</v>
      </c>
      <c r="D42" s="232"/>
      <c r="E42" s="233">
        <v>9.9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>
      <c r="A43" s="235" t="s">
        <v>153</v>
      </c>
      <c r="B43" s="236" t="s">
        <v>84</v>
      </c>
      <c r="C43" s="252" t="s">
        <v>85</v>
      </c>
      <c r="D43" s="237"/>
      <c r="E43" s="238"/>
      <c r="F43" s="239"/>
      <c r="G43" s="239">
        <f>SUMIF(AG44:AG45,"&lt;&gt;NOR",G44:G45)</f>
        <v>0</v>
      </c>
      <c r="H43" s="239"/>
      <c r="I43" s="239">
        <f>SUM(I44:I45)</f>
        <v>0</v>
      </c>
      <c r="J43" s="239"/>
      <c r="K43" s="239">
        <f>SUM(K44:K45)</f>
        <v>0</v>
      </c>
      <c r="L43" s="239"/>
      <c r="M43" s="239">
        <f>SUM(M44:M45)</f>
        <v>0</v>
      </c>
      <c r="N43" s="239"/>
      <c r="O43" s="239">
        <f>SUM(O44:O45)</f>
        <v>0.01</v>
      </c>
      <c r="P43" s="239"/>
      <c r="Q43" s="239">
        <f>SUM(Q44:Q45)</f>
        <v>0</v>
      </c>
      <c r="R43" s="239"/>
      <c r="S43" s="239"/>
      <c r="T43" s="240"/>
      <c r="U43" s="234"/>
      <c r="V43" s="234">
        <f>SUM(V44:V45)</f>
        <v>1.44</v>
      </c>
      <c r="W43" s="234"/>
      <c r="X43" s="234"/>
      <c r="AG43" t="s">
        <v>154</v>
      </c>
    </row>
    <row r="44" spans="1:60" outlineLevel="1">
      <c r="A44" s="241">
        <v>8</v>
      </c>
      <c r="B44" s="242" t="s">
        <v>212</v>
      </c>
      <c r="C44" s="253" t="s">
        <v>213</v>
      </c>
      <c r="D44" s="243" t="s">
        <v>165</v>
      </c>
      <c r="E44" s="244">
        <v>8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1.2099999999999999E-3</v>
      </c>
      <c r="O44" s="246">
        <f>ROUND(E44*N44,2)</f>
        <v>0.01</v>
      </c>
      <c r="P44" s="246">
        <v>0</v>
      </c>
      <c r="Q44" s="246">
        <f>ROUND(E44*P44,2)</f>
        <v>0</v>
      </c>
      <c r="R44" s="246"/>
      <c r="S44" s="246" t="s">
        <v>158</v>
      </c>
      <c r="T44" s="247" t="s">
        <v>214</v>
      </c>
      <c r="U44" s="231">
        <v>0.18</v>
      </c>
      <c r="V44" s="231">
        <f>ROUND(E44*U44,2)</f>
        <v>1.44</v>
      </c>
      <c r="W44" s="231"/>
      <c r="X44" s="231" t="s">
        <v>159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604</v>
      </c>
      <c r="D45" s="232"/>
      <c r="E45" s="233">
        <v>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5.5">
      <c r="A46" s="235" t="s">
        <v>153</v>
      </c>
      <c r="B46" s="236" t="s">
        <v>86</v>
      </c>
      <c r="C46" s="252" t="s">
        <v>87</v>
      </c>
      <c r="D46" s="237"/>
      <c r="E46" s="238"/>
      <c r="F46" s="239"/>
      <c r="G46" s="239">
        <f>SUMIF(AG47:AG49,"&lt;&gt;NOR",G47:G49)</f>
        <v>0</v>
      </c>
      <c r="H46" s="239"/>
      <c r="I46" s="239">
        <f>SUM(I47:I49)</f>
        <v>0</v>
      </c>
      <c r="J46" s="239"/>
      <c r="K46" s="239">
        <f>SUM(K47:K49)</f>
        <v>0</v>
      </c>
      <c r="L46" s="239"/>
      <c r="M46" s="239">
        <f>SUM(M47:M49)</f>
        <v>0</v>
      </c>
      <c r="N46" s="239"/>
      <c r="O46" s="239">
        <f>SUM(O47:O49)</f>
        <v>0</v>
      </c>
      <c r="P46" s="239"/>
      <c r="Q46" s="239">
        <f>SUM(Q47:Q49)</f>
        <v>0</v>
      </c>
      <c r="R46" s="239"/>
      <c r="S46" s="239"/>
      <c r="T46" s="240"/>
      <c r="U46" s="234"/>
      <c r="V46" s="234">
        <f>SUM(V47:V49)</f>
        <v>3.07</v>
      </c>
      <c r="W46" s="234"/>
      <c r="X46" s="234"/>
      <c r="AG46" t="s">
        <v>154</v>
      </c>
    </row>
    <row r="47" spans="1:60" outlineLevel="1">
      <c r="A47" s="241">
        <v>9</v>
      </c>
      <c r="B47" s="242" t="s">
        <v>217</v>
      </c>
      <c r="C47" s="253" t="s">
        <v>218</v>
      </c>
      <c r="D47" s="243" t="s">
        <v>165</v>
      </c>
      <c r="E47" s="244">
        <v>9.9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4.0000000000000003E-5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158</v>
      </c>
      <c r="T47" s="247" t="s">
        <v>158</v>
      </c>
      <c r="U47" s="231">
        <v>0.31</v>
      </c>
      <c r="V47" s="231">
        <f>ROUND(E47*U47,2)</f>
        <v>3.07</v>
      </c>
      <c r="W47" s="231"/>
      <c r="X47" s="231" t="s">
        <v>159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160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605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162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602</v>
      </c>
      <c r="D49" s="232"/>
      <c r="E49" s="233">
        <v>9.9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>
      <c r="A50" s="235" t="s">
        <v>153</v>
      </c>
      <c r="B50" s="236" t="s">
        <v>88</v>
      </c>
      <c r="C50" s="252" t="s">
        <v>89</v>
      </c>
      <c r="D50" s="237"/>
      <c r="E50" s="238"/>
      <c r="F50" s="239"/>
      <c r="G50" s="239">
        <f>SUMIF(AG51:AG53,"&lt;&gt;NOR",G51:G53)</f>
        <v>0</v>
      </c>
      <c r="H50" s="239"/>
      <c r="I50" s="239">
        <f>SUM(I51:I53)</f>
        <v>0</v>
      </c>
      <c r="J50" s="239"/>
      <c r="K50" s="239">
        <f>SUM(K51:K53)</f>
        <v>0</v>
      </c>
      <c r="L50" s="239"/>
      <c r="M50" s="239">
        <f>SUM(M51:M53)</f>
        <v>0</v>
      </c>
      <c r="N50" s="239"/>
      <c r="O50" s="239">
        <f>SUM(O51:O53)</f>
        <v>0</v>
      </c>
      <c r="P50" s="239"/>
      <c r="Q50" s="239">
        <f>SUM(Q51:Q53)</f>
        <v>0.42</v>
      </c>
      <c r="R50" s="239"/>
      <c r="S50" s="239"/>
      <c r="T50" s="240"/>
      <c r="U50" s="234"/>
      <c r="V50" s="234">
        <f>SUM(V51:V53)</f>
        <v>1.87</v>
      </c>
      <c r="W50" s="234"/>
      <c r="X50" s="234"/>
      <c r="AG50" t="s">
        <v>154</v>
      </c>
    </row>
    <row r="51" spans="1:60" outlineLevel="1">
      <c r="A51" s="241">
        <v>10</v>
      </c>
      <c r="B51" s="242" t="s">
        <v>255</v>
      </c>
      <c r="C51" s="253" t="s">
        <v>256</v>
      </c>
      <c r="D51" s="243" t="s">
        <v>165</v>
      </c>
      <c r="E51" s="244">
        <v>6.2234999999999996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6.8000000000000005E-2</v>
      </c>
      <c r="Q51" s="246">
        <f>ROUND(E51*P51,2)</f>
        <v>0.42</v>
      </c>
      <c r="R51" s="246"/>
      <c r="S51" s="246" t="s">
        <v>158</v>
      </c>
      <c r="T51" s="247" t="s">
        <v>158</v>
      </c>
      <c r="U51" s="231">
        <v>0.3</v>
      </c>
      <c r="V51" s="231">
        <f>ROUND(E51*U51,2)</f>
        <v>1.87</v>
      </c>
      <c r="W51" s="231"/>
      <c r="X51" s="231" t="s">
        <v>159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606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607</v>
      </c>
      <c r="D53" s="232"/>
      <c r="E53" s="233">
        <v>6.2234999999999996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>
      <c r="A54" s="235" t="s">
        <v>153</v>
      </c>
      <c r="B54" s="236" t="s">
        <v>90</v>
      </c>
      <c r="C54" s="252" t="s">
        <v>91</v>
      </c>
      <c r="D54" s="237"/>
      <c r="E54" s="238"/>
      <c r="F54" s="239"/>
      <c r="G54" s="239">
        <f>SUMIF(AG55:AG59,"&lt;&gt;NOR",G55:G59)</f>
        <v>0</v>
      </c>
      <c r="H54" s="239"/>
      <c r="I54" s="239">
        <f>SUM(I55:I59)</f>
        <v>0</v>
      </c>
      <c r="J54" s="239"/>
      <c r="K54" s="239">
        <f>SUM(K55:K59)</f>
        <v>0</v>
      </c>
      <c r="L54" s="239"/>
      <c r="M54" s="239">
        <f>SUM(M55:M59)</f>
        <v>0</v>
      </c>
      <c r="N54" s="239"/>
      <c r="O54" s="239">
        <f>SUM(O55:O59)</f>
        <v>0</v>
      </c>
      <c r="P54" s="239"/>
      <c r="Q54" s="239">
        <f>SUM(Q55:Q59)</f>
        <v>0</v>
      </c>
      <c r="R54" s="239"/>
      <c r="S54" s="239"/>
      <c r="T54" s="240"/>
      <c r="U54" s="234"/>
      <c r="V54" s="234">
        <f>SUM(V55:V59)</f>
        <v>6.8</v>
      </c>
      <c r="W54" s="234"/>
      <c r="X54" s="234"/>
      <c r="AG54" t="s">
        <v>154</v>
      </c>
    </row>
    <row r="55" spans="1:60" outlineLevel="1">
      <c r="A55" s="241">
        <v>11</v>
      </c>
      <c r="B55" s="242" t="s">
        <v>266</v>
      </c>
      <c r="C55" s="253" t="s">
        <v>267</v>
      </c>
      <c r="D55" s="243" t="s">
        <v>268</v>
      </c>
      <c r="E55" s="244">
        <v>5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158</v>
      </c>
      <c r="T55" s="247" t="s">
        <v>158</v>
      </c>
      <c r="U55" s="231">
        <v>1</v>
      </c>
      <c r="V55" s="231">
        <f>ROUND(E55*U55,2)</f>
        <v>5</v>
      </c>
      <c r="W55" s="231"/>
      <c r="X55" s="231" t="s">
        <v>159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269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608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162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271</v>
      </c>
      <c r="D57" s="232"/>
      <c r="E57" s="233">
        <v>5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1">
        <v>12</v>
      </c>
      <c r="B58" s="242" t="s">
        <v>272</v>
      </c>
      <c r="C58" s="253" t="s">
        <v>273</v>
      </c>
      <c r="D58" s="243" t="s">
        <v>274</v>
      </c>
      <c r="E58" s="244">
        <v>2.12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158</v>
      </c>
      <c r="T58" s="247" t="s">
        <v>214</v>
      </c>
      <c r="U58" s="231">
        <v>0.85</v>
      </c>
      <c r="V58" s="231">
        <f>ROUND(E58*U58,2)</f>
        <v>1.8</v>
      </c>
      <c r="W58" s="231"/>
      <c r="X58" s="231" t="s">
        <v>159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609</v>
      </c>
      <c r="D59" s="232"/>
      <c r="E59" s="233">
        <v>2.12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153</v>
      </c>
      <c r="B60" s="236" t="s">
        <v>94</v>
      </c>
      <c r="C60" s="252" t="s">
        <v>95</v>
      </c>
      <c r="D60" s="237"/>
      <c r="E60" s="238"/>
      <c r="F60" s="239"/>
      <c r="G60" s="239">
        <f>SUMIF(AG61:AG66,"&lt;&gt;NOR",G61:G66)</f>
        <v>0</v>
      </c>
      <c r="H60" s="239"/>
      <c r="I60" s="239">
        <f>SUM(I61:I66)</f>
        <v>0</v>
      </c>
      <c r="J60" s="239"/>
      <c r="K60" s="239">
        <f>SUM(K61:K66)</f>
        <v>0</v>
      </c>
      <c r="L60" s="239"/>
      <c r="M60" s="239">
        <f>SUM(M61:M66)</f>
        <v>0</v>
      </c>
      <c r="N60" s="239"/>
      <c r="O60" s="239">
        <f>SUM(O61:O66)</f>
        <v>0</v>
      </c>
      <c r="P60" s="239"/>
      <c r="Q60" s="239">
        <f>SUM(Q61:Q66)</f>
        <v>0</v>
      </c>
      <c r="R60" s="239"/>
      <c r="S60" s="239"/>
      <c r="T60" s="240"/>
      <c r="U60" s="234"/>
      <c r="V60" s="234">
        <f>SUM(V61:V66)</f>
        <v>2.1399999999999997</v>
      </c>
      <c r="W60" s="234"/>
      <c r="X60" s="234"/>
      <c r="AG60" t="s">
        <v>154</v>
      </c>
    </row>
    <row r="61" spans="1:60" outlineLevel="1">
      <c r="A61" s="241">
        <v>13</v>
      </c>
      <c r="B61" s="242" t="s">
        <v>286</v>
      </c>
      <c r="C61" s="253" t="s">
        <v>287</v>
      </c>
      <c r="D61" s="243" t="s">
        <v>199</v>
      </c>
      <c r="E61" s="244">
        <v>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4.6999999999999999E-4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158</v>
      </c>
      <c r="T61" s="247" t="s">
        <v>158</v>
      </c>
      <c r="U61" s="231">
        <v>0.35899999999999999</v>
      </c>
      <c r="V61" s="231">
        <f>ROUND(E61*U61,2)</f>
        <v>1.44</v>
      </c>
      <c r="W61" s="231"/>
      <c r="X61" s="231" t="s">
        <v>159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5" t="s">
        <v>283</v>
      </c>
      <c r="D62" s="248"/>
      <c r="E62" s="248"/>
      <c r="F62" s="248"/>
      <c r="G62" s="248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202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29"/>
      <c r="B63" s="230"/>
      <c r="C63" s="254" t="s">
        <v>610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67</v>
      </c>
      <c r="D64" s="232"/>
      <c r="E64" s="233">
        <v>4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1">
        <v>14</v>
      </c>
      <c r="B65" s="242" t="s">
        <v>294</v>
      </c>
      <c r="C65" s="253" t="s">
        <v>295</v>
      </c>
      <c r="D65" s="243" t="s">
        <v>157</v>
      </c>
      <c r="E65" s="244">
        <v>4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158</v>
      </c>
      <c r="T65" s="247" t="s">
        <v>158</v>
      </c>
      <c r="U65" s="231">
        <v>0.17399999999999999</v>
      </c>
      <c r="V65" s="231">
        <f>ROUND(E65*U65,2)</f>
        <v>0.7</v>
      </c>
      <c r="W65" s="231"/>
      <c r="X65" s="231" t="s">
        <v>159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67</v>
      </c>
      <c r="D66" s="232"/>
      <c r="E66" s="233">
        <v>4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>
      <c r="A67" s="235" t="s">
        <v>153</v>
      </c>
      <c r="B67" s="236" t="s">
        <v>96</v>
      </c>
      <c r="C67" s="252" t="s">
        <v>97</v>
      </c>
      <c r="D67" s="237"/>
      <c r="E67" s="238"/>
      <c r="F67" s="239"/>
      <c r="G67" s="239">
        <f>SUMIF(AG68:AG103,"&lt;&gt;NOR",G68:G103)</f>
        <v>0</v>
      </c>
      <c r="H67" s="239"/>
      <c r="I67" s="239">
        <f>SUM(I68:I103)</f>
        <v>0</v>
      </c>
      <c r="J67" s="239"/>
      <c r="K67" s="239">
        <f>SUM(K68:K103)</f>
        <v>0</v>
      </c>
      <c r="L67" s="239"/>
      <c r="M67" s="239">
        <f>SUM(M68:M103)</f>
        <v>0</v>
      </c>
      <c r="N67" s="239"/>
      <c r="O67" s="239">
        <f>SUM(O68:O103)</f>
        <v>0.08</v>
      </c>
      <c r="P67" s="239"/>
      <c r="Q67" s="239">
        <f>SUM(Q68:Q103)</f>
        <v>0</v>
      </c>
      <c r="R67" s="239"/>
      <c r="S67" s="239"/>
      <c r="T67" s="240"/>
      <c r="U67" s="234"/>
      <c r="V67" s="234">
        <f>SUM(V68:V103)</f>
        <v>16.97</v>
      </c>
      <c r="W67" s="234"/>
      <c r="X67" s="234"/>
      <c r="AG67" t="s">
        <v>154</v>
      </c>
    </row>
    <row r="68" spans="1:60" outlineLevel="1">
      <c r="A68" s="241">
        <v>15</v>
      </c>
      <c r="B68" s="242" t="s">
        <v>304</v>
      </c>
      <c r="C68" s="253" t="s">
        <v>305</v>
      </c>
      <c r="D68" s="243" t="s">
        <v>199</v>
      </c>
      <c r="E68" s="244">
        <v>20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3.9899999999999996E-3</v>
      </c>
      <c r="O68" s="246">
        <f>ROUND(E68*N68,2)</f>
        <v>0.08</v>
      </c>
      <c r="P68" s="246">
        <v>0</v>
      </c>
      <c r="Q68" s="246">
        <f>ROUND(E68*P68,2)</f>
        <v>0</v>
      </c>
      <c r="R68" s="246"/>
      <c r="S68" s="246" t="s">
        <v>158</v>
      </c>
      <c r="T68" s="247" t="s">
        <v>158</v>
      </c>
      <c r="U68" s="231">
        <v>0.54290000000000005</v>
      </c>
      <c r="V68" s="231">
        <f>ROUND(E68*U68,2)</f>
        <v>10.86</v>
      </c>
      <c r="W68" s="231"/>
      <c r="X68" s="231" t="s">
        <v>159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5" t="s">
        <v>306</v>
      </c>
      <c r="D69" s="248"/>
      <c r="E69" s="248"/>
      <c r="F69" s="248"/>
      <c r="G69" s="24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202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6" t="s">
        <v>307</v>
      </c>
      <c r="D70" s="249"/>
      <c r="E70" s="249"/>
      <c r="F70" s="249"/>
      <c r="G70" s="249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202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313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611</v>
      </c>
      <c r="D72" s="232"/>
      <c r="E72" s="233">
        <v>11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315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162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612</v>
      </c>
      <c r="D74" s="232"/>
      <c r="E74" s="233">
        <v>9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41">
        <v>16</v>
      </c>
      <c r="B75" s="242" t="s">
        <v>318</v>
      </c>
      <c r="C75" s="253" t="s">
        <v>319</v>
      </c>
      <c r="D75" s="243" t="s">
        <v>199</v>
      </c>
      <c r="E75" s="244">
        <v>20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3.0000000000000001E-5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158</v>
      </c>
      <c r="T75" s="247" t="s">
        <v>158</v>
      </c>
      <c r="U75" s="231">
        <v>0.129</v>
      </c>
      <c r="V75" s="231">
        <f>ROUND(E75*U75,2)</f>
        <v>2.58</v>
      </c>
      <c r="W75" s="231"/>
      <c r="X75" s="231" t="s">
        <v>159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5" t="s">
        <v>320</v>
      </c>
      <c r="D76" s="248"/>
      <c r="E76" s="248"/>
      <c r="F76" s="248"/>
      <c r="G76" s="248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202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313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162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611</v>
      </c>
      <c r="D78" s="232"/>
      <c r="E78" s="233">
        <v>11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315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612</v>
      </c>
      <c r="D80" s="232"/>
      <c r="E80" s="233">
        <v>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1">
        <v>17</v>
      </c>
      <c r="B81" s="242" t="s">
        <v>323</v>
      </c>
      <c r="C81" s="253" t="s">
        <v>324</v>
      </c>
      <c r="D81" s="243" t="s">
        <v>325</v>
      </c>
      <c r="E81" s="244">
        <v>4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7.5000000000000002E-4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158</v>
      </c>
      <c r="T81" s="247" t="s">
        <v>158</v>
      </c>
      <c r="U81" s="231">
        <v>0.105</v>
      </c>
      <c r="V81" s="231">
        <f>ROUND(E81*U81,2)</f>
        <v>0.42</v>
      </c>
      <c r="W81" s="231"/>
      <c r="X81" s="231" t="s">
        <v>159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376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63</v>
      </c>
      <c r="D83" s="232"/>
      <c r="E83" s="233">
        <v>2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613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63</v>
      </c>
      <c r="D85" s="232"/>
      <c r="E85" s="233">
        <v>2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>
      <c r="A86" s="241">
        <v>18</v>
      </c>
      <c r="B86" s="242" t="s">
        <v>327</v>
      </c>
      <c r="C86" s="253" t="s">
        <v>328</v>
      </c>
      <c r="D86" s="243" t="s">
        <v>157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1.7000000000000001E-4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158</v>
      </c>
      <c r="T86" s="247" t="s">
        <v>158</v>
      </c>
      <c r="U86" s="231">
        <v>0.18554999999999999</v>
      </c>
      <c r="V86" s="231">
        <f>ROUND(E86*U86,2)</f>
        <v>0.37</v>
      </c>
      <c r="W86" s="231"/>
      <c r="X86" s="231" t="s">
        <v>159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63</v>
      </c>
      <c r="D87" s="232"/>
      <c r="E87" s="233">
        <v>2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1">
        <v>19</v>
      </c>
      <c r="B88" s="242" t="s">
        <v>329</v>
      </c>
      <c r="C88" s="253" t="s">
        <v>330</v>
      </c>
      <c r="D88" s="243" t="s">
        <v>157</v>
      </c>
      <c r="E88" s="244">
        <v>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2.4000000000000001E-4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158</v>
      </c>
      <c r="T88" s="247" t="s">
        <v>158</v>
      </c>
      <c r="U88" s="231">
        <v>0.20269000000000001</v>
      </c>
      <c r="V88" s="231">
        <f>ROUND(E88*U88,2)</f>
        <v>0.81</v>
      </c>
      <c r="W88" s="231"/>
      <c r="X88" s="231" t="s">
        <v>159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376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63</v>
      </c>
      <c r="D90" s="232"/>
      <c r="E90" s="233">
        <v>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63</v>
      </c>
      <c r="D92" s="232"/>
      <c r="E92" s="233">
        <v>2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20</v>
      </c>
      <c r="B93" s="242" t="s">
        <v>331</v>
      </c>
      <c r="C93" s="253" t="s">
        <v>332</v>
      </c>
      <c r="D93" s="243" t="s">
        <v>199</v>
      </c>
      <c r="E93" s="244">
        <v>20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158</v>
      </c>
      <c r="T93" s="247" t="s">
        <v>158</v>
      </c>
      <c r="U93" s="231">
        <v>2.9000000000000001E-2</v>
      </c>
      <c r="V93" s="231">
        <f>ROUND(E93*U93,2)</f>
        <v>0.57999999999999996</v>
      </c>
      <c r="W93" s="231"/>
      <c r="X93" s="231" t="s">
        <v>159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5" t="s">
        <v>333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202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314</v>
      </c>
      <c r="D95" s="232"/>
      <c r="E95" s="233">
        <v>20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1">
        <v>21</v>
      </c>
      <c r="B96" s="242" t="s">
        <v>335</v>
      </c>
      <c r="C96" s="253" t="s">
        <v>336</v>
      </c>
      <c r="D96" s="243" t="s">
        <v>199</v>
      </c>
      <c r="E96" s="244">
        <v>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1.0000000000000001E-5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158</v>
      </c>
      <c r="T96" s="247" t="s">
        <v>158</v>
      </c>
      <c r="U96" s="231">
        <v>6.2E-2</v>
      </c>
      <c r="V96" s="231">
        <f>ROUND(E96*U96,2)</f>
        <v>1.24</v>
      </c>
      <c r="W96" s="231"/>
      <c r="X96" s="231" t="s">
        <v>159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5" t="s">
        <v>337</v>
      </c>
      <c r="D97" s="248"/>
      <c r="E97" s="248"/>
      <c r="F97" s="248"/>
      <c r="G97" s="248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202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314</v>
      </c>
      <c r="D98" s="232"/>
      <c r="E98" s="233">
        <v>20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1">
        <v>22</v>
      </c>
      <c r="B99" s="242" t="s">
        <v>338</v>
      </c>
      <c r="C99" s="253" t="s">
        <v>339</v>
      </c>
      <c r="D99" s="243" t="s">
        <v>274</v>
      </c>
      <c r="E99" s="244">
        <v>8.5000000000000006E-2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158</v>
      </c>
      <c r="T99" s="247" t="s">
        <v>158</v>
      </c>
      <c r="U99" s="231">
        <v>1.33</v>
      </c>
      <c r="V99" s="231">
        <f>ROUND(E99*U99,2)</f>
        <v>0.11</v>
      </c>
      <c r="W99" s="231"/>
      <c r="X99" s="231" t="s">
        <v>159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160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614</v>
      </c>
      <c r="D100" s="232"/>
      <c r="E100" s="233">
        <v>8.5000000000000006E-2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1">
        <v>23</v>
      </c>
      <c r="B101" s="242" t="s">
        <v>341</v>
      </c>
      <c r="C101" s="253" t="s">
        <v>342</v>
      </c>
      <c r="D101" s="243" t="s">
        <v>343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207</v>
      </c>
      <c r="T101" s="247" t="s">
        <v>208</v>
      </c>
      <c r="U101" s="231">
        <v>0</v>
      </c>
      <c r="V101" s="231">
        <f>ROUND(E101*U101,2)</f>
        <v>0</v>
      </c>
      <c r="W101" s="231"/>
      <c r="X101" s="231" t="s">
        <v>159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160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615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56</v>
      </c>
      <c r="D103" s="232"/>
      <c r="E103" s="233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>
      <c r="A104" s="235" t="s">
        <v>153</v>
      </c>
      <c r="B104" s="236" t="s">
        <v>98</v>
      </c>
      <c r="C104" s="252" t="s">
        <v>99</v>
      </c>
      <c r="D104" s="237"/>
      <c r="E104" s="238"/>
      <c r="F104" s="239"/>
      <c r="G104" s="239">
        <f>SUMIF(AG105:AG157,"&lt;&gt;NOR",G105:G157)</f>
        <v>0</v>
      </c>
      <c r="H104" s="239"/>
      <c r="I104" s="239">
        <f>SUM(I105:I157)</f>
        <v>0</v>
      </c>
      <c r="J104" s="239"/>
      <c r="K104" s="239">
        <f>SUM(K105:K157)</f>
        <v>0</v>
      </c>
      <c r="L104" s="239"/>
      <c r="M104" s="239">
        <f>SUM(M105:M157)</f>
        <v>0</v>
      </c>
      <c r="N104" s="239"/>
      <c r="O104" s="239">
        <f>SUM(O105:O157)</f>
        <v>0.03</v>
      </c>
      <c r="P104" s="239"/>
      <c r="Q104" s="239">
        <f>SUM(Q105:Q157)</f>
        <v>0.27</v>
      </c>
      <c r="R104" s="239"/>
      <c r="S104" s="239"/>
      <c r="T104" s="240"/>
      <c r="U104" s="234"/>
      <c r="V104" s="234">
        <f>SUM(V105:V157)</f>
        <v>8.57</v>
      </c>
      <c r="W104" s="234"/>
      <c r="X104" s="234"/>
      <c r="AG104" t="s">
        <v>154</v>
      </c>
    </row>
    <row r="105" spans="1:60" outlineLevel="1">
      <c r="A105" s="241">
        <v>24</v>
      </c>
      <c r="B105" s="242" t="s">
        <v>352</v>
      </c>
      <c r="C105" s="253" t="s">
        <v>353</v>
      </c>
      <c r="D105" s="243" t="s">
        <v>325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1.9460000000000002E-2</v>
      </c>
      <c r="Q105" s="246">
        <f>ROUND(E105*P105,2)</f>
        <v>0.02</v>
      </c>
      <c r="R105" s="246"/>
      <c r="S105" s="246" t="s">
        <v>158</v>
      </c>
      <c r="T105" s="247" t="s">
        <v>158</v>
      </c>
      <c r="U105" s="231">
        <v>0.38200000000000001</v>
      </c>
      <c r="V105" s="231">
        <f>ROUND(E105*U105,2)</f>
        <v>0.38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616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56</v>
      </c>
      <c r="D107" s="232"/>
      <c r="E107" s="233">
        <v>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25</v>
      </c>
      <c r="B108" s="242" t="s">
        <v>358</v>
      </c>
      <c r="C108" s="253" t="s">
        <v>359</v>
      </c>
      <c r="D108" s="243" t="s">
        <v>325</v>
      </c>
      <c r="E108" s="244">
        <v>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1.401E-2</v>
      </c>
      <c r="O108" s="246">
        <f>ROUND(E108*N108,2)</f>
        <v>0.01</v>
      </c>
      <c r="P108" s="246">
        <v>0</v>
      </c>
      <c r="Q108" s="246">
        <f>ROUND(E108*P108,2)</f>
        <v>0</v>
      </c>
      <c r="R108" s="246"/>
      <c r="S108" s="246" t="s">
        <v>158</v>
      </c>
      <c r="T108" s="247" t="s">
        <v>158</v>
      </c>
      <c r="U108" s="231">
        <v>1.1890000000000001</v>
      </c>
      <c r="V108" s="231">
        <f>ROUND(E108*U108,2)</f>
        <v>1.19</v>
      </c>
      <c r="W108" s="231"/>
      <c r="X108" s="231" t="s">
        <v>159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160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56</v>
      </c>
      <c r="D109" s="232"/>
      <c r="E109" s="233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26</v>
      </c>
      <c r="B110" s="242" t="s">
        <v>617</v>
      </c>
      <c r="C110" s="253" t="s">
        <v>618</v>
      </c>
      <c r="D110" s="243" t="s">
        <v>325</v>
      </c>
      <c r="E110" s="244">
        <v>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1.7299999999999999E-2</v>
      </c>
      <c r="Q110" s="246">
        <f>ROUND(E110*P110,2)</f>
        <v>0.02</v>
      </c>
      <c r="R110" s="246"/>
      <c r="S110" s="246" t="s">
        <v>158</v>
      </c>
      <c r="T110" s="247" t="s">
        <v>158</v>
      </c>
      <c r="U110" s="231">
        <v>0.496</v>
      </c>
      <c r="V110" s="231">
        <f>ROUND(E110*U110,2)</f>
        <v>0.5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56</v>
      </c>
      <c r="D111" s="232"/>
      <c r="E111" s="233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27</v>
      </c>
      <c r="B112" s="242" t="s">
        <v>619</v>
      </c>
      <c r="C112" s="253" t="s">
        <v>620</v>
      </c>
      <c r="D112" s="243" t="s">
        <v>325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1.09E-3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158</v>
      </c>
      <c r="T112" s="247" t="s">
        <v>158</v>
      </c>
      <c r="U112" s="231">
        <v>0.878</v>
      </c>
      <c r="V112" s="231">
        <f>ROUND(E112*U112,2)</f>
        <v>0.88</v>
      </c>
      <c r="W112" s="231"/>
      <c r="X112" s="231" t="s">
        <v>159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160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56</v>
      </c>
      <c r="D113" s="232"/>
      <c r="E113" s="233">
        <v>1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28</v>
      </c>
      <c r="B114" s="242" t="s">
        <v>621</v>
      </c>
      <c r="C114" s="253" t="s">
        <v>622</v>
      </c>
      <c r="D114" s="243" t="s">
        <v>325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3.4700000000000002E-2</v>
      </c>
      <c r="Q114" s="246">
        <f>ROUND(E114*P114,2)</f>
        <v>0.03</v>
      </c>
      <c r="R114" s="246"/>
      <c r="S114" s="246" t="s">
        <v>158</v>
      </c>
      <c r="T114" s="247" t="s">
        <v>158</v>
      </c>
      <c r="U114" s="231">
        <v>0.56899999999999995</v>
      </c>
      <c r="V114" s="231">
        <f>ROUND(E114*U114,2)</f>
        <v>0.56999999999999995</v>
      </c>
      <c r="W114" s="231"/>
      <c r="X114" s="231" t="s">
        <v>159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160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56</v>
      </c>
      <c r="D115" s="232"/>
      <c r="E115" s="233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1">
        <v>29</v>
      </c>
      <c r="B116" s="242" t="s">
        <v>623</v>
      </c>
      <c r="C116" s="253" t="s">
        <v>624</v>
      </c>
      <c r="D116" s="243" t="s">
        <v>157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3.0899999999999999E-3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158</v>
      </c>
      <c r="T116" s="247" t="s">
        <v>158</v>
      </c>
      <c r="U116" s="231">
        <v>1.25</v>
      </c>
      <c r="V116" s="231">
        <f>ROUND(E116*U116,2)</f>
        <v>1.25</v>
      </c>
      <c r="W116" s="231"/>
      <c r="X116" s="231" t="s">
        <v>159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160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56</v>
      </c>
      <c r="D117" s="232"/>
      <c r="E117" s="233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>
      <c r="A118" s="241">
        <v>30</v>
      </c>
      <c r="B118" s="242" t="s">
        <v>625</v>
      </c>
      <c r="C118" s="253" t="s">
        <v>626</v>
      </c>
      <c r="D118" s="243" t="s">
        <v>157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8.4999999999999995E-4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158</v>
      </c>
      <c r="T118" s="247" t="s">
        <v>158</v>
      </c>
      <c r="U118" s="231">
        <v>0.44500000000000001</v>
      </c>
      <c r="V118" s="231">
        <f>ROUND(E118*U118,2)</f>
        <v>0.45</v>
      </c>
      <c r="W118" s="231"/>
      <c r="X118" s="231" t="s">
        <v>159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160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56</v>
      </c>
      <c r="D119" s="232"/>
      <c r="E119" s="233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31</v>
      </c>
      <c r="B120" s="242" t="s">
        <v>627</v>
      </c>
      <c r="C120" s="253" t="s">
        <v>628</v>
      </c>
      <c r="D120" s="243" t="s">
        <v>157</v>
      </c>
      <c r="E120" s="244">
        <v>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1.64E-3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158</v>
      </c>
      <c r="T120" s="247" t="s">
        <v>158</v>
      </c>
      <c r="U120" s="231">
        <v>0.44500000000000001</v>
      </c>
      <c r="V120" s="231">
        <f>ROUND(E120*U120,2)</f>
        <v>0.45</v>
      </c>
      <c r="W120" s="231"/>
      <c r="X120" s="231" t="s">
        <v>159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56</v>
      </c>
      <c r="D121" s="232"/>
      <c r="E121" s="233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32</v>
      </c>
      <c r="B122" s="242" t="s">
        <v>374</v>
      </c>
      <c r="C122" s="253" t="s">
        <v>375</v>
      </c>
      <c r="D122" s="243" t="s">
        <v>325</v>
      </c>
      <c r="E122" s="244">
        <v>3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1.56E-3</v>
      </c>
      <c r="Q122" s="246">
        <f>ROUND(E122*P122,2)</f>
        <v>0</v>
      </c>
      <c r="R122" s="246"/>
      <c r="S122" s="246" t="s">
        <v>158</v>
      </c>
      <c r="T122" s="247" t="s">
        <v>158</v>
      </c>
      <c r="U122" s="231">
        <v>0.217</v>
      </c>
      <c r="V122" s="231">
        <f>ROUND(E122*U122,2)</f>
        <v>0.65</v>
      </c>
      <c r="W122" s="231"/>
      <c r="X122" s="231" t="s">
        <v>159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160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629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376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56</v>
      </c>
      <c r="D126" s="232"/>
      <c r="E126" s="233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613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33</v>
      </c>
      <c r="B129" s="242" t="s">
        <v>630</v>
      </c>
      <c r="C129" s="253" t="s">
        <v>631</v>
      </c>
      <c r="D129" s="243" t="s">
        <v>157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1.8000000000000001E-4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158</v>
      </c>
      <c r="T129" s="247" t="s">
        <v>158</v>
      </c>
      <c r="U129" s="231">
        <v>0.47599999999999998</v>
      </c>
      <c r="V129" s="231">
        <f>ROUND(E129*U129,2)</f>
        <v>0.48</v>
      </c>
      <c r="W129" s="231"/>
      <c r="X129" s="231" t="s">
        <v>159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632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56</v>
      </c>
      <c r="D131" s="232"/>
      <c r="E131" s="233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34</v>
      </c>
      <c r="B132" s="242" t="s">
        <v>381</v>
      </c>
      <c r="C132" s="253" t="s">
        <v>382</v>
      </c>
      <c r="D132" s="243" t="s">
        <v>157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4.0999999999999999E-4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158</v>
      </c>
      <c r="T132" s="247" t="s">
        <v>158</v>
      </c>
      <c r="U132" s="231">
        <v>0.246</v>
      </c>
      <c r="V132" s="231">
        <f>ROUND(E132*U132,2)</f>
        <v>0.25</v>
      </c>
      <c r="W132" s="231"/>
      <c r="X132" s="231" t="s">
        <v>159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633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56</v>
      </c>
      <c r="D134" s="232"/>
      <c r="E134" s="233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1">
        <v>35</v>
      </c>
      <c r="B135" s="242" t="s">
        <v>634</v>
      </c>
      <c r="C135" s="253" t="s">
        <v>635</v>
      </c>
      <c r="D135" s="243" t="s">
        <v>157</v>
      </c>
      <c r="E135" s="244">
        <v>1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2.2000000000000001E-4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158</v>
      </c>
      <c r="T135" s="247" t="s">
        <v>158</v>
      </c>
      <c r="U135" s="231">
        <v>0.246</v>
      </c>
      <c r="V135" s="231">
        <f>ROUND(E135*U135,2)</f>
        <v>0.25</v>
      </c>
      <c r="W135" s="231"/>
      <c r="X135" s="231" t="s">
        <v>159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56</v>
      </c>
      <c r="D136" s="232"/>
      <c r="E136" s="233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36</v>
      </c>
      <c r="B137" s="242" t="s">
        <v>383</v>
      </c>
      <c r="C137" s="253" t="s">
        <v>384</v>
      </c>
      <c r="D137" s="243" t="s">
        <v>157</v>
      </c>
      <c r="E137" s="244">
        <v>1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2.0000000000000001E-4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158</v>
      </c>
      <c r="T137" s="247" t="s">
        <v>158</v>
      </c>
      <c r="U137" s="231">
        <v>0.246</v>
      </c>
      <c r="V137" s="231">
        <f>ROUND(E137*U137,2)</f>
        <v>0.25</v>
      </c>
      <c r="W137" s="231"/>
      <c r="X137" s="231" t="s">
        <v>159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160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56</v>
      </c>
      <c r="D138" s="232"/>
      <c r="E138" s="233">
        <v>1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37</v>
      </c>
      <c r="B139" s="242" t="s">
        <v>636</v>
      </c>
      <c r="C139" s="253" t="s">
        <v>637</v>
      </c>
      <c r="D139" s="243" t="s">
        <v>157</v>
      </c>
      <c r="E139" s="244">
        <v>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0.17399999999999999</v>
      </c>
      <c r="Q139" s="246">
        <f>ROUND(E139*P139,2)</f>
        <v>0.17</v>
      </c>
      <c r="R139" s="246"/>
      <c r="S139" s="246" t="s">
        <v>158</v>
      </c>
      <c r="T139" s="247" t="s">
        <v>158</v>
      </c>
      <c r="U139" s="231">
        <v>0.95</v>
      </c>
      <c r="V139" s="231">
        <f>ROUND(E139*U139,2)</f>
        <v>0.95</v>
      </c>
      <c r="W139" s="231"/>
      <c r="X139" s="231" t="s">
        <v>159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160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638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38</v>
      </c>
      <c r="B142" s="242" t="s">
        <v>388</v>
      </c>
      <c r="C142" s="253" t="s">
        <v>389</v>
      </c>
      <c r="D142" s="243" t="s">
        <v>274</v>
      </c>
      <c r="E142" s="244">
        <v>4.7E-2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158</v>
      </c>
      <c r="T142" s="247" t="s">
        <v>158</v>
      </c>
      <c r="U142" s="231">
        <v>1.52</v>
      </c>
      <c r="V142" s="231">
        <f>ROUND(E142*U142,2)</f>
        <v>7.0000000000000007E-2</v>
      </c>
      <c r="W142" s="231"/>
      <c r="X142" s="231" t="s">
        <v>159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639</v>
      </c>
      <c r="D143" s="232"/>
      <c r="E143" s="233">
        <v>4.7E-2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39</v>
      </c>
      <c r="B144" s="242" t="s">
        <v>391</v>
      </c>
      <c r="C144" s="253" t="s">
        <v>392</v>
      </c>
      <c r="D144" s="243" t="s">
        <v>157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5.0000000000000001E-3</v>
      </c>
      <c r="Q144" s="246">
        <f>ROUND(E144*P144,2)</f>
        <v>0.01</v>
      </c>
      <c r="R144" s="246"/>
      <c r="S144" s="246" t="s">
        <v>207</v>
      </c>
      <c r="T144" s="247" t="s">
        <v>208</v>
      </c>
      <c r="U144" s="231">
        <v>0</v>
      </c>
      <c r="V144" s="231">
        <f>ROUND(E144*U144,2)</f>
        <v>0</v>
      </c>
      <c r="W144" s="231"/>
      <c r="X144" s="231" t="s">
        <v>159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40</v>
      </c>
      <c r="B146" s="242" t="s">
        <v>393</v>
      </c>
      <c r="C146" s="253" t="s">
        <v>394</v>
      </c>
      <c r="D146" s="243" t="s">
        <v>395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0.02</v>
      </c>
      <c r="Q146" s="246">
        <f>ROUND(E146*P146,2)</f>
        <v>0.02</v>
      </c>
      <c r="R146" s="246"/>
      <c r="S146" s="246" t="s">
        <v>207</v>
      </c>
      <c r="T146" s="247" t="s">
        <v>208</v>
      </c>
      <c r="U146" s="231">
        <v>0</v>
      </c>
      <c r="V146" s="231">
        <f>ROUND(E146*U146,2)</f>
        <v>0</v>
      </c>
      <c r="W146" s="231"/>
      <c r="X146" s="231" t="s">
        <v>159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160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29"/>
      <c r="B147" s="230"/>
      <c r="C147" s="254" t="s">
        <v>640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1">
        <v>41</v>
      </c>
      <c r="B149" s="242" t="s">
        <v>397</v>
      </c>
      <c r="C149" s="253" t="s">
        <v>641</v>
      </c>
      <c r="D149" s="243" t="s">
        <v>157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207</v>
      </c>
      <c r="T149" s="247" t="s">
        <v>208</v>
      </c>
      <c r="U149" s="231">
        <v>0</v>
      </c>
      <c r="V149" s="231">
        <f>ROUND(E149*U149,2)</f>
        <v>0</v>
      </c>
      <c r="W149" s="231"/>
      <c r="X149" s="231" t="s">
        <v>159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42</v>
      </c>
      <c r="B151" s="242" t="s">
        <v>642</v>
      </c>
      <c r="C151" s="253" t="s">
        <v>643</v>
      </c>
      <c r="D151" s="243" t="s">
        <v>157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2E-3</v>
      </c>
      <c r="O151" s="246">
        <f>ROUND(E151*N151,2)</f>
        <v>0</v>
      </c>
      <c r="P151" s="246">
        <v>0</v>
      </c>
      <c r="Q151" s="246">
        <f>ROUND(E151*P151,2)</f>
        <v>0</v>
      </c>
      <c r="R151" s="246" t="s">
        <v>401</v>
      </c>
      <c r="S151" s="246" t="s">
        <v>158</v>
      </c>
      <c r="T151" s="247" t="s">
        <v>158</v>
      </c>
      <c r="U151" s="231">
        <v>0</v>
      </c>
      <c r="V151" s="231">
        <f>ROUND(E151*U151,2)</f>
        <v>0</v>
      </c>
      <c r="W151" s="231"/>
      <c r="X151" s="231" t="s">
        <v>402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403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644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56</v>
      </c>
      <c r="D153" s="232"/>
      <c r="E153" s="233">
        <v>1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43</v>
      </c>
      <c r="B154" s="242" t="s">
        <v>645</v>
      </c>
      <c r="C154" s="253" t="s">
        <v>646</v>
      </c>
      <c r="D154" s="243" t="s">
        <v>157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8.9999999999999993E-3</v>
      </c>
      <c r="O154" s="246">
        <f>ROUND(E154*N154,2)</f>
        <v>0.01</v>
      </c>
      <c r="P154" s="246">
        <v>0</v>
      </c>
      <c r="Q154" s="246">
        <f>ROUND(E154*P154,2)</f>
        <v>0</v>
      </c>
      <c r="R154" s="246" t="s">
        <v>401</v>
      </c>
      <c r="S154" s="246" t="s">
        <v>158</v>
      </c>
      <c r="T154" s="247" t="s">
        <v>158</v>
      </c>
      <c r="U154" s="231">
        <v>0</v>
      </c>
      <c r="V154" s="231">
        <f>ROUND(E154*U154,2)</f>
        <v>0</v>
      </c>
      <c r="W154" s="231"/>
      <c r="X154" s="231" t="s">
        <v>402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403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56</v>
      </c>
      <c r="D155" s="232"/>
      <c r="E155" s="233">
        <v>1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1">
        <v>44</v>
      </c>
      <c r="B156" s="242" t="s">
        <v>647</v>
      </c>
      <c r="C156" s="253" t="s">
        <v>648</v>
      </c>
      <c r="D156" s="243" t="s">
        <v>157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1.4E-2</v>
      </c>
      <c r="O156" s="246">
        <f>ROUND(E156*N156,2)</f>
        <v>0.01</v>
      </c>
      <c r="P156" s="246">
        <v>0</v>
      </c>
      <c r="Q156" s="246">
        <f>ROUND(E156*P156,2)</f>
        <v>0</v>
      </c>
      <c r="R156" s="246" t="s">
        <v>401</v>
      </c>
      <c r="S156" s="246" t="s">
        <v>158</v>
      </c>
      <c r="T156" s="247" t="s">
        <v>158</v>
      </c>
      <c r="U156" s="231">
        <v>0</v>
      </c>
      <c r="V156" s="231">
        <f>ROUND(E156*U156,2)</f>
        <v>0</v>
      </c>
      <c r="W156" s="231"/>
      <c r="X156" s="231" t="s">
        <v>402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403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162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>
      <c r="A158" s="235" t="s">
        <v>153</v>
      </c>
      <c r="B158" s="236" t="s">
        <v>102</v>
      </c>
      <c r="C158" s="252" t="s">
        <v>103</v>
      </c>
      <c r="D158" s="237"/>
      <c r="E158" s="238"/>
      <c r="F158" s="239"/>
      <c r="G158" s="239">
        <f>SUMIF(AG159:AG163,"&lt;&gt;NOR",G159:G163)</f>
        <v>0</v>
      </c>
      <c r="H158" s="239"/>
      <c r="I158" s="239">
        <f>SUM(I159:I163)</f>
        <v>0</v>
      </c>
      <c r="J158" s="239"/>
      <c r="K158" s="239">
        <f>SUM(K159:K163)</f>
        <v>0</v>
      </c>
      <c r="L158" s="239"/>
      <c r="M158" s="239">
        <f>SUM(M159:M163)</f>
        <v>0</v>
      </c>
      <c r="N158" s="239"/>
      <c r="O158" s="239">
        <f>SUM(O159:O163)</f>
        <v>0.18</v>
      </c>
      <c r="P158" s="239"/>
      <c r="Q158" s="239">
        <f>SUM(Q159:Q163)</f>
        <v>0</v>
      </c>
      <c r="R158" s="239"/>
      <c r="S158" s="239"/>
      <c r="T158" s="240"/>
      <c r="U158" s="234"/>
      <c r="V158" s="234">
        <f>SUM(V159:V163)</f>
        <v>9.39</v>
      </c>
      <c r="W158" s="234"/>
      <c r="X158" s="234"/>
      <c r="AG158" t="s">
        <v>154</v>
      </c>
    </row>
    <row r="159" spans="1:60" ht="22.5" outlineLevel="1">
      <c r="A159" s="241">
        <v>45</v>
      </c>
      <c r="B159" s="242" t="s">
        <v>649</v>
      </c>
      <c r="C159" s="253" t="s">
        <v>650</v>
      </c>
      <c r="D159" s="243" t="s">
        <v>157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158</v>
      </c>
      <c r="T159" s="247" t="s">
        <v>158</v>
      </c>
      <c r="U159" s="231">
        <v>9.39</v>
      </c>
      <c r="V159" s="231">
        <f>ROUND(E159*U159,2)</f>
        <v>9.39</v>
      </c>
      <c r="W159" s="231"/>
      <c r="X159" s="231" t="s">
        <v>159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160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56</v>
      </c>
      <c r="D160" s="232"/>
      <c r="E160" s="233">
        <v>1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46</v>
      </c>
      <c r="B161" s="242" t="s">
        <v>651</v>
      </c>
      <c r="C161" s="253" t="s">
        <v>652</v>
      </c>
      <c r="D161" s="243" t="s">
        <v>325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0.184</v>
      </c>
      <c r="O161" s="246">
        <f>ROUND(E161*N161,2)</f>
        <v>0.18</v>
      </c>
      <c r="P161" s="246">
        <v>0</v>
      </c>
      <c r="Q161" s="246">
        <f>ROUND(E161*P161,2)</f>
        <v>0</v>
      </c>
      <c r="R161" s="246" t="s">
        <v>401</v>
      </c>
      <c r="S161" s="246" t="s">
        <v>158</v>
      </c>
      <c r="T161" s="247" t="s">
        <v>158</v>
      </c>
      <c r="U161" s="231">
        <v>0</v>
      </c>
      <c r="V161" s="231">
        <f>ROUND(E161*U161,2)</f>
        <v>0</v>
      </c>
      <c r="W161" s="231"/>
      <c r="X161" s="231" t="s">
        <v>402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403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653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56</v>
      </c>
      <c r="D163" s="232"/>
      <c r="E163" s="233">
        <v>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>
      <c r="A164" s="235" t="s">
        <v>153</v>
      </c>
      <c r="B164" s="236" t="s">
        <v>108</v>
      </c>
      <c r="C164" s="252" t="s">
        <v>109</v>
      </c>
      <c r="D164" s="237"/>
      <c r="E164" s="238"/>
      <c r="F164" s="239"/>
      <c r="G164" s="239">
        <f>SUMIF(AG165:AG177,"&lt;&gt;NOR",G165:G177)</f>
        <v>0</v>
      </c>
      <c r="H164" s="239"/>
      <c r="I164" s="239">
        <f>SUM(I165:I177)</f>
        <v>0</v>
      </c>
      <c r="J164" s="239"/>
      <c r="K164" s="239">
        <f>SUM(K165:K177)</f>
        <v>0</v>
      </c>
      <c r="L164" s="239"/>
      <c r="M164" s="239">
        <f>SUM(M165:M177)</f>
        <v>0</v>
      </c>
      <c r="N164" s="239"/>
      <c r="O164" s="239">
        <f>SUM(O165:O177)</f>
        <v>0.05</v>
      </c>
      <c r="P164" s="239"/>
      <c r="Q164" s="239">
        <f>SUM(Q165:Q177)</f>
        <v>0.01</v>
      </c>
      <c r="R164" s="239"/>
      <c r="S164" s="239"/>
      <c r="T164" s="240"/>
      <c r="U164" s="234"/>
      <c r="V164" s="234">
        <f>SUM(V165:V177)</f>
        <v>5.68</v>
      </c>
      <c r="W164" s="234"/>
      <c r="X164" s="234"/>
      <c r="AG164" t="s">
        <v>154</v>
      </c>
    </row>
    <row r="165" spans="1:60" ht="22.5" outlineLevel="1">
      <c r="A165" s="241">
        <v>47</v>
      </c>
      <c r="B165" s="242" t="s">
        <v>654</v>
      </c>
      <c r="C165" s="253" t="s">
        <v>655</v>
      </c>
      <c r="D165" s="243" t="s">
        <v>199</v>
      </c>
      <c r="E165" s="244">
        <v>13.32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8.0000000000000007E-5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158</v>
      </c>
      <c r="T165" s="247" t="s">
        <v>158</v>
      </c>
      <c r="U165" s="231">
        <v>0.14000000000000001</v>
      </c>
      <c r="V165" s="231">
        <f>ROUND(E165*U165,2)</f>
        <v>1.86</v>
      </c>
      <c r="W165" s="231"/>
      <c r="X165" s="231" t="s">
        <v>159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160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656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657</v>
      </c>
      <c r="D167" s="232"/>
      <c r="E167" s="233">
        <v>14.92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658</v>
      </c>
      <c r="D168" s="232"/>
      <c r="E168" s="233">
        <v>-1.6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>
      <c r="A169" s="241">
        <v>48</v>
      </c>
      <c r="B169" s="242" t="s">
        <v>659</v>
      </c>
      <c r="C169" s="253" t="s">
        <v>660</v>
      </c>
      <c r="D169" s="243" t="s">
        <v>165</v>
      </c>
      <c r="E169" s="244">
        <v>9.9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5.4000000000000003E-3</v>
      </c>
      <c r="O169" s="246">
        <f>ROUND(E169*N169,2)</f>
        <v>0.05</v>
      </c>
      <c r="P169" s="246">
        <v>0</v>
      </c>
      <c r="Q169" s="246">
        <f>ROUND(E169*P169,2)</f>
        <v>0</v>
      </c>
      <c r="R169" s="246"/>
      <c r="S169" s="246" t="s">
        <v>158</v>
      </c>
      <c r="T169" s="247" t="s">
        <v>158</v>
      </c>
      <c r="U169" s="231">
        <v>0.27</v>
      </c>
      <c r="V169" s="231">
        <f>ROUND(E169*U169,2)</f>
        <v>2.67</v>
      </c>
      <c r="W169" s="231"/>
      <c r="X169" s="231" t="s">
        <v>159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160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661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602</v>
      </c>
      <c r="D171" s="232"/>
      <c r="E171" s="233">
        <v>9.9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49</v>
      </c>
      <c r="B172" s="242" t="s">
        <v>662</v>
      </c>
      <c r="C172" s="253" t="s">
        <v>663</v>
      </c>
      <c r="D172" s="243" t="s">
        <v>165</v>
      </c>
      <c r="E172" s="244">
        <v>9.9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1E-3</v>
      </c>
      <c r="Q172" s="246">
        <f>ROUND(E172*P172,2)</f>
        <v>0.01</v>
      </c>
      <c r="R172" s="246"/>
      <c r="S172" s="246" t="s">
        <v>158</v>
      </c>
      <c r="T172" s="247" t="s">
        <v>158</v>
      </c>
      <c r="U172" s="231">
        <v>0.11</v>
      </c>
      <c r="V172" s="231">
        <f>ROUND(E172*U172,2)</f>
        <v>1.0900000000000001</v>
      </c>
      <c r="W172" s="231"/>
      <c r="X172" s="231" t="s">
        <v>159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>
      <c r="A173" s="229"/>
      <c r="B173" s="230"/>
      <c r="C173" s="254" t="s">
        <v>664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665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602</v>
      </c>
      <c r="D175" s="232"/>
      <c r="E175" s="233">
        <v>9.9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1">
        <v>50</v>
      </c>
      <c r="B176" s="242" t="s">
        <v>666</v>
      </c>
      <c r="C176" s="253" t="s">
        <v>667</v>
      </c>
      <c r="D176" s="243" t="s">
        <v>274</v>
      </c>
      <c r="E176" s="244">
        <v>5.3999999999999999E-2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158</v>
      </c>
      <c r="T176" s="247" t="s">
        <v>158</v>
      </c>
      <c r="U176" s="231">
        <v>1.0900000000000001</v>
      </c>
      <c r="V176" s="231">
        <f>ROUND(E176*U176,2)</f>
        <v>0.06</v>
      </c>
      <c r="W176" s="231"/>
      <c r="X176" s="231" t="s">
        <v>159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160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668</v>
      </c>
      <c r="D177" s="232"/>
      <c r="E177" s="233">
        <v>5.3999999999999999E-2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>
      <c r="A178" s="235" t="s">
        <v>153</v>
      </c>
      <c r="B178" s="236" t="s">
        <v>110</v>
      </c>
      <c r="C178" s="252" t="s">
        <v>111</v>
      </c>
      <c r="D178" s="237"/>
      <c r="E178" s="238"/>
      <c r="F178" s="239"/>
      <c r="G178" s="239">
        <f>SUMIF(AG179:AG208,"&lt;&gt;NOR",G179:G208)</f>
        <v>0</v>
      </c>
      <c r="H178" s="239"/>
      <c r="I178" s="239">
        <f>SUM(I179:I208)</f>
        <v>0</v>
      </c>
      <c r="J178" s="239"/>
      <c r="K178" s="239">
        <f>SUM(K179:K208)</f>
        <v>0</v>
      </c>
      <c r="L178" s="239"/>
      <c r="M178" s="239">
        <f>SUM(M179:M208)</f>
        <v>0</v>
      </c>
      <c r="N178" s="239"/>
      <c r="O178" s="239">
        <f>SUM(O179:O208)</f>
        <v>0.08</v>
      </c>
      <c r="P178" s="239"/>
      <c r="Q178" s="239">
        <f>SUM(Q179:Q208)</f>
        <v>0</v>
      </c>
      <c r="R178" s="239"/>
      <c r="S178" s="239"/>
      <c r="T178" s="240"/>
      <c r="U178" s="234"/>
      <c r="V178" s="234">
        <f>SUM(V179:V208)</f>
        <v>7.55</v>
      </c>
      <c r="W178" s="234"/>
      <c r="X178" s="234"/>
      <c r="AG178" t="s">
        <v>154</v>
      </c>
    </row>
    <row r="179" spans="1:60" outlineLevel="1">
      <c r="A179" s="241">
        <v>51</v>
      </c>
      <c r="B179" s="242" t="s">
        <v>428</v>
      </c>
      <c r="C179" s="253" t="s">
        <v>429</v>
      </c>
      <c r="D179" s="243" t="s">
        <v>165</v>
      </c>
      <c r="E179" s="244">
        <v>4.8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2.1000000000000001E-4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158</v>
      </c>
      <c r="T179" s="247" t="s">
        <v>158</v>
      </c>
      <c r="U179" s="231">
        <v>0.05</v>
      </c>
      <c r="V179" s="231">
        <f>ROUND(E179*U179,2)</f>
        <v>0.24</v>
      </c>
      <c r="W179" s="231"/>
      <c r="X179" s="231" t="s">
        <v>159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160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669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670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671</v>
      </c>
      <c r="D182" s="232"/>
      <c r="E182" s="233">
        <v>1.74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162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672</v>
      </c>
      <c r="D183" s="232"/>
      <c r="E183" s="233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673</v>
      </c>
      <c r="D184" s="232"/>
      <c r="E184" s="233">
        <v>2.88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674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162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675</v>
      </c>
      <c r="D186" s="232"/>
      <c r="E186" s="233">
        <v>0.18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52</v>
      </c>
      <c r="B187" s="242" t="s">
        <v>438</v>
      </c>
      <c r="C187" s="253" t="s">
        <v>439</v>
      </c>
      <c r="D187" s="243" t="s">
        <v>165</v>
      </c>
      <c r="E187" s="244">
        <v>4.8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158</v>
      </c>
      <c r="T187" s="247" t="s">
        <v>214</v>
      </c>
      <c r="U187" s="231">
        <v>0</v>
      </c>
      <c r="V187" s="231">
        <f>ROUND(E187*U187,2)</f>
        <v>0</v>
      </c>
      <c r="W187" s="231"/>
      <c r="X187" s="231" t="s">
        <v>159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200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676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162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677</v>
      </c>
      <c r="D189" s="232"/>
      <c r="E189" s="233">
        <v>4.8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53</v>
      </c>
      <c r="B190" s="242" t="s">
        <v>678</v>
      </c>
      <c r="C190" s="253" t="s">
        <v>679</v>
      </c>
      <c r="D190" s="243" t="s">
        <v>165</v>
      </c>
      <c r="E190" s="244">
        <v>4.8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158</v>
      </c>
      <c r="T190" s="247" t="s">
        <v>158</v>
      </c>
      <c r="U190" s="231">
        <v>1.17</v>
      </c>
      <c r="V190" s="231">
        <f>ROUND(E190*U190,2)</f>
        <v>5.62</v>
      </c>
      <c r="W190" s="231"/>
      <c r="X190" s="231" t="s">
        <v>159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200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670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162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671</v>
      </c>
      <c r="D192" s="232"/>
      <c r="E192" s="233">
        <v>1.74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162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672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673</v>
      </c>
      <c r="D194" s="232"/>
      <c r="E194" s="233">
        <v>2.88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162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674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162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675</v>
      </c>
      <c r="D196" s="232"/>
      <c r="E196" s="233">
        <v>0.18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54</v>
      </c>
      <c r="B197" s="242" t="s">
        <v>445</v>
      </c>
      <c r="C197" s="253" t="s">
        <v>446</v>
      </c>
      <c r="D197" s="243" t="s">
        <v>199</v>
      </c>
      <c r="E197" s="244">
        <v>12.96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158</v>
      </c>
      <c r="T197" s="247" t="s">
        <v>214</v>
      </c>
      <c r="U197" s="231">
        <v>0.12</v>
      </c>
      <c r="V197" s="231">
        <f>ROUND(E197*U197,2)</f>
        <v>1.56</v>
      </c>
      <c r="W197" s="231"/>
      <c r="X197" s="231" t="s">
        <v>159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204</v>
      </c>
      <c r="D198" s="232"/>
      <c r="E198" s="233">
        <v>3.6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680</v>
      </c>
      <c r="D199" s="232"/>
      <c r="E199" s="233">
        <v>5.76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681</v>
      </c>
      <c r="D200" s="232"/>
      <c r="E200" s="233">
        <v>3.6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1">
        <v>55</v>
      </c>
      <c r="B201" s="242" t="s">
        <v>450</v>
      </c>
      <c r="C201" s="253" t="s">
        <v>451</v>
      </c>
      <c r="D201" s="243" t="s">
        <v>274</v>
      </c>
      <c r="E201" s="244">
        <v>8.4000000000000005E-2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158</v>
      </c>
      <c r="T201" s="247" t="s">
        <v>214</v>
      </c>
      <c r="U201" s="231">
        <v>1.6</v>
      </c>
      <c r="V201" s="231">
        <f>ROUND(E201*U201,2)</f>
        <v>0.13</v>
      </c>
      <c r="W201" s="231"/>
      <c r="X201" s="231" t="s">
        <v>159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200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682</v>
      </c>
      <c r="D202" s="232"/>
      <c r="E202" s="233">
        <v>8.4000000000000005E-2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162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1">
        <v>56</v>
      </c>
      <c r="B203" s="242" t="s">
        <v>453</v>
      </c>
      <c r="C203" s="253" t="s">
        <v>454</v>
      </c>
      <c r="D203" s="243" t="s">
        <v>199</v>
      </c>
      <c r="E203" s="244">
        <v>14.256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2.2000000000000001E-4</v>
      </c>
      <c r="O203" s="246">
        <f>ROUND(E203*N203,2)</f>
        <v>0</v>
      </c>
      <c r="P203" s="246">
        <v>0</v>
      </c>
      <c r="Q203" s="246">
        <f>ROUND(E203*P203,2)</f>
        <v>0</v>
      </c>
      <c r="R203" s="246" t="s">
        <v>401</v>
      </c>
      <c r="S203" s="246" t="s">
        <v>158</v>
      </c>
      <c r="T203" s="247" t="s">
        <v>214</v>
      </c>
      <c r="U203" s="231">
        <v>0</v>
      </c>
      <c r="V203" s="231">
        <f>ROUND(E203*U203,2)</f>
        <v>0</v>
      </c>
      <c r="W203" s="231"/>
      <c r="X203" s="231" t="s">
        <v>402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403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683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162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684</v>
      </c>
      <c r="D205" s="232"/>
      <c r="E205" s="233">
        <v>14.256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162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1">
        <v>57</v>
      </c>
      <c r="B206" s="242" t="s">
        <v>685</v>
      </c>
      <c r="C206" s="253" t="s">
        <v>686</v>
      </c>
      <c r="D206" s="243" t="s">
        <v>165</v>
      </c>
      <c r="E206" s="244">
        <v>5.28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1.0500000000000001E-2</v>
      </c>
      <c r="O206" s="246">
        <f>ROUND(E206*N206,2)</f>
        <v>0.06</v>
      </c>
      <c r="P206" s="246">
        <v>0</v>
      </c>
      <c r="Q206" s="246">
        <f>ROUND(E206*P206,2)</f>
        <v>0</v>
      </c>
      <c r="R206" s="246" t="s">
        <v>401</v>
      </c>
      <c r="S206" s="246" t="s">
        <v>158</v>
      </c>
      <c r="T206" s="247" t="s">
        <v>158</v>
      </c>
      <c r="U206" s="231">
        <v>0</v>
      </c>
      <c r="V206" s="231">
        <f>ROUND(E206*U206,2)</f>
        <v>0</v>
      </c>
      <c r="W206" s="231"/>
      <c r="X206" s="231" t="s">
        <v>402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459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676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162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687</v>
      </c>
      <c r="D208" s="232"/>
      <c r="E208" s="233">
        <v>5.28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>
      <c r="A209" s="235" t="s">
        <v>153</v>
      </c>
      <c r="B209" s="236" t="s">
        <v>112</v>
      </c>
      <c r="C209" s="252" t="s">
        <v>113</v>
      </c>
      <c r="D209" s="237"/>
      <c r="E209" s="238"/>
      <c r="F209" s="239"/>
      <c r="G209" s="239">
        <f>SUMIF(AG210:AG221,"&lt;&gt;NOR",G210:G221)</f>
        <v>0</v>
      </c>
      <c r="H209" s="239"/>
      <c r="I209" s="239">
        <f>SUM(I210:I221)</f>
        <v>0</v>
      </c>
      <c r="J209" s="239"/>
      <c r="K209" s="239">
        <f>SUM(K210:K221)</f>
        <v>0</v>
      </c>
      <c r="L209" s="239"/>
      <c r="M209" s="239">
        <f>SUM(M210:M221)</f>
        <v>0</v>
      </c>
      <c r="N209" s="239"/>
      <c r="O209" s="239">
        <f>SUM(O210:O221)</f>
        <v>0</v>
      </c>
      <c r="P209" s="239"/>
      <c r="Q209" s="239">
        <f>SUM(Q210:Q221)</f>
        <v>0</v>
      </c>
      <c r="R209" s="239"/>
      <c r="S209" s="239"/>
      <c r="T209" s="240"/>
      <c r="U209" s="234"/>
      <c r="V209" s="234">
        <f>SUM(V210:V221)</f>
        <v>0.39</v>
      </c>
      <c r="W209" s="234"/>
      <c r="X209" s="234"/>
      <c r="AG209" t="s">
        <v>154</v>
      </c>
    </row>
    <row r="210" spans="1:60" outlineLevel="1">
      <c r="A210" s="241">
        <v>58</v>
      </c>
      <c r="B210" s="242" t="s">
        <v>461</v>
      </c>
      <c r="C210" s="253" t="s">
        <v>462</v>
      </c>
      <c r="D210" s="243" t="s">
        <v>165</v>
      </c>
      <c r="E210" s="244">
        <v>2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2.5000000000000001E-4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158</v>
      </c>
      <c r="T210" s="247" t="s">
        <v>158</v>
      </c>
      <c r="U210" s="231">
        <v>0.13</v>
      </c>
      <c r="V210" s="231">
        <f>ROUND(E210*U210,2)</f>
        <v>0.26</v>
      </c>
      <c r="W210" s="231"/>
      <c r="X210" s="231" t="s">
        <v>159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688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689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63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59</v>
      </c>
      <c r="B214" s="242" t="s">
        <v>467</v>
      </c>
      <c r="C214" s="253" t="s">
        <v>468</v>
      </c>
      <c r="D214" s="243" t="s">
        <v>165</v>
      </c>
      <c r="E214" s="244">
        <v>2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5.0000000000000002E-5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158</v>
      </c>
      <c r="T214" s="247" t="s">
        <v>158</v>
      </c>
      <c r="U214" s="231">
        <v>0.06</v>
      </c>
      <c r="V214" s="231">
        <f>ROUND(E214*U214,2)</f>
        <v>0.12</v>
      </c>
      <c r="W214" s="231"/>
      <c r="X214" s="231" t="s">
        <v>159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690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689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162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63</v>
      </c>
      <c r="D217" s="232"/>
      <c r="E217" s="233">
        <v>2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1">
        <v>60</v>
      </c>
      <c r="B218" s="242" t="s">
        <v>469</v>
      </c>
      <c r="C218" s="253" t="s">
        <v>470</v>
      </c>
      <c r="D218" s="243" t="s">
        <v>165</v>
      </c>
      <c r="E218" s="244">
        <v>0.2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1.0000000000000001E-5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158</v>
      </c>
      <c r="T218" s="247" t="s">
        <v>158</v>
      </c>
      <c r="U218" s="231">
        <v>0.05</v>
      </c>
      <c r="V218" s="231">
        <f>ROUND(E218*U218,2)</f>
        <v>0.01</v>
      </c>
      <c r="W218" s="231"/>
      <c r="X218" s="231" t="s">
        <v>159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160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691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692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162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693</v>
      </c>
      <c r="D221" s="232"/>
      <c r="E221" s="233">
        <v>0.2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>
      <c r="A222" s="235" t="s">
        <v>153</v>
      </c>
      <c r="B222" s="236" t="s">
        <v>114</v>
      </c>
      <c r="C222" s="252" t="s">
        <v>115</v>
      </c>
      <c r="D222" s="237"/>
      <c r="E222" s="238"/>
      <c r="F222" s="239"/>
      <c r="G222" s="239">
        <f>SUMIF(AG223:AG246,"&lt;&gt;NOR",G223:G246)</f>
        <v>0</v>
      </c>
      <c r="H222" s="239"/>
      <c r="I222" s="239">
        <f>SUM(I223:I246)</f>
        <v>0</v>
      </c>
      <c r="J222" s="239"/>
      <c r="K222" s="239">
        <f>SUM(K223:K246)</f>
        <v>0</v>
      </c>
      <c r="L222" s="239"/>
      <c r="M222" s="239">
        <f>SUM(M223:M246)</f>
        <v>0</v>
      </c>
      <c r="N222" s="239"/>
      <c r="O222" s="239">
        <f>SUM(O223:O246)</f>
        <v>0.02</v>
      </c>
      <c r="P222" s="239"/>
      <c r="Q222" s="239">
        <f>SUM(Q223:Q246)</f>
        <v>0.02</v>
      </c>
      <c r="R222" s="239"/>
      <c r="S222" s="239"/>
      <c r="T222" s="240"/>
      <c r="U222" s="234"/>
      <c r="V222" s="234">
        <f>SUM(V223:V246)</f>
        <v>8.16</v>
      </c>
      <c r="W222" s="234"/>
      <c r="X222" s="234"/>
      <c r="AG222" t="s">
        <v>154</v>
      </c>
    </row>
    <row r="223" spans="1:60" outlineLevel="1">
      <c r="A223" s="241">
        <v>61</v>
      </c>
      <c r="B223" s="242" t="s">
        <v>471</v>
      </c>
      <c r="C223" s="253" t="s">
        <v>472</v>
      </c>
      <c r="D223" s="243" t="s">
        <v>165</v>
      </c>
      <c r="E223" s="244">
        <v>41.438000000000002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5.0000000000000001E-4</v>
      </c>
      <c r="Q223" s="246">
        <f>ROUND(E223*P223,2)</f>
        <v>0.02</v>
      </c>
      <c r="R223" s="246"/>
      <c r="S223" s="246" t="s">
        <v>158</v>
      </c>
      <c r="T223" s="247" t="s">
        <v>158</v>
      </c>
      <c r="U223" s="231">
        <v>7.0000000000000007E-2</v>
      </c>
      <c r="V223" s="231">
        <f>ROUND(E223*U223,2)</f>
        <v>2.9</v>
      </c>
      <c r="W223" s="231"/>
      <c r="X223" s="231" t="s">
        <v>159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160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694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695</v>
      </c>
      <c r="D225" s="232"/>
      <c r="E225" s="233">
        <v>44.014000000000003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696</v>
      </c>
      <c r="D226" s="232"/>
      <c r="E226" s="233">
        <v>-6.2234999999999996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697</v>
      </c>
      <c r="D227" s="232"/>
      <c r="E227" s="233">
        <v>-6.2525000000000004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698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602</v>
      </c>
      <c r="D229" s="232"/>
      <c r="E229" s="233">
        <v>9.9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1">
        <v>62</v>
      </c>
      <c r="B230" s="242" t="s">
        <v>484</v>
      </c>
      <c r="C230" s="253" t="s">
        <v>485</v>
      </c>
      <c r="D230" s="243" t="s">
        <v>165</v>
      </c>
      <c r="E230" s="244">
        <v>39.703499999999998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1.7000000000000001E-4</v>
      </c>
      <c r="O230" s="246">
        <f>ROUND(E230*N230,2)</f>
        <v>0.01</v>
      </c>
      <c r="P230" s="246">
        <v>0</v>
      </c>
      <c r="Q230" s="246">
        <f>ROUND(E230*P230,2)</f>
        <v>0</v>
      </c>
      <c r="R230" s="246"/>
      <c r="S230" s="246" t="s">
        <v>158</v>
      </c>
      <c r="T230" s="247" t="s">
        <v>158</v>
      </c>
      <c r="U230" s="231">
        <v>0.03</v>
      </c>
      <c r="V230" s="231">
        <f>ROUND(E230*U230,2)</f>
        <v>1.19</v>
      </c>
      <c r="W230" s="231"/>
      <c r="X230" s="231" t="s">
        <v>159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160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699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695</v>
      </c>
      <c r="D232" s="232"/>
      <c r="E232" s="233">
        <v>44.014000000000003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700</v>
      </c>
      <c r="D233" s="232"/>
      <c r="E233" s="233">
        <v>-3.8424999999999998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701</v>
      </c>
      <c r="D234" s="232"/>
      <c r="E234" s="233">
        <v>-10.368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162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702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162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602</v>
      </c>
      <c r="D236" s="232"/>
      <c r="E236" s="233">
        <v>9.9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162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63</v>
      </c>
      <c r="B237" s="242" t="s">
        <v>489</v>
      </c>
      <c r="C237" s="253" t="s">
        <v>490</v>
      </c>
      <c r="D237" s="243" t="s">
        <v>165</v>
      </c>
      <c r="E237" s="244">
        <v>39.703499999999998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2.1000000000000001E-4</v>
      </c>
      <c r="O237" s="246">
        <f>ROUND(E237*N237,2)</f>
        <v>0.01</v>
      </c>
      <c r="P237" s="246">
        <v>0</v>
      </c>
      <c r="Q237" s="246">
        <f>ROUND(E237*P237,2)</f>
        <v>0</v>
      </c>
      <c r="R237" s="246"/>
      <c r="S237" s="246" t="s">
        <v>158</v>
      </c>
      <c r="T237" s="247" t="s">
        <v>158</v>
      </c>
      <c r="U237" s="231">
        <v>0.1</v>
      </c>
      <c r="V237" s="231">
        <f>ROUND(E237*U237,2)</f>
        <v>3.97</v>
      </c>
      <c r="W237" s="231"/>
      <c r="X237" s="231" t="s">
        <v>159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160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699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162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695</v>
      </c>
      <c r="D239" s="232"/>
      <c r="E239" s="233">
        <v>44.014000000000003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162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700</v>
      </c>
      <c r="D240" s="232"/>
      <c r="E240" s="233">
        <v>-3.8424999999999998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162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701</v>
      </c>
      <c r="D241" s="232"/>
      <c r="E241" s="233">
        <v>-10.368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162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702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162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602</v>
      </c>
      <c r="D243" s="232"/>
      <c r="E243" s="233">
        <v>9.9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162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64</v>
      </c>
      <c r="B244" s="242" t="s">
        <v>491</v>
      </c>
      <c r="C244" s="253" t="s">
        <v>492</v>
      </c>
      <c r="D244" s="243" t="s">
        <v>165</v>
      </c>
      <c r="E244" s="244">
        <v>9.9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3.5E-4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158</v>
      </c>
      <c r="T244" s="247" t="s">
        <v>158</v>
      </c>
      <c r="U244" s="231">
        <v>0.01</v>
      </c>
      <c r="V244" s="231">
        <f>ROUND(E244*U244,2)</f>
        <v>0.1</v>
      </c>
      <c r="W244" s="231"/>
      <c r="X244" s="231" t="s">
        <v>159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160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703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162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602</v>
      </c>
      <c r="D246" s="232"/>
      <c r="E246" s="233">
        <v>9.9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>
      <c r="A247" s="235" t="s">
        <v>153</v>
      </c>
      <c r="B247" s="236" t="s">
        <v>116</v>
      </c>
      <c r="C247" s="252" t="s">
        <v>117</v>
      </c>
      <c r="D247" s="237"/>
      <c r="E247" s="238"/>
      <c r="F247" s="239"/>
      <c r="G247" s="239">
        <f>SUMIF(AG248:AG256,"&lt;&gt;NOR",G248:G256)</f>
        <v>0</v>
      </c>
      <c r="H247" s="239"/>
      <c r="I247" s="239">
        <f>SUM(I248:I256)</f>
        <v>0</v>
      </c>
      <c r="J247" s="239"/>
      <c r="K247" s="239">
        <f>SUM(K248:K256)</f>
        <v>0</v>
      </c>
      <c r="L247" s="239"/>
      <c r="M247" s="239">
        <f>SUM(M248:M256)</f>
        <v>0</v>
      </c>
      <c r="N247" s="239"/>
      <c r="O247" s="239">
        <f>SUM(O248:O256)</f>
        <v>0</v>
      </c>
      <c r="P247" s="239"/>
      <c r="Q247" s="239">
        <f>SUM(Q248:Q256)</f>
        <v>0</v>
      </c>
      <c r="R247" s="239"/>
      <c r="S247" s="239"/>
      <c r="T247" s="240"/>
      <c r="U247" s="234"/>
      <c r="V247" s="234">
        <f>SUM(V248:V256)</f>
        <v>0</v>
      </c>
      <c r="W247" s="234"/>
      <c r="X247" s="234"/>
      <c r="AG247" t="s">
        <v>154</v>
      </c>
    </row>
    <row r="248" spans="1:60" outlineLevel="1">
      <c r="A248" s="241">
        <v>65</v>
      </c>
      <c r="B248" s="242" t="s">
        <v>56</v>
      </c>
      <c r="C248" s="253" t="s">
        <v>494</v>
      </c>
      <c r="D248" s="243" t="s">
        <v>343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207</v>
      </c>
      <c r="T248" s="247" t="s">
        <v>208</v>
      </c>
      <c r="U248" s="231">
        <v>0</v>
      </c>
      <c r="V248" s="231">
        <f>ROUND(E248*U248,2)</f>
        <v>0</v>
      </c>
      <c r="W248" s="231"/>
      <c r="X248" s="231" t="s">
        <v>159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160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704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162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66</v>
      </c>
      <c r="B251" s="242" t="s">
        <v>63</v>
      </c>
      <c r="C251" s="253" t="s">
        <v>705</v>
      </c>
      <c r="D251" s="243" t="s">
        <v>157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207</v>
      </c>
      <c r="T251" s="247" t="s">
        <v>208</v>
      </c>
      <c r="U251" s="231">
        <v>0</v>
      </c>
      <c r="V251" s="231">
        <f>ROUND(E251*U251,2)</f>
        <v>0</v>
      </c>
      <c r="W251" s="231"/>
      <c r="X251" s="231" t="s">
        <v>159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160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704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162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162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67</v>
      </c>
      <c r="B254" s="242" t="s">
        <v>65</v>
      </c>
      <c r="C254" s="253" t="s">
        <v>706</v>
      </c>
      <c r="D254" s="243" t="s">
        <v>157</v>
      </c>
      <c r="E254" s="244">
        <v>1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207</v>
      </c>
      <c r="T254" s="247" t="s">
        <v>208</v>
      </c>
      <c r="U254" s="231">
        <v>0</v>
      </c>
      <c r="V254" s="231">
        <f>ROUND(E254*U254,2)</f>
        <v>0</v>
      </c>
      <c r="W254" s="231"/>
      <c r="X254" s="231" t="s">
        <v>159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160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707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162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162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>
      <c r="A257" s="235" t="s">
        <v>153</v>
      </c>
      <c r="B257" s="236" t="s">
        <v>118</v>
      </c>
      <c r="C257" s="252" t="s">
        <v>119</v>
      </c>
      <c r="D257" s="237"/>
      <c r="E257" s="238"/>
      <c r="F257" s="239"/>
      <c r="G257" s="239">
        <f>SUMIF(AG258:AG278,"&lt;&gt;NOR",G258:G278)</f>
        <v>0</v>
      </c>
      <c r="H257" s="239"/>
      <c r="I257" s="239">
        <f>SUM(I258:I278)</f>
        <v>0</v>
      </c>
      <c r="J257" s="239"/>
      <c r="K257" s="239">
        <f>SUM(K258:K278)</f>
        <v>0</v>
      </c>
      <c r="L257" s="239"/>
      <c r="M257" s="239">
        <f>SUM(M258:M278)</f>
        <v>0</v>
      </c>
      <c r="N257" s="239"/>
      <c r="O257" s="239">
        <f>SUM(O258:O278)</f>
        <v>0</v>
      </c>
      <c r="P257" s="239"/>
      <c r="Q257" s="239">
        <f>SUM(Q258:Q278)</f>
        <v>0.03</v>
      </c>
      <c r="R257" s="239"/>
      <c r="S257" s="239"/>
      <c r="T257" s="240"/>
      <c r="U257" s="234"/>
      <c r="V257" s="234">
        <f>SUM(V258:V278)</f>
        <v>2.82</v>
      </c>
      <c r="W257" s="234"/>
      <c r="X257" s="234"/>
      <c r="AG257" t="s">
        <v>154</v>
      </c>
    </row>
    <row r="258" spans="1:60" ht="22.5" outlineLevel="1">
      <c r="A258" s="264">
        <v>68</v>
      </c>
      <c r="B258" s="265" t="s">
        <v>708</v>
      </c>
      <c r="C258" s="271" t="s">
        <v>709</v>
      </c>
      <c r="D258" s="266" t="s">
        <v>199</v>
      </c>
      <c r="E258" s="267">
        <v>16</v>
      </c>
      <c r="F258" s="268"/>
      <c r="G258" s="269">
        <f>ROUND(E258*F258,2)</f>
        <v>0</v>
      </c>
      <c r="H258" s="268"/>
      <c r="I258" s="269">
        <f>ROUND(E258*H258,2)</f>
        <v>0</v>
      </c>
      <c r="J258" s="268"/>
      <c r="K258" s="269">
        <f>ROUND(E258*J258,2)</f>
        <v>0</v>
      </c>
      <c r="L258" s="269">
        <v>21</v>
      </c>
      <c r="M258" s="269">
        <f>G258*(1+L258/100)</f>
        <v>0</v>
      </c>
      <c r="N258" s="269">
        <v>0</v>
      </c>
      <c r="O258" s="269">
        <f>ROUND(E258*N258,2)</f>
        <v>0</v>
      </c>
      <c r="P258" s="269">
        <v>2E-3</v>
      </c>
      <c r="Q258" s="269">
        <f>ROUND(E258*P258,2)</f>
        <v>0.03</v>
      </c>
      <c r="R258" s="269"/>
      <c r="S258" s="269" t="s">
        <v>158</v>
      </c>
      <c r="T258" s="270" t="s">
        <v>710</v>
      </c>
      <c r="U258" s="231">
        <v>0.17599999999999999</v>
      </c>
      <c r="V258" s="231">
        <f>ROUND(E258*U258,2)</f>
        <v>2.82</v>
      </c>
      <c r="W258" s="231"/>
      <c r="X258" s="231" t="s">
        <v>159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711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64">
        <v>69</v>
      </c>
      <c r="B259" s="265" t="s">
        <v>712</v>
      </c>
      <c r="C259" s="271" t="s">
        <v>713</v>
      </c>
      <c r="D259" s="266" t="s">
        <v>157</v>
      </c>
      <c r="E259" s="267">
        <v>2</v>
      </c>
      <c r="F259" s="268"/>
      <c r="G259" s="269">
        <f>ROUND(E259*F259,2)</f>
        <v>0</v>
      </c>
      <c r="H259" s="268"/>
      <c r="I259" s="269">
        <f>ROUND(E259*H259,2)</f>
        <v>0</v>
      </c>
      <c r="J259" s="268"/>
      <c r="K259" s="269">
        <f>ROUND(E259*J259,2)</f>
        <v>0</v>
      </c>
      <c r="L259" s="269">
        <v>21</v>
      </c>
      <c r="M259" s="269">
        <f>G259*(1+L259/100)</f>
        <v>0</v>
      </c>
      <c r="N259" s="269">
        <v>0</v>
      </c>
      <c r="O259" s="269">
        <f>ROUND(E259*N259,2)</f>
        <v>0</v>
      </c>
      <c r="P259" s="269">
        <v>0</v>
      </c>
      <c r="Q259" s="269">
        <f>ROUND(E259*P259,2)</f>
        <v>0</v>
      </c>
      <c r="R259" s="269"/>
      <c r="S259" s="269" t="s">
        <v>714</v>
      </c>
      <c r="T259" s="270" t="s">
        <v>710</v>
      </c>
      <c r="U259" s="231">
        <v>0</v>
      </c>
      <c r="V259" s="231">
        <f>ROUND(E259*U259,2)</f>
        <v>0</v>
      </c>
      <c r="W259" s="231"/>
      <c r="X259" s="231" t="s">
        <v>159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711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>
      <c r="A260" s="264">
        <v>70</v>
      </c>
      <c r="B260" s="265" t="s">
        <v>712</v>
      </c>
      <c r="C260" s="271" t="s">
        <v>713</v>
      </c>
      <c r="D260" s="266" t="s">
        <v>157</v>
      </c>
      <c r="E260" s="267">
        <v>3</v>
      </c>
      <c r="F260" s="268"/>
      <c r="G260" s="269">
        <f>ROUND(E260*F260,2)</f>
        <v>0</v>
      </c>
      <c r="H260" s="268"/>
      <c r="I260" s="269">
        <f>ROUND(E260*H260,2)</f>
        <v>0</v>
      </c>
      <c r="J260" s="268"/>
      <c r="K260" s="269">
        <f>ROUND(E260*J260,2)</f>
        <v>0</v>
      </c>
      <c r="L260" s="269">
        <v>21</v>
      </c>
      <c r="M260" s="269">
        <f>G260*(1+L260/100)</f>
        <v>0</v>
      </c>
      <c r="N260" s="269">
        <v>0</v>
      </c>
      <c r="O260" s="269">
        <f>ROUND(E260*N260,2)</f>
        <v>0</v>
      </c>
      <c r="P260" s="269">
        <v>0</v>
      </c>
      <c r="Q260" s="269">
        <f>ROUND(E260*P260,2)</f>
        <v>0</v>
      </c>
      <c r="R260" s="269"/>
      <c r="S260" s="269" t="s">
        <v>714</v>
      </c>
      <c r="T260" s="270" t="s">
        <v>710</v>
      </c>
      <c r="U260" s="231">
        <v>0</v>
      </c>
      <c r="V260" s="231">
        <f>ROUND(E260*U260,2)</f>
        <v>0</v>
      </c>
      <c r="W260" s="231"/>
      <c r="X260" s="231" t="s">
        <v>159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711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>
      <c r="A261" s="264">
        <v>71</v>
      </c>
      <c r="B261" s="265" t="s">
        <v>715</v>
      </c>
      <c r="C261" s="271" t="s">
        <v>716</v>
      </c>
      <c r="D261" s="266" t="s">
        <v>199</v>
      </c>
      <c r="E261" s="267">
        <v>16</v>
      </c>
      <c r="F261" s="268"/>
      <c r="G261" s="269">
        <f>ROUND(E261*F261,2)</f>
        <v>0</v>
      </c>
      <c r="H261" s="268"/>
      <c r="I261" s="269">
        <f>ROUND(E261*H261,2)</f>
        <v>0</v>
      </c>
      <c r="J261" s="268"/>
      <c r="K261" s="269">
        <f>ROUND(E261*J261,2)</f>
        <v>0</v>
      </c>
      <c r="L261" s="269">
        <v>21</v>
      </c>
      <c r="M261" s="269">
        <f>G261*(1+L261/100)</f>
        <v>0</v>
      </c>
      <c r="N261" s="269">
        <v>1.4999999999999999E-4</v>
      </c>
      <c r="O261" s="269">
        <f>ROUND(E261*N261,2)</f>
        <v>0</v>
      </c>
      <c r="P261" s="269">
        <v>0</v>
      </c>
      <c r="Q261" s="269">
        <f>ROUND(E261*P261,2)</f>
        <v>0</v>
      </c>
      <c r="R261" s="269"/>
      <c r="S261" s="269" t="s">
        <v>714</v>
      </c>
      <c r="T261" s="270" t="s">
        <v>710</v>
      </c>
      <c r="U261" s="231">
        <v>0</v>
      </c>
      <c r="V261" s="231">
        <f>ROUND(E261*U261,2)</f>
        <v>0</v>
      </c>
      <c r="W261" s="231"/>
      <c r="X261" s="231" t="s">
        <v>159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711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1">
      <c r="A262" s="264">
        <v>72</v>
      </c>
      <c r="B262" s="265" t="s">
        <v>717</v>
      </c>
      <c r="C262" s="271" t="s">
        <v>718</v>
      </c>
      <c r="D262" s="266" t="s">
        <v>157</v>
      </c>
      <c r="E262" s="267">
        <v>3</v>
      </c>
      <c r="F262" s="268"/>
      <c r="G262" s="269">
        <f>ROUND(E262*F262,2)</f>
        <v>0</v>
      </c>
      <c r="H262" s="268"/>
      <c r="I262" s="269">
        <f>ROUND(E262*H262,2)</f>
        <v>0</v>
      </c>
      <c r="J262" s="268"/>
      <c r="K262" s="269">
        <f>ROUND(E262*J262,2)</f>
        <v>0</v>
      </c>
      <c r="L262" s="269">
        <v>21</v>
      </c>
      <c r="M262" s="269">
        <f>G262*(1+L262/100)</f>
        <v>0</v>
      </c>
      <c r="N262" s="269">
        <v>0</v>
      </c>
      <c r="O262" s="269">
        <f>ROUND(E262*N262,2)</f>
        <v>0</v>
      </c>
      <c r="P262" s="269">
        <v>0</v>
      </c>
      <c r="Q262" s="269">
        <f>ROUND(E262*P262,2)</f>
        <v>0</v>
      </c>
      <c r="R262" s="269"/>
      <c r="S262" s="269" t="s">
        <v>714</v>
      </c>
      <c r="T262" s="270" t="s">
        <v>710</v>
      </c>
      <c r="U262" s="231">
        <v>0</v>
      </c>
      <c r="V262" s="231">
        <f>ROUND(E262*U262,2)</f>
        <v>0</v>
      </c>
      <c r="W262" s="231"/>
      <c r="X262" s="231" t="s">
        <v>159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711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64">
        <v>73</v>
      </c>
      <c r="B263" s="265" t="s">
        <v>719</v>
      </c>
      <c r="C263" s="271" t="s">
        <v>720</v>
      </c>
      <c r="D263" s="266" t="s">
        <v>157</v>
      </c>
      <c r="E263" s="267">
        <v>2</v>
      </c>
      <c r="F263" s="268"/>
      <c r="G263" s="269">
        <f>ROUND(E263*F263,2)</f>
        <v>0</v>
      </c>
      <c r="H263" s="268"/>
      <c r="I263" s="269">
        <f>ROUND(E263*H263,2)</f>
        <v>0</v>
      </c>
      <c r="J263" s="268"/>
      <c r="K263" s="269">
        <f>ROUND(E263*J263,2)</f>
        <v>0</v>
      </c>
      <c r="L263" s="269">
        <v>21</v>
      </c>
      <c r="M263" s="269">
        <f>G263*(1+L263/100)</f>
        <v>0</v>
      </c>
      <c r="N263" s="269">
        <v>0</v>
      </c>
      <c r="O263" s="269">
        <f>ROUND(E263*N263,2)</f>
        <v>0</v>
      </c>
      <c r="P263" s="269">
        <v>0</v>
      </c>
      <c r="Q263" s="269">
        <f>ROUND(E263*P263,2)</f>
        <v>0</v>
      </c>
      <c r="R263" s="269"/>
      <c r="S263" s="269" t="s">
        <v>714</v>
      </c>
      <c r="T263" s="270" t="s">
        <v>710</v>
      </c>
      <c r="U263" s="231">
        <v>0</v>
      </c>
      <c r="V263" s="231">
        <f>ROUND(E263*U263,2)</f>
        <v>0</v>
      </c>
      <c r="W263" s="231"/>
      <c r="X263" s="231" t="s">
        <v>159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711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>
      <c r="A264" s="264">
        <v>74</v>
      </c>
      <c r="B264" s="265" t="s">
        <v>721</v>
      </c>
      <c r="C264" s="271" t="s">
        <v>722</v>
      </c>
      <c r="D264" s="266" t="s">
        <v>199</v>
      </c>
      <c r="E264" s="267">
        <v>6</v>
      </c>
      <c r="F264" s="268"/>
      <c r="G264" s="269">
        <f>ROUND(E264*F264,2)</f>
        <v>0</v>
      </c>
      <c r="H264" s="268"/>
      <c r="I264" s="269">
        <f>ROUND(E264*H264,2)</f>
        <v>0</v>
      </c>
      <c r="J264" s="268"/>
      <c r="K264" s="269">
        <f>ROUND(E264*J264,2)</f>
        <v>0</v>
      </c>
      <c r="L264" s="269">
        <v>21</v>
      </c>
      <c r="M264" s="269">
        <f>G264*(1+L264/100)</f>
        <v>0</v>
      </c>
      <c r="N264" s="269">
        <v>0</v>
      </c>
      <c r="O264" s="269">
        <f>ROUND(E264*N264,2)</f>
        <v>0</v>
      </c>
      <c r="P264" s="269">
        <v>0</v>
      </c>
      <c r="Q264" s="269">
        <f>ROUND(E264*P264,2)</f>
        <v>0</v>
      </c>
      <c r="R264" s="269"/>
      <c r="S264" s="269" t="s">
        <v>714</v>
      </c>
      <c r="T264" s="270" t="s">
        <v>710</v>
      </c>
      <c r="U264" s="231">
        <v>0</v>
      </c>
      <c r="V264" s="231">
        <f>ROUND(E264*U264,2)</f>
        <v>0</v>
      </c>
      <c r="W264" s="231"/>
      <c r="X264" s="231" t="s">
        <v>159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711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1">
      <c r="A265" s="264">
        <v>75</v>
      </c>
      <c r="B265" s="265" t="s">
        <v>723</v>
      </c>
      <c r="C265" s="271" t="s">
        <v>724</v>
      </c>
      <c r="D265" s="266" t="s">
        <v>199</v>
      </c>
      <c r="E265" s="267">
        <v>20</v>
      </c>
      <c r="F265" s="268"/>
      <c r="G265" s="269">
        <f>ROUND(E265*F265,2)</f>
        <v>0</v>
      </c>
      <c r="H265" s="268"/>
      <c r="I265" s="269">
        <f>ROUND(E265*H265,2)</f>
        <v>0</v>
      </c>
      <c r="J265" s="268"/>
      <c r="K265" s="269">
        <f>ROUND(E265*J265,2)</f>
        <v>0</v>
      </c>
      <c r="L265" s="269">
        <v>21</v>
      </c>
      <c r="M265" s="269">
        <f>G265*(1+L265/100)</f>
        <v>0</v>
      </c>
      <c r="N265" s="269">
        <v>0</v>
      </c>
      <c r="O265" s="269">
        <f>ROUND(E265*N265,2)</f>
        <v>0</v>
      </c>
      <c r="P265" s="269">
        <v>0</v>
      </c>
      <c r="Q265" s="269">
        <f>ROUND(E265*P265,2)</f>
        <v>0</v>
      </c>
      <c r="R265" s="269"/>
      <c r="S265" s="269" t="s">
        <v>714</v>
      </c>
      <c r="T265" s="270" t="s">
        <v>710</v>
      </c>
      <c r="U265" s="231">
        <v>0</v>
      </c>
      <c r="V265" s="231">
        <f>ROUND(E265*U265,2)</f>
        <v>0</v>
      </c>
      <c r="W265" s="231"/>
      <c r="X265" s="231" t="s">
        <v>159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711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>
      <c r="A266" s="264">
        <v>76</v>
      </c>
      <c r="B266" s="265" t="s">
        <v>725</v>
      </c>
      <c r="C266" s="271" t="s">
        <v>726</v>
      </c>
      <c r="D266" s="266" t="s">
        <v>157</v>
      </c>
      <c r="E266" s="267">
        <v>3</v>
      </c>
      <c r="F266" s="268"/>
      <c r="G266" s="269">
        <f>ROUND(E266*F266,2)</f>
        <v>0</v>
      </c>
      <c r="H266" s="268"/>
      <c r="I266" s="269">
        <f>ROUND(E266*H266,2)</f>
        <v>0</v>
      </c>
      <c r="J266" s="268"/>
      <c r="K266" s="269">
        <f>ROUND(E266*J266,2)</f>
        <v>0</v>
      </c>
      <c r="L266" s="269">
        <v>21</v>
      </c>
      <c r="M266" s="269">
        <f>G266*(1+L266/100)</f>
        <v>0</v>
      </c>
      <c r="N266" s="269">
        <v>0</v>
      </c>
      <c r="O266" s="269">
        <f>ROUND(E266*N266,2)</f>
        <v>0</v>
      </c>
      <c r="P266" s="269">
        <v>0</v>
      </c>
      <c r="Q266" s="269">
        <f>ROUND(E266*P266,2)</f>
        <v>0</v>
      </c>
      <c r="R266" s="269"/>
      <c r="S266" s="269" t="s">
        <v>714</v>
      </c>
      <c r="T266" s="270" t="s">
        <v>710</v>
      </c>
      <c r="U266" s="231">
        <v>0</v>
      </c>
      <c r="V266" s="231">
        <f>ROUND(E266*U266,2)</f>
        <v>0</v>
      </c>
      <c r="W266" s="231"/>
      <c r="X266" s="231" t="s">
        <v>159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711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>
      <c r="A267" s="264">
        <v>77</v>
      </c>
      <c r="B267" s="265" t="s">
        <v>727</v>
      </c>
      <c r="C267" s="271" t="s">
        <v>728</v>
      </c>
      <c r="D267" s="266" t="s">
        <v>157</v>
      </c>
      <c r="E267" s="267">
        <v>1</v>
      </c>
      <c r="F267" s="268"/>
      <c r="G267" s="269">
        <f>ROUND(E267*F267,2)</f>
        <v>0</v>
      </c>
      <c r="H267" s="268"/>
      <c r="I267" s="269">
        <f>ROUND(E267*H267,2)</f>
        <v>0</v>
      </c>
      <c r="J267" s="268"/>
      <c r="K267" s="269">
        <f>ROUND(E267*J267,2)</f>
        <v>0</v>
      </c>
      <c r="L267" s="269">
        <v>21</v>
      </c>
      <c r="M267" s="269">
        <f>G267*(1+L267/100)</f>
        <v>0</v>
      </c>
      <c r="N267" s="269">
        <v>0</v>
      </c>
      <c r="O267" s="269">
        <f>ROUND(E267*N267,2)</f>
        <v>0</v>
      </c>
      <c r="P267" s="269">
        <v>0</v>
      </c>
      <c r="Q267" s="269">
        <f>ROUND(E267*P267,2)</f>
        <v>0</v>
      </c>
      <c r="R267" s="269"/>
      <c r="S267" s="269" t="s">
        <v>714</v>
      </c>
      <c r="T267" s="270" t="s">
        <v>710</v>
      </c>
      <c r="U267" s="231">
        <v>0</v>
      </c>
      <c r="V267" s="231">
        <f>ROUND(E267*U267,2)</f>
        <v>0</v>
      </c>
      <c r="W267" s="231"/>
      <c r="X267" s="231" t="s">
        <v>159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711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>
      <c r="A268" s="264">
        <v>78</v>
      </c>
      <c r="B268" s="265" t="s">
        <v>729</v>
      </c>
      <c r="C268" s="271" t="s">
        <v>730</v>
      </c>
      <c r="D268" s="266" t="s">
        <v>157</v>
      </c>
      <c r="E268" s="267">
        <v>1</v>
      </c>
      <c r="F268" s="268"/>
      <c r="G268" s="269">
        <f>ROUND(E268*F268,2)</f>
        <v>0</v>
      </c>
      <c r="H268" s="268"/>
      <c r="I268" s="269">
        <f>ROUND(E268*H268,2)</f>
        <v>0</v>
      </c>
      <c r="J268" s="268"/>
      <c r="K268" s="269">
        <f>ROUND(E268*J268,2)</f>
        <v>0</v>
      </c>
      <c r="L268" s="269">
        <v>21</v>
      </c>
      <c r="M268" s="269">
        <f>G268*(1+L268/100)</f>
        <v>0</v>
      </c>
      <c r="N268" s="269">
        <v>0</v>
      </c>
      <c r="O268" s="269">
        <f>ROUND(E268*N268,2)</f>
        <v>0</v>
      </c>
      <c r="P268" s="269">
        <v>0</v>
      </c>
      <c r="Q268" s="269">
        <f>ROUND(E268*P268,2)</f>
        <v>0</v>
      </c>
      <c r="R268" s="269"/>
      <c r="S268" s="269" t="s">
        <v>714</v>
      </c>
      <c r="T268" s="270" t="s">
        <v>710</v>
      </c>
      <c r="U268" s="231">
        <v>0</v>
      </c>
      <c r="V268" s="231">
        <f>ROUND(E268*U268,2)</f>
        <v>0</v>
      </c>
      <c r="W268" s="231"/>
      <c r="X268" s="231" t="s">
        <v>159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711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64">
        <v>79</v>
      </c>
      <c r="B269" s="265" t="s">
        <v>731</v>
      </c>
      <c r="C269" s="271" t="s">
        <v>732</v>
      </c>
      <c r="D269" s="266" t="s">
        <v>343</v>
      </c>
      <c r="E269" s="267">
        <v>1</v>
      </c>
      <c r="F269" s="268"/>
      <c r="G269" s="269">
        <f>ROUND(E269*F269,2)</f>
        <v>0</v>
      </c>
      <c r="H269" s="268"/>
      <c r="I269" s="269">
        <f>ROUND(E269*H269,2)</f>
        <v>0</v>
      </c>
      <c r="J269" s="268"/>
      <c r="K269" s="269">
        <f>ROUND(E269*J269,2)</f>
        <v>0</v>
      </c>
      <c r="L269" s="269">
        <v>21</v>
      </c>
      <c r="M269" s="269">
        <f>G269*(1+L269/100)</f>
        <v>0</v>
      </c>
      <c r="N269" s="269">
        <v>0</v>
      </c>
      <c r="O269" s="269">
        <f>ROUND(E269*N269,2)</f>
        <v>0</v>
      </c>
      <c r="P269" s="269">
        <v>0</v>
      </c>
      <c r="Q269" s="269">
        <f>ROUND(E269*P269,2)</f>
        <v>0</v>
      </c>
      <c r="R269" s="269"/>
      <c r="S269" s="269" t="s">
        <v>207</v>
      </c>
      <c r="T269" s="270" t="s">
        <v>208</v>
      </c>
      <c r="U269" s="231">
        <v>0</v>
      </c>
      <c r="V269" s="231">
        <f>ROUND(E269*U269,2)</f>
        <v>0</v>
      </c>
      <c r="W269" s="231"/>
      <c r="X269" s="231" t="s">
        <v>159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711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33.75" outlineLevel="1">
      <c r="A270" s="264">
        <v>80</v>
      </c>
      <c r="B270" s="265" t="s">
        <v>733</v>
      </c>
      <c r="C270" s="271" t="s">
        <v>734</v>
      </c>
      <c r="D270" s="266" t="s">
        <v>735</v>
      </c>
      <c r="E270" s="267">
        <v>1</v>
      </c>
      <c r="F270" s="268"/>
      <c r="G270" s="269">
        <f>ROUND(E270*F270,2)</f>
        <v>0</v>
      </c>
      <c r="H270" s="268"/>
      <c r="I270" s="269">
        <f>ROUND(E270*H270,2)</f>
        <v>0</v>
      </c>
      <c r="J270" s="268"/>
      <c r="K270" s="269">
        <f>ROUND(E270*J270,2)</f>
        <v>0</v>
      </c>
      <c r="L270" s="269">
        <v>21</v>
      </c>
      <c r="M270" s="269">
        <f>G270*(1+L270/100)</f>
        <v>0</v>
      </c>
      <c r="N270" s="269">
        <v>0</v>
      </c>
      <c r="O270" s="269">
        <f>ROUND(E270*N270,2)</f>
        <v>0</v>
      </c>
      <c r="P270" s="269">
        <v>0</v>
      </c>
      <c r="Q270" s="269">
        <f>ROUND(E270*P270,2)</f>
        <v>0</v>
      </c>
      <c r="R270" s="269"/>
      <c r="S270" s="269" t="s">
        <v>207</v>
      </c>
      <c r="T270" s="270" t="s">
        <v>208</v>
      </c>
      <c r="U270" s="231">
        <v>0</v>
      </c>
      <c r="V270" s="231">
        <f>ROUND(E270*U270,2)</f>
        <v>0</v>
      </c>
      <c r="W270" s="231"/>
      <c r="X270" s="231" t="s">
        <v>402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736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33.75" outlineLevel="1">
      <c r="A271" s="264">
        <v>81</v>
      </c>
      <c r="B271" s="265" t="s">
        <v>737</v>
      </c>
      <c r="C271" s="271" t="s">
        <v>738</v>
      </c>
      <c r="D271" s="266" t="s">
        <v>735</v>
      </c>
      <c r="E271" s="267">
        <v>1</v>
      </c>
      <c r="F271" s="268"/>
      <c r="G271" s="269">
        <f>ROUND(E271*F271,2)</f>
        <v>0</v>
      </c>
      <c r="H271" s="268"/>
      <c r="I271" s="269">
        <f>ROUND(E271*H271,2)</f>
        <v>0</v>
      </c>
      <c r="J271" s="268"/>
      <c r="K271" s="269">
        <f>ROUND(E271*J271,2)</f>
        <v>0</v>
      </c>
      <c r="L271" s="269">
        <v>21</v>
      </c>
      <c r="M271" s="269">
        <f>G271*(1+L271/100)</f>
        <v>0</v>
      </c>
      <c r="N271" s="269">
        <v>0</v>
      </c>
      <c r="O271" s="269">
        <f>ROUND(E271*N271,2)</f>
        <v>0</v>
      </c>
      <c r="P271" s="269">
        <v>0</v>
      </c>
      <c r="Q271" s="269">
        <f>ROUND(E271*P271,2)</f>
        <v>0</v>
      </c>
      <c r="R271" s="269"/>
      <c r="S271" s="269" t="s">
        <v>207</v>
      </c>
      <c r="T271" s="270" t="s">
        <v>208</v>
      </c>
      <c r="U271" s="231">
        <v>0</v>
      </c>
      <c r="V271" s="231">
        <f>ROUND(E271*U271,2)</f>
        <v>0</v>
      </c>
      <c r="W271" s="231"/>
      <c r="X271" s="231" t="s">
        <v>402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736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64">
        <v>82</v>
      </c>
      <c r="B272" s="265" t="s">
        <v>739</v>
      </c>
      <c r="C272" s="271" t="s">
        <v>740</v>
      </c>
      <c r="D272" s="266" t="s">
        <v>199</v>
      </c>
      <c r="E272" s="267">
        <v>6</v>
      </c>
      <c r="F272" s="268"/>
      <c r="G272" s="269">
        <f>ROUND(E272*F272,2)</f>
        <v>0</v>
      </c>
      <c r="H272" s="268"/>
      <c r="I272" s="269">
        <f>ROUND(E272*H272,2)</f>
        <v>0</v>
      </c>
      <c r="J272" s="268"/>
      <c r="K272" s="269">
        <f>ROUND(E272*J272,2)</f>
        <v>0</v>
      </c>
      <c r="L272" s="269">
        <v>21</v>
      </c>
      <c r="M272" s="269">
        <f>G272*(1+L272/100)</f>
        <v>0</v>
      </c>
      <c r="N272" s="269">
        <v>1.2E-4</v>
      </c>
      <c r="O272" s="269">
        <f>ROUND(E272*N272,2)</f>
        <v>0</v>
      </c>
      <c r="P272" s="269">
        <v>0</v>
      </c>
      <c r="Q272" s="269">
        <f>ROUND(E272*P272,2)</f>
        <v>0</v>
      </c>
      <c r="R272" s="269" t="s">
        <v>401</v>
      </c>
      <c r="S272" s="269" t="s">
        <v>158</v>
      </c>
      <c r="T272" s="270" t="s">
        <v>710</v>
      </c>
      <c r="U272" s="231">
        <v>0</v>
      </c>
      <c r="V272" s="231">
        <f>ROUND(E272*U272,2)</f>
        <v>0</v>
      </c>
      <c r="W272" s="231"/>
      <c r="X272" s="231" t="s">
        <v>402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736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64">
        <v>83</v>
      </c>
      <c r="B273" s="265" t="s">
        <v>741</v>
      </c>
      <c r="C273" s="271" t="s">
        <v>742</v>
      </c>
      <c r="D273" s="266" t="s">
        <v>199</v>
      </c>
      <c r="E273" s="267">
        <v>20</v>
      </c>
      <c r="F273" s="268"/>
      <c r="G273" s="269">
        <f>ROUND(E273*F273,2)</f>
        <v>0</v>
      </c>
      <c r="H273" s="268"/>
      <c r="I273" s="269">
        <f>ROUND(E273*H273,2)</f>
        <v>0</v>
      </c>
      <c r="J273" s="268"/>
      <c r="K273" s="269">
        <f>ROUND(E273*J273,2)</f>
        <v>0</v>
      </c>
      <c r="L273" s="269">
        <v>21</v>
      </c>
      <c r="M273" s="269">
        <f>G273*(1+L273/100)</f>
        <v>0</v>
      </c>
      <c r="N273" s="269">
        <v>1.7000000000000001E-4</v>
      </c>
      <c r="O273" s="269">
        <f>ROUND(E273*N273,2)</f>
        <v>0</v>
      </c>
      <c r="P273" s="269">
        <v>0</v>
      </c>
      <c r="Q273" s="269">
        <f>ROUND(E273*P273,2)</f>
        <v>0</v>
      </c>
      <c r="R273" s="269" t="s">
        <v>401</v>
      </c>
      <c r="S273" s="269" t="s">
        <v>158</v>
      </c>
      <c r="T273" s="270" t="s">
        <v>710</v>
      </c>
      <c r="U273" s="231">
        <v>0</v>
      </c>
      <c r="V273" s="231">
        <f>ROUND(E273*U273,2)</f>
        <v>0</v>
      </c>
      <c r="W273" s="231"/>
      <c r="X273" s="231" t="s">
        <v>402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736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64">
        <v>84</v>
      </c>
      <c r="B274" s="265" t="s">
        <v>743</v>
      </c>
      <c r="C274" s="271" t="s">
        <v>744</v>
      </c>
      <c r="D274" s="266" t="s">
        <v>745</v>
      </c>
      <c r="E274" s="267">
        <v>3</v>
      </c>
      <c r="F274" s="268"/>
      <c r="G274" s="269">
        <f>ROUND(E274*F274,2)</f>
        <v>0</v>
      </c>
      <c r="H274" s="268"/>
      <c r="I274" s="269">
        <f>ROUND(E274*H274,2)</f>
        <v>0</v>
      </c>
      <c r="J274" s="268"/>
      <c r="K274" s="269">
        <f>ROUND(E274*J274,2)</f>
        <v>0</v>
      </c>
      <c r="L274" s="269">
        <v>21</v>
      </c>
      <c r="M274" s="269">
        <f>G274*(1+L274/100)</f>
        <v>0</v>
      </c>
      <c r="N274" s="269">
        <v>0</v>
      </c>
      <c r="O274" s="269">
        <f>ROUND(E274*N274,2)</f>
        <v>0</v>
      </c>
      <c r="P274" s="269">
        <v>0</v>
      </c>
      <c r="Q274" s="269">
        <f>ROUND(E274*P274,2)</f>
        <v>0</v>
      </c>
      <c r="R274" s="269" t="s">
        <v>401</v>
      </c>
      <c r="S274" s="269" t="s">
        <v>158</v>
      </c>
      <c r="T274" s="270" t="s">
        <v>208</v>
      </c>
      <c r="U274" s="231">
        <v>0</v>
      </c>
      <c r="V274" s="231">
        <f>ROUND(E274*U274,2)</f>
        <v>0</v>
      </c>
      <c r="W274" s="231"/>
      <c r="X274" s="231" t="s">
        <v>402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736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64">
        <v>85</v>
      </c>
      <c r="B275" s="265" t="s">
        <v>746</v>
      </c>
      <c r="C275" s="271" t="s">
        <v>747</v>
      </c>
      <c r="D275" s="266" t="s">
        <v>745</v>
      </c>
      <c r="E275" s="267">
        <v>2</v>
      </c>
      <c r="F275" s="268"/>
      <c r="G275" s="269">
        <f>ROUND(E275*F275,2)</f>
        <v>0</v>
      </c>
      <c r="H275" s="268"/>
      <c r="I275" s="269">
        <f>ROUND(E275*H275,2)</f>
        <v>0</v>
      </c>
      <c r="J275" s="268"/>
      <c r="K275" s="269">
        <f>ROUND(E275*J275,2)</f>
        <v>0</v>
      </c>
      <c r="L275" s="269">
        <v>21</v>
      </c>
      <c r="M275" s="269">
        <f>G275*(1+L275/100)</f>
        <v>0</v>
      </c>
      <c r="N275" s="269">
        <v>0</v>
      </c>
      <c r="O275" s="269">
        <f>ROUND(E275*N275,2)</f>
        <v>0</v>
      </c>
      <c r="P275" s="269">
        <v>0</v>
      </c>
      <c r="Q275" s="269">
        <f>ROUND(E275*P275,2)</f>
        <v>0</v>
      </c>
      <c r="R275" s="269" t="s">
        <v>401</v>
      </c>
      <c r="S275" s="269" t="s">
        <v>158</v>
      </c>
      <c r="T275" s="270" t="s">
        <v>208</v>
      </c>
      <c r="U275" s="231">
        <v>0</v>
      </c>
      <c r="V275" s="231">
        <f>ROUND(E275*U275,2)</f>
        <v>0</v>
      </c>
      <c r="W275" s="231"/>
      <c r="X275" s="231" t="s">
        <v>402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736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64">
        <v>86</v>
      </c>
      <c r="B276" s="265" t="s">
        <v>748</v>
      </c>
      <c r="C276" s="271" t="s">
        <v>749</v>
      </c>
      <c r="D276" s="266" t="s">
        <v>745</v>
      </c>
      <c r="E276" s="267">
        <v>3</v>
      </c>
      <c r="F276" s="268"/>
      <c r="G276" s="269">
        <f>ROUND(E276*F276,2)</f>
        <v>0</v>
      </c>
      <c r="H276" s="268"/>
      <c r="I276" s="269">
        <f>ROUND(E276*H276,2)</f>
        <v>0</v>
      </c>
      <c r="J276" s="268"/>
      <c r="K276" s="269">
        <f>ROUND(E276*J276,2)</f>
        <v>0</v>
      </c>
      <c r="L276" s="269">
        <v>21</v>
      </c>
      <c r="M276" s="269">
        <f>G276*(1+L276/100)</f>
        <v>0</v>
      </c>
      <c r="N276" s="269">
        <v>0</v>
      </c>
      <c r="O276" s="269">
        <f>ROUND(E276*N276,2)</f>
        <v>0</v>
      </c>
      <c r="P276" s="269">
        <v>0</v>
      </c>
      <c r="Q276" s="269">
        <f>ROUND(E276*P276,2)</f>
        <v>0</v>
      </c>
      <c r="R276" s="269"/>
      <c r="S276" s="269" t="s">
        <v>207</v>
      </c>
      <c r="T276" s="270" t="s">
        <v>208</v>
      </c>
      <c r="U276" s="231">
        <v>0</v>
      </c>
      <c r="V276" s="231">
        <f>ROUND(E276*U276,2)</f>
        <v>0</v>
      </c>
      <c r="W276" s="231"/>
      <c r="X276" s="231" t="s">
        <v>402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736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64">
        <v>87</v>
      </c>
      <c r="B277" s="265" t="s">
        <v>750</v>
      </c>
      <c r="C277" s="271" t="s">
        <v>751</v>
      </c>
      <c r="D277" s="266" t="s">
        <v>735</v>
      </c>
      <c r="E277" s="267">
        <v>1</v>
      </c>
      <c r="F277" s="268"/>
      <c r="G277" s="269">
        <f>ROUND(E277*F277,2)</f>
        <v>0</v>
      </c>
      <c r="H277" s="268"/>
      <c r="I277" s="269">
        <f>ROUND(E277*H277,2)</f>
        <v>0</v>
      </c>
      <c r="J277" s="268"/>
      <c r="K277" s="269">
        <f>ROUND(E277*J277,2)</f>
        <v>0</v>
      </c>
      <c r="L277" s="269">
        <v>21</v>
      </c>
      <c r="M277" s="269">
        <f>G277*(1+L277/100)</f>
        <v>0</v>
      </c>
      <c r="N277" s="269">
        <v>0</v>
      </c>
      <c r="O277" s="269">
        <f>ROUND(E277*N277,2)</f>
        <v>0</v>
      </c>
      <c r="P277" s="269">
        <v>0</v>
      </c>
      <c r="Q277" s="269">
        <f>ROUND(E277*P277,2)</f>
        <v>0</v>
      </c>
      <c r="R277" s="269"/>
      <c r="S277" s="269" t="s">
        <v>207</v>
      </c>
      <c r="T277" s="270" t="s">
        <v>208</v>
      </c>
      <c r="U277" s="231">
        <v>0</v>
      </c>
      <c r="V277" s="231">
        <f>ROUND(E277*U277,2)</f>
        <v>0</v>
      </c>
      <c r="W277" s="231"/>
      <c r="X277" s="231" t="s">
        <v>402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736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64">
        <v>88</v>
      </c>
      <c r="B278" s="265" t="s">
        <v>752</v>
      </c>
      <c r="C278" s="271" t="s">
        <v>753</v>
      </c>
      <c r="D278" s="266" t="s">
        <v>735</v>
      </c>
      <c r="E278" s="267">
        <v>1</v>
      </c>
      <c r="F278" s="268"/>
      <c r="G278" s="269">
        <f>ROUND(E278*F278,2)</f>
        <v>0</v>
      </c>
      <c r="H278" s="268"/>
      <c r="I278" s="269">
        <f>ROUND(E278*H278,2)</f>
        <v>0</v>
      </c>
      <c r="J278" s="268"/>
      <c r="K278" s="269">
        <f>ROUND(E278*J278,2)</f>
        <v>0</v>
      </c>
      <c r="L278" s="269">
        <v>21</v>
      </c>
      <c r="M278" s="269">
        <f>G278*(1+L278/100)</f>
        <v>0</v>
      </c>
      <c r="N278" s="269">
        <v>0</v>
      </c>
      <c r="O278" s="269">
        <f>ROUND(E278*N278,2)</f>
        <v>0</v>
      </c>
      <c r="P278" s="269">
        <v>0</v>
      </c>
      <c r="Q278" s="269">
        <f>ROUND(E278*P278,2)</f>
        <v>0</v>
      </c>
      <c r="R278" s="269"/>
      <c r="S278" s="269" t="s">
        <v>207</v>
      </c>
      <c r="T278" s="270" t="s">
        <v>208</v>
      </c>
      <c r="U278" s="231">
        <v>0</v>
      </c>
      <c r="V278" s="231">
        <f>ROUND(E278*U278,2)</f>
        <v>0</v>
      </c>
      <c r="W278" s="231"/>
      <c r="X278" s="231" t="s">
        <v>402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736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>
      <c r="A279" s="235" t="s">
        <v>153</v>
      </c>
      <c r="B279" s="236" t="s">
        <v>120</v>
      </c>
      <c r="C279" s="252" t="s">
        <v>121</v>
      </c>
      <c r="D279" s="237"/>
      <c r="E279" s="238"/>
      <c r="F279" s="239"/>
      <c r="G279" s="239">
        <f>SUMIF(AG280:AG287,"&lt;&gt;NOR",G280:G287)</f>
        <v>0</v>
      </c>
      <c r="H279" s="239"/>
      <c r="I279" s="239">
        <f>SUM(I280:I287)</f>
        <v>0</v>
      </c>
      <c r="J279" s="239"/>
      <c r="K279" s="239">
        <f>SUM(K280:K287)</f>
        <v>0</v>
      </c>
      <c r="L279" s="239"/>
      <c r="M279" s="239">
        <f>SUM(M280:M287)</f>
        <v>0</v>
      </c>
      <c r="N279" s="239"/>
      <c r="O279" s="239">
        <f>SUM(O280:O287)</f>
        <v>0</v>
      </c>
      <c r="P279" s="239"/>
      <c r="Q279" s="239">
        <f>SUM(Q280:Q287)</f>
        <v>0</v>
      </c>
      <c r="R279" s="239"/>
      <c r="S279" s="239"/>
      <c r="T279" s="240"/>
      <c r="U279" s="234"/>
      <c r="V279" s="234">
        <f>SUM(V280:V287)</f>
        <v>0</v>
      </c>
      <c r="W279" s="234"/>
      <c r="X279" s="234"/>
      <c r="AG279" t="s">
        <v>154</v>
      </c>
    </row>
    <row r="280" spans="1:60" ht="22.5" outlineLevel="1">
      <c r="A280" s="264">
        <v>89</v>
      </c>
      <c r="B280" s="265" t="s">
        <v>754</v>
      </c>
      <c r="C280" s="271" t="s">
        <v>755</v>
      </c>
      <c r="D280" s="266" t="s">
        <v>343</v>
      </c>
      <c r="E280" s="267">
        <v>1</v>
      </c>
      <c r="F280" s="268"/>
      <c r="G280" s="269">
        <f>ROUND(E280*F280,2)</f>
        <v>0</v>
      </c>
      <c r="H280" s="268"/>
      <c r="I280" s="269">
        <f>ROUND(E280*H280,2)</f>
        <v>0</v>
      </c>
      <c r="J280" s="268"/>
      <c r="K280" s="269">
        <f>ROUND(E280*J280,2)</f>
        <v>0</v>
      </c>
      <c r="L280" s="269">
        <v>21</v>
      </c>
      <c r="M280" s="269">
        <f>G280*(1+L280/100)</f>
        <v>0</v>
      </c>
      <c r="N280" s="269">
        <v>0</v>
      </c>
      <c r="O280" s="269">
        <f>ROUND(E280*N280,2)</f>
        <v>0</v>
      </c>
      <c r="P280" s="269">
        <v>0</v>
      </c>
      <c r="Q280" s="269">
        <f>ROUND(E280*P280,2)</f>
        <v>0</v>
      </c>
      <c r="R280" s="269"/>
      <c r="S280" s="269" t="s">
        <v>207</v>
      </c>
      <c r="T280" s="270" t="s">
        <v>208</v>
      </c>
      <c r="U280" s="231">
        <v>0</v>
      </c>
      <c r="V280" s="231">
        <f>ROUND(E280*U280,2)</f>
        <v>0</v>
      </c>
      <c r="W280" s="231"/>
      <c r="X280" s="231" t="s">
        <v>159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711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64">
        <v>90</v>
      </c>
      <c r="B281" s="265" t="s">
        <v>756</v>
      </c>
      <c r="C281" s="271" t="s">
        <v>757</v>
      </c>
      <c r="D281" s="266" t="s">
        <v>343</v>
      </c>
      <c r="E281" s="267">
        <v>1</v>
      </c>
      <c r="F281" s="268"/>
      <c r="G281" s="269">
        <f>ROUND(E281*F281,2)</f>
        <v>0</v>
      </c>
      <c r="H281" s="268"/>
      <c r="I281" s="269">
        <f>ROUND(E281*H281,2)</f>
        <v>0</v>
      </c>
      <c r="J281" s="268"/>
      <c r="K281" s="269">
        <f>ROUND(E281*J281,2)</f>
        <v>0</v>
      </c>
      <c r="L281" s="269">
        <v>21</v>
      </c>
      <c r="M281" s="269">
        <f>G281*(1+L281/100)</f>
        <v>0</v>
      </c>
      <c r="N281" s="269">
        <v>0</v>
      </c>
      <c r="O281" s="269">
        <f>ROUND(E281*N281,2)</f>
        <v>0</v>
      </c>
      <c r="P281" s="269">
        <v>0</v>
      </c>
      <c r="Q281" s="269">
        <f>ROUND(E281*P281,2)</f>
        <v>0</v>
      </c>
      <c r="R281" s="269"/>
      <c r="S281" s="269" t="s">
        <v>714</v>
      </c>
      <c r="T281" s="270" t="s">
        <v>710</v>
      </c>
      <c r="U281" s="231">
        <v>0</v>
      </c>
      <c r="V281" s="231">
        <f>ROUND(E281*U281,2)</f>
        <v>0</v>
      </c>
      <c r="W281" s="231"/>
      <c r="X281" s="231" t="s">
        <v>159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711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64">
        <v>91</v>
      </c>
      <c r="B282" s="265" t="s">
        <v>758</v>
      </c>
      <c r="C282" s="271" t="s">
        <v>759</v>
      </c>
      <c r="D282" s="266" t="s">
        <v>0</v>
      </c>
      <c r="E282" s="267">
        <v>2</v>
      </c>
      <c r="F282" s="268"/>
      <c r="G282" s="269">
        <f>ROUND(E282*F282,2)</f>
        <v>0</v>
      </c>
      <c r="H282" s="268"/>
      <c r="I282" s="269">
        <f>ROUND(E282*H282,2)</f>
        <v>0</v>
      </c>
      <c r="J282" s="268"/>
      <c r="K282" s="269">
        <f>ROUND(E282*J282,2)</f>
        <v>0</v>
      </c>
      <c r="L282" s="269">
        <v>21</v>
      </c>
      <c r="M282" s="269">
        <f>G282*(1+L282/100)</f>
        <v>0</v>
      </c>
      <c r="N282" s="269">
        <v>0</v>
      </c>
      <c r="O282" s="269">
        <f>ROUND(E282*N282,2)</f>
        <v>0</v>
      </c>
      <c r="P282" s="269">
        <v>0</v>
      </c>
      <c r="Q282" s="269">
        <f>ROUND(E282*P282,2)</f>
        <v>0</v>
      </c>
      <c r="R282" s="269"/>
      <c r="S282" s="269" t="s">
        <v>714</v>
      </c>
      <c r="T282" s="270" t="s">
        <v>710</v>
      </c>
      <c r="U282" s="231">
        <v>0</v>
      </c>
      <c r="V282" s="231">
        <f>ROUND(E282*U282,2)</f>
        <v>0</v>
      </c>
      <c r="W282" s="231"/>
      <c r="X282" s="231" t="s">
        <v>159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711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64">
        <v>92</v>
      </c>
      <c r="B283" s="265" t="s">
        <v>760</v>
      </c>
      <c r="C283" s="271" t="s">
        <v>761</v>
      </c>
      <c r="D283" s="266" t="s">
        <v>0</v>
      </c>
      <c r="E283" s="267">
        <v>2.5</v>
      </c>
      <c r="F283" s="268"/>
      <c r="G283" s="269">
        <f>ROUND(E283*F283,2)</f>
        <v>0</v>
      </c>
      <c r="H283" s="268"/>
      <c r="I283" s="269">
        <f>ROUND(E283*H283,2)</f>
        <v>0</v>
      </c>
      <c r="J283" s="268"/>
      <c r="K283" s="269">
        <f>ROUND(E283*J283,2)</f>
        <v>0</v>
      </c>
      <c r="L283" s="269">
        <v>21</v>
      </c>
      <c r="M283" s="269">
        <f>G283*(1+L283/100)</f>
        <v>0</v>
      </c>
      <c r="N283" s="269">
        <v>0</v>
      </c>
      <c r="O283" s="269">
        <f>ROUND(E283*N283,2)</f>
        <v>0</v>
      </c>
      <c r="P283" s="269">
        <v>0</v>
      </c>
      <c r="Q283" s="269">
        <f>ROUND(E283*P283,2)</f>
        <v>0</v>
      </c>
      <c r="R283" s="269"/>
      <c r="S283" s="269" t="s">
        <v>714</v>
      </c>
      <c r="T283" s="270" t="s">
        <v>710</v>
      </c>
      <c r="U283" s="231">
        <v>0</v>
      </c>
      <c r="V283" s="231">
        <f>ROUND(E283*U283,2)</f>
        <v>0</v>
      </c>
      <c r="W283" s="231"/>
      <c r="X283" s="231" t="s">
        <v>159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711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64">
        <v>93</v>
      </c>
      <c r="B284" s="265" t="s">
        <v>762</v>
      </c>
      <c r="C284" s="271" t="s">
        <v>763</v>
      </c>
      <c r="D284" s="266" t="s">
        <v>0</v>
      </c>
      <c r="E284" s="267">
        <v>1.5</v>
      </c>
      <c r="F284" s="268"/>
      <c r="G284" s="269">
        <f>ROUND(E284*F284,2)</f>
        <v>0</v>
      </c>
      <c r="H284" s="268"/>
      <c r="I284" s="269">
        <f>ROUND(E284*H284,2)</f>
        <v>0</v>
      </c>
      <c r="J284" s="268"/>
      <c r="K284" s="269">
        <f>ROUND(E284*J284,2)</f>
        <v>0</v>
      </c>
      <c r="L284" s="269">
        <v>21</v>
      </c>
      <c r="M284" s="269">
        <f>G284*(1+L284/100)</f>
        <v>0</v>
      </c>
      <c r="N284" s="269">
        <v>0</v>
      </c>
      <c r="O284" s="269">
        <f>ROUND(E284*N284,2)</f>
        <v>0</v>
      </c>
      <c r="P284" s="269">
        <v>0</v>
      </c>
      <c r="Q284" s="269">
        <f>ROUND(E284*P284,2)</f>
        <v>0</v>
      </c>
      <c r="R284" s="269"/>
      <c r="S284" s="269" t="s">
        <v>714</v>
      </c>
      <c r="T284" s="270" t="s">
        <v>710</v>
      </c>
      <c r="U284" s="231">
        <v>0</v>
      </c>
      <c r="V284" s="231">
        <f>ROUND(E284*U284,2)</f>
        <v>0</v>
      </c>
      <c r="W284" s="231"/>
      <c r="X284" s="231" t="s">
        <v>159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711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64">
        <v>94</v>
      </c>
      <c r="B285" s="265" t="s">
        <v>764</v>
      </c>
      <c r="C285" s="271" t="s">
        <v>765</v>
      </c>
      <c r="D285" s="266" t="s">
        <v>0</v>
      </c>
      <c r="E285" s="267">
        <v>5</v>
      </c>
      <c r="F285" s="268"/>
      <c r="G285" s="269">
        <f>ROUND(E285*F285,2)</f>
        <v>0</v>
      </c>
      <c r="H285" s="268"/>
      <c r="I285" s="269">
        <f>ROUND(E285*H285,2)</f>
        <v>0</v>
      </c>
      <c r="J285" s="268"/>
      <c r="K285" s="269">
        <f>ROUND(E285*J285,2)</f>
        <v>0</v>
      </c>
      <c r="L285" s="269">
        <v>21</v>
      </c>
      <c r="M285" s="269">
        <f>G285*(1+L285/100)</f>
        <v>0</v>
      </c>
      <c r="N285" s="269">
        <v>0</v>
      </c>
      <c r="O285" s="269">
        <f>ROUND(E285*N285,2)</f>
        <v>0</v>
      </c>
      <c r="P285" s="269">
        <v>0</v>
      </c>
      <c r="Q285" s="269">
        <f>ROUND(E285*P285,2)</f>
        <v>0</v>
      </c>
      <c r="R285" s="269"/>
      <c r="S285" s="269" t="s">
        <v>207</v>
      </c>
      <c r="T285" s="270" t="s">
        <v>208</v>
      </c>
      <c r="U285" s="231">
        <v>0</v>
      </c>
      <c r="V285" s="231">
        <f>ROUND(E285*U285,2)</f>
        <v>0</v>
      </c>
      <c r="W285" s="231"/>
      <c r="X285" s="231" t="s">
        <v>402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736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64">
        <v>95</v>
      </c>
      <c r="B286" s="265" t="s">
        <v>766</v>
      </c>
      <c r="C286" s="271" t="s">
        <v>767</v>
      </c>
      <c r="D286" s="266" t="s">
        <v>0</v>
      </c>
      <c r="E286" s="267">
        <v>1</v>
      </c>
      <c r="F286" s="268"/>
      <c r="G286" s="269">
        <f>ROUND(E286*F286,2)</f>
        <v>0</v>
      </c>
      <c r="H286" s="268"/>
      <c r="I286" s="269">
        <f>ROUND(E286*H286,2)</f>
        <v>0</v>
      </c>
      <c r="J286" s="268"/>
      <c r="K286" s="269">
        <f>ROUND(E286*J286,2)</f>
        <v>0</v>
      </c>
      <c r="L286" s="269">
        <v>21</v>
      </c>
      <c r="M286" s="269">
        <f>G286*(1+L286/100)</f>
        <v>0</v>
      </c>
      <c r="N286" s="269">
        <v>0</v>
      </c>
      <c r="O286" s="269">
        <f>ROUND(E286*N286,2)</f>
        <v>0</v>
      </c>
      <c r="P286" s="269">
        <v>0</v>
      </c>
      <c r="Q286" s="269">
        <f>ROUND(E286*P286,2)</f>
        <v>0</v>
      </c>
      <c r="R286" s="269"/>
      <c r="S286" s="269" t="s">
        <v>158</v>
      </c>
      <c r="T286" s="270" t="s">
        <v>208</v>
      </c>
      <c r="U286" s="231">
        <v>2.8E-3</v>
      </c>
      <c r="V286" s="231">
        <f>ROUND(E286*U286,2)</f>
        <v>0</v>
      </c>
      <c r="W286" s="231"/>
      <c r="X286" s="231" t="s">
        <v>768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769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64">
        <v>96</v>
      </c>
      <c r="B287" s="265" t="s">
        <v>770</v>
      </c>
      <c r="C287" s="271" t="s">
        <v>771</v>
      </c>
      <c r="D287" s="266" t="s">
        <v>0</v>
      </c>
      <c r="E287" s="267">
        <v>1</v>
      </c>
      <c r="F287" s="268"/>
      <c r="G287" s="269">
        <f>ROUND(E287*F287,2)</f>
        <v>0</v>
      </c>
      <c r="H287" s="268"/>
      <c r="I287" s="269">
        <f>ROUND(E287*H287,2)</f>
        <v>0</v>
      </c>
      <c r="J287" s="268"/>
      <c r="K287" s="269">
        <f>ROUND(E287*J287,2)</f>
        <v>0</v>
      </c>
      <c r="L287" s="269">
        <v>21</v>
      </c>
      <c r="M287" s="269">
        <f>G287*(1+L287/100)</f>
        <v>0</v>
      </c>
      <c r="N287" s="269">
        <v>0</v>
      </c>
      <c r="O287" s="269">
        <f>ROUND(E287*N287,2)</f>
        <v>0</v>
      </c>
      <c r="P287" s="269">
        <v>0</v>
      </c>
      <c r="Q287" s="269">
        <f>ROUND(E287*P287,2)</f>
        <v>0</v>
      </c>
      <c r="R287" s="269"/>
      <c r="S287" s="269" t="s">
        <v>158</v>
      </c>
      <c r="T287" s="270" t="s">
        <v>208</v>
      </c>
      <c r="U287" s="231">
        <v>4.7999999999999996E-3</v>
      </c>
      <c r="V287" s="231">
        <f>ROUND(E287*U287,2)</f>
        <v>0</v>
      </c>
      <c r="W287" s="231"/>
      <c r="X287" s="231" t="s">
        <v>768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769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>
      <c r="A288" s="235" t="s">
        <v>153</v>
      </c>
      <c r="B288" s="236" t="s">
        <v>123</v>
      </c>
      <c r="C288" s="252" t="s">
        <v>124</v>
      </c>
      <c r="D288" s="237"/>
      <c r="E288" s="238"/>
      <c r="F288" s="239"/>
      <c r="G288" s="239">
        <f>SUMIF(AG289:AG333,"&lt;&gt;NOR",G289:G333)</f>
        <v>0</v>
      </c>
      <c r="H288" s="239"/>
      <c r="I288" s="239">
        <f>SUM(I289:I333)</f>
        <v>0</v>
      </c>
      <c r="J288" s="239"/>
      <c r="K288" s="239">
        <f>SUM(K289:K333)</f>
        <v>0</v>
      </c>
      <c r="L288" s="239"/>
      <c r="M288" s="239">
        <f>SUM(M289:M333)</f>
        <v>0</v>
      </c>
      <c r="N288" s="239"/>
      <c r="O288" s="239">
        <f>SUM(O289:O333)</f>
        <v>0</v>
      </c>
      <c r="P288" s="239"/>
      <c r="Q288" s="239">
        <f>SUM(Q289:Q333)</f>
        <v>0</v>
      </c>
      <c r="R288" s="239"/>
      <c r="S288" s="239"/>
      <c r="T288" s="240"/>
      <c r="U288" s="234"/>
      <c r="V288" s="234">
        <f>SUM(V289:V333)</f>
        <v>0.89000000000000012</v>
      </c>
      <c r="W288" s="234"/>
      <c r="X288" s="234"/>
      <c r="AG288" t="s">
        <v>154</v>
      </c>
    </row>
    <row r="289" spans="1:60" outlineLevel="1">
      <c r="A289" s="241">
        <v>97</v>
      </c>
      <c r="B289" s="242" t="s">
        <v>503</v>
      </c>
      <c r="C289" s="253" t="s">
        <v>504</v>
      </c>
      <c r="D289" s="243" t="s">
        <v>274</v>
      </c>
      <c r="E289" s="244">
        <v>0.72799999999999998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158</v>
      </c>
      <c r="T289" s="247" t="s">
        <v>158</v>
      </c>
      <c r="U289" s="231">
        <v>0.28000000000000003</v>
      </c>
      <c r="V289" s="231">
        <f>ROUND(E289*U289,2)</f>
        <v>0.2</v>
      </c>
      <c r="W289" s="231"/>
      <c r="X289" s="231" t="s">
        <v>159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269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5" t="s">
        <v>505</v>
      </c>
      <c r="D290" s="248"/>
      <c r="E290" s="248"/>
      <c r="F290" s="248"/>
      <c r="G290" s="248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202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6" t="s">
        <v>506</v>
      </c>
      <c r="D291" s="249"/>
      <c r="E291" s="249"/>
      <c r="F291" s="249"/>
      <c r="G291" s="249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202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>
      <c r="A292" s="229"/>
      <c r="B292" s="230"/>
      <c r="C292" s="256" t="s">
        <v>507</v>
      </c>
      <c r="D292" s="249"/>
      <c r="E292" s="249"/>
      <c r="F292" s="249"/>
      <c r="G292" s="249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202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50" t="str">
        <f>C292</f>
        <v>- při vodorovné dopravě po vodě : vyložení na hromady na suchu nebo na přeložení na dopravní prostředek na suchu do 15 m vodorovně a současně do 4 m svisle,</v>
      </c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6" t="s">
        <v>508</v>
      </c>
      <c r="D293" s="249"/>
      <c r="E293" s="249"/>
      <c r="F293" s="249"/>
      <c r="G293" s="249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202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772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162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773</v>
      </c>
      <c r="D295" s="232"/>
      <c r="E295" s="233">
        <v>0.27500000000000002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774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775</v>
      </c>
      <c r="D297" s="232"/>
      <c r="E297" s="233">
        <v>0.01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162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776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162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777</v>
      </c>
      <c r="D299" s="232"/>
      <c r="E299" s="233">
        <v>0.02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778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779</v>
      </c>
      <c r="D301" s="232"/>
      <c r="E301" s="233">
        <v>0.42299999999999999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162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98</v>
      </c>
      <c r="B302" s="242" t="s">
        <v>513</v>
      </c>
      <c r="C302" s="253" t="s">
        <v>514</v>
      </c>
      <c r="D302" s="243" t="s">
        <v>274</v>
      </c>
      <c r="E302" s="244">
        <v>0.72799999999999998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0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158</v>
      </c>
      <c r="T302" s="247" t="s">
        <v>158</v>
      </c>
      <c r="U302" s="231">
        <v>0.01</v>
      </c>
      <c r="V302" s="231">
        <f>ROUND(E302*U302,2)</f>
        <v>0.01</v>
      </c>
      <c r="W302" s="231"/>
      <c r="X302" s="231" t="s">
        <v>159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269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780</v>
      </c>
      <c r="D303" s="232"/>
      <c r="E303" s="233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772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773</v>
      </c>
      <c r="D305" s="232"/>
      <c r="E305" s="233">
        <v>0.27500000000000002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774</v>
      </c>
      <c r="D306" s="232"/>
      <c r="E306" s="233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775</v>
      </c>
      <c r="D307" s="232"/>
      <c r="E307" s="233">
        <v>0.01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776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777</v>
      </c>
      <c r="D309" s="232"/>
      <c r="E309" s="233">
        <v>0.02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778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162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779</v>
      </c>
      <c r="D311" s="232"/>
      <c r="E311" s="233">
        <v>0.42299999999999999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99</v>
      </c>
      <c r="B312" s="242" t="s">
        <v>515</v>
      </c>
      <c r="C312" s="253" t="s">
        <v>516</v>
      </c>
      <c r="D312" s="243" t="s">
        <v>274</v>
      </c>
      <c r="E312" s="244">
        <v>10.92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158</v>
      </c>
      <c r="T312" s="247" t="s">
        <v>158</v>
      </c>
      <c r="U312" s="231">
        <v>0</v>
      </c>
      <c r="V312" s="231">
        <f>ROUND(E312*U312,2)</f>
        <v>0</v>
      </c>
      <c r="W312" s="231"/>
      <c r="X312" s="231" t="s">
        <v>159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269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29"/>
      <c r="B313" s="230"/>
      <c r="C313" s="254" t="s">
        <v>781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162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782</v>
      </c>
      <c r="D314" s="232"/>
      <c r="E314" s="233">
        <v>10.92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162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100</v>
      </c>
      <c r="B315" s="242" t="s">
        <v>520</v>
      </c>
      <c r="C315" s="253" t="s">
        <v>521</v>
      </c>
      <c r="D315" s="243" t="s">
        <v>274</v>
      </c>
      <c r="E315" s="244">
        <v>0.72799999999999998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158</v>
      </c>
      <c r="T315" s="247" t="s">
        <v>158</v>
      </c>
      <c r="U315" s="231">
        <v>0.94</v>
      </c>
      <c r="V315" s="231">
        <f>ROUND(E315*U315,2)</f>
        <v>0.68</v>
      </c>
      <c r="W315" s="231"/>
      <c r="X315" s="231" t="s">
        <v>159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160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783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162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772</v>
      </c>
      <c r="D317" s="232"/>
      <c r="E317" s="233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162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773</v>
      </c>
      <c r="D318" s="232"/>
      <c r="E318" s="233">
        <v>0.27500000000000002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774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775</v>
      </c>
      <c r="D320" s="232"/>
      <c r="E320" s="233">
        <v>0.01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776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777</v>
      </c>
      <c r="D322" s="232"/>
      <c r="E322" s="233">
        <v>0.02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162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778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162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779</v>
      </c>
      <c r="D324" s="232"/>
      <c r="E324" s="233">
        <v>0.42299999999999999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41">
        <v>101</v>
      </c>
      <c r="B325" s="242" t="s">
        <v>523</v>
      </c>
      <c r="C325" s="253" t="s">
        <v>524</v>
      </c>
      <c r="D325" s="243" t="s">
        <v>274</v>
      </c>
      <c r="E325" s="244">
        <v>0.72799999999999998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158</v>
      </c>
      <c r="T325" s="247" t="s">
        <v>158</v>
      </c>
      <c r="U325" s="231">
        <v>0</v>
      </c>
      <c r="V325" s="231">
        <f>ROUND(E325*U325,2)</f>
        <v>0</v>
      </c>
      <c r="W325" s="231"/>
      <c r="X325" s="231" t="s">
        <v>159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269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772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773</v>
      </c>
      <c r="D327" s="232"/>
      <c r="E327" s="233">
        <v>0.27500000000000002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162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774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162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775</v>
      </c>
      <c r="D329" s="232"/>
      <c r="E329" s="233">
        <v>0.01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776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162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777</v>
      </c>
      <c r="D331" s="232"/>
      <c r="E331" s="233">
        <v>0.02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778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779</v>
      </c>
      <c r="D333" s="232"/>
      <c r="E333" s="233">
        <v>0.42299999999999999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35" t="s">
        <v>153</v>
      </c>
      <c r="B334" s="236" t="s">
        <v>126</v>
      </c>
      <c r="C334" s="252" t="s">
        <v>29</v>
      </c>
      <c r="D334" s="237"/>
      <c r="E334" s="238"/>
      <c r="F334" s="239"/>
      <c r="G334" s="239">
        <f>SUMIF(AG335:AG338,"&lt;&gt;NOR",G335:G338)</f>
        <v>0</v>
      </c>
      <c r="H334" s="239"/>
      <c r="I334" s="239">
        <f>SUM(I335:I338)</f>
        <v>0</v>
      </c>
      <c r="J334" s="239"/>
      <c r="K334" s="239">
        <f>SUM(K335:K338)</f>
        <v>0</v>
      </c>
      <c r="L334" s="239"/>
      <c r="M334" s="239">
        <f>SUM(M335:M338)</f>
        <v>0</v>
      </c>
      <c r="N334" s="239"/>
      <c r="O334" s="239">
        <f>SUM(O335:O338)</f>
        <v>0</v>
      </c>
      <c r="P334" s="239"/>
      <c r="Q334" s="239">
        <f>SUM(Q335:Q338)</f>
        <v>0</v>
      </c>
      <c r="R334" s="239"/>
      <c r="S334" s="239"/>
      <c r="T334" s="240"/>
      <c r="U334" s="234"/>
      <c r="V334" s="234">
        <f>SUM(V335:V338)</f>
        <v>0</v>
      </c>
      <c r="W334" s="234"/>
      <c r="X334" s="234"/>
      <c r="AG334" t="s">
        <v>154</v>
      </c>
    </row>
    <row r="335" spans="1:60" outlineLevel="1">
      <c r="A335" s="241">
        <v>102</v>
      </c>
      <c r="B335" s="242" t="s">
        <v>525</v>
      </c>
      <c r="C335" s="253" t="s">
        <v>526</v>
      </c>
      <c r="D335" s="243" t="s">
        <v>0</v>
      </c>
      <c r="E335" s="244">
        <v>1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 t="s">
        <v>158</v>
      </c>
      <c r="T335" s="247" t="s">
        <v>208</v>
      </c>
      <c r="U335" s="231">
        <v>0</v>
      </c>
      <c r="V335" s="231">
        <f>ROUND(E335*U335,2)</f>
        <v>0</v>
      </c>
      <c r="W335" s="231"/>
      <c r="X335" s="231" t="s">
        <v>527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528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56</v>
      </c>
      <c r="D336" s="232"/>
      <c r="E336" s="233">
        <v>1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162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41">
        <v>103</v>
      </c>
      <c r="B337" s="242" t="s">
        <v>529</v>
      </c>
      <c r="C337" s="253" t="s">
        <v>530</v>
      </c>
      <c r="D337" s="243" t="s">
        <v>0</v>
      </c>
      <c r="E337" s="244">
        <v>1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0</v>
      </c>
      <c r="Q337" s="246">
        <f>ROUND(E337*P337,2)</f>
        <v>0</v>
      </c>
      <c r="R337" s="246"/>
      <c r="S337" s="246" t="s">
        <v>207</v>
      </c>
      <c r="T337" s="247" t="s">
        <v>208</v>
      </c>
      <c r="U337" s="231">
        <v>0</v>
      </c>
      <c r="V337" s="231">
        <f>ROUND(E337*U337,2)</f>
        <v>0</v>
      </c>
      <c r="W337" s="231"/>
      <c r="X337" s="231" t="s">
        <v>527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528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56</v>
      </c>
      <c r="D338" s="232"/>
      <c r="E338" s="233">
        <v>1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162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>
      <c r="A339" s="3"/>
      <c r="B339" s="4"/>
      <c r="C339" s="257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AE339">
        <v>15</v>
      </c>
      <c r="AF339">
        <v>21</v>
      </c>
      <c r="AG339" t="s">
        <v>140</v>
      </c>
    </row>
    <row r="340" spans="1:60">
      <c r="A340" s="215"/>
      <c r="B340" s="216" t="s">
        <v>31</v>
      </c>
      <c r="C340" s="258"/>
      <c r="D340" s="217"/>
      <c r="E340" s="218"/>
      <c r="F340" s="218"/>
      <c r="G340" s="251">
        <f>G8+G22+G35+G39+G43+G46+G50+G54+G60+G67+G104+G158+G164+G178+G209+G222+G247+G257+G279+G288+G334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E340">
        <f>SUMIF(L7:L338,AE339,G7:G338)</f>
        <v>0</v>
      </c>
      <c r="AF340">
        <f>SUMIF(L7:L338,AF339,G7:G338)</f>
        <v>0</v>
      </c>
      <c r="AG340" t="s">
        <v>531</v>
      </c>
    </row>
    <row r="341" spans="1:60">
      <c r="A341" s="3"/>
      <c r="B341" s="4"/>
      <c r="C341" s="257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60">
      <c r="A342" s="3"/>
      <c r="B342" s="4"/>
      <c r="C342" s="257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60">
      <c r="A343" s="219" t="s">
        <v>532</v>
      </c>
      <c r="B343" s="219"/>
      <c r="C343" s="259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60">
      <c r="A344" s="220"/>
      <c r="B344" s="221"/>
      <c r="C344" s="260"/>
      <c r="D344" s="221"/>
      <c r="E344" s="221"/>
      <c r="F344" s="221"/>
      <c r="G344" s="2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AG344" t="s">
        <v>533</v>
      </c>
    </row>
    <row r="345" spans="1:60">
      <c r="A345" s="223"/>
      <c r="B345" s="224"/>
      <c r="C345" s="261"/>
      <c r="D345" s="224"/>
      <c r="E345" s="224"/>
      <c r="F345" s="224"/>
      <c r="G345" s="22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60">
      <c r="A346" s="223"/>
      <c r="B346" s="224"/>
      <c r="C346" s="261"/>
      <c r="D346" s="224"/>
      <c r="E346" s="224"/>
      <c r="F346" s="224"/>
      <c r="G346" s="22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60">
      <c r="A347" s="223"/>
      <c r="B347" s="224"/>
      <c r="C347" s="261"/>
      <c r="D347" s="224"/>
      <c r="E347" s="224"/>
      <c r="F347" s="224"/>
      <c r="G347" s="22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60">
      <c r="A348" s="226"/>
      <c r="B348" s="227"/>
      <c r="C348" s="262"/>
      <c r="D348" s="227"/>
      <c r="E348" s="227"/>
      <c r="F348" s="227"/>
      <c r="G348" s="22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60">
      <c r="A349" s="3"/>
      <c r="B349" s="4"/>
      <c r="C349" s="257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>
      <c r="C350" s="263"/>
      <c r="D350" s="10"/>
      <c r="AG350" t="s">
        <v>535</v>
      </c>
    </row>
    <row r="351" spans="1:60">
      <c r="D351" s="10"/>
    </row>
    <row r="352" spans="1:60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6">
    <mergeCell ref="C94:G94"/>
    <mergeCell ref="C97:G97"/>
    <mergeCell ref="C290:G290"/>
    <mergeCell ref="C291:G291"/>
    <mergeCell ref="C292:G292"/>
    <mergeCell ref="C293:G293"/>
    <mergeCell ref="A1:G1"/>
    <mergeCell ref="C2:G2"/>
    <mergeCell ref="C3:G3"/>
    <mergeCell ref="C4:G4"/>
    <mergeCell ref="A343:C343"/>
    <mergeCell ref="A344:G348"/>
    <mergeCell ref="C62:G62"/>
    <mergeCell ref="C69:G69"/>
    <mergeCell ref="C70:G70"/>
    <mergeCell ref="C76:G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65</v>
      </c>
      <c r="C4" s="204" t="s">
        <v>66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9"/>
      <c r="O8" s="239">
        <f>SUM(O9:O21)</f>
        <v>1.82</v>
      </c>
      <c r="P8" s="239"/>
      <c r="Q8" s="239">
        <f>SUM(Q9:Q21)</f>
        <v>0</v>
      </c>
      <c r="R8" s="239"/>
      <c r="S8" s="239"/>
      <c r="T8" s="240"/>
      <c r="U8" s="234"/>
      <c r="V8" s="234">
        <f>SUM(V9:V21)</f>
        <v>11.67</v>
      </c>
      <c r="W8" s="234"/>
      <c r="X8" s="234"/>
      <c r="AG8" t="s">
        <v>154</v>
      </c>
    </row>
    <row r="9" spans="1:60" outlineLevel="1">
      <c r="A9" s="241">
        <v>1</v>
      </c>
      <c r="B9" s="242" t="s">
        <v>586</v>
      </c>
      <c r="C9" s="253" t="s">
        <v>587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2.104E-2</v>
      </c>
      <c r="O9" s="246">
        <f>ROUND(E9*N9,2)</f>
        <v>0.04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0.32250000000000001</v>
      </c>
      <c r="V9" s="231">
        <f>ROUND(E9*U9,2)</f>
        <v>0.65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588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589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56</v>
      </c>
      <c r="D12" s="232"/>
      <c r="E12" s="233">
        <v>1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590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56</v>
      </c>
      <c r="D14" s="232"/>
      <c r="E14" s="233">
        <v>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41">
        <v>2</v>
      </c>
      <c r="B15" s="242" t="s">
        <v>591</v>
      </c>
      <c r="C15" s="253" t="s">
        <v>592</v>
      </c>
      <c r="D15" s="243" t="s">
        <v>157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4.8700000000000002E-3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158</v>
      </c>
      <c r="T15" s="247" t="s">
        <v>158</v>
      </c>
      <c r="U15" s="231">
        <v>1.19</v>
      </c>
      <c r="V15" s="231">
        <f>ROUND(E15*U15,2)</f>
        <v>1.19</v>
      </c>
      <c r="W15" s="231"/>
      <c r="X15" s="231" t="s">
        <v>159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56</v>
      </c>
      <c r="D16" s="232"/>
      <c r="E16" s="233">
        <v>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593</v>
      </c>
      <c r="C17" s="253" t="s">
        <v>594</v>
      </c>
      <c r="D17" s="243" t="s">
        <v>165</v>
      </c>
      <c r="E17" s="244">
        <v>14.582000000000001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0.12182999999999999</v>
      </c>
      <c r="O17" s="246">
        <f>ROUND(E17*N17,2)</f>
        <v>1.78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0.67400000000000004</v>
      </c>
      <c r="V17" s="231">
        <f>ROUND(E17*U17,2)</f>
        <v>9.83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595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596</v>
      </c>
      <c r="D19" s="232"/>
      <c r="E19" s="233">
        <v>16.992000000000001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433</v>
      </c>
      <c r="D20" s="232"/>
      <c r="E20" s="233">
        <v>-0.81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231</v>
      </c>
      <c r="D21" s="232"/>
      <c r="E21" s="233">
        <v>-1.6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35" t="s">
        <v>153</v>
      </c>
      <c r="B22" s="236" t="s">
        <v>76</v>
      </c>
      <c r="C22" s="252" t="s">
        <v>77</v>
      </c>
      <c r="D22" s="237"/>
      <c r="E22" s="238"/>
      <c r="F22" s="239"/>
      <c r="G22" s="239">
        <f>SUMIF(AG23:AG34,"&lt;&gt;NOR",G23:G34)</f>
        <v>0</v>
      </c>
      <c r="H22" s="239"/>
      <c r="I22" s="239">
        <f>SUM(I23:I34)</f>
        <v>0</v>
      </c>
      <c r="J22" s="239"/>
      <c r="K22" s="239">
        <f>SUM(K23:K34)</f>
        <v>0</v>
      </c>
      <c r="L22" s="239"/>
      <c r="M22" s="239">
        <f>SUM(M23:M34)</f>
        <v>0</v>
      </c>
      <c r="N22" s="239"/>
      <c r="O22" s="239">
        <f>SUM(O23:O34)</f>
        <v>0.11000000000000001</v>
      </c>
      <c r="P22" s="239"/>
      <c r="Q22" s="239">
        <f>SUM(Q23:Q34)</f>
        <v>0</v>
      </c>
      <c r="R22" s="239"/>
      <c r="S22" s="239"/>
      <c r="T22" s="240"/>
      <c r="U22" s="234"/>
      <c r="V22" s="234">
        <f>SUM(V23:V34)</f>
        <v>7.55</v>
      </c>
      <c r="W22" s="234"/>
      <c r="X22" s="234"/>
      <c r="AG22" t="s">
        <v>154</v>
      </c>
    </row>
    <row r="23" spans="1:60" outlineLevel="1">
      <c r="A23" s="241">
        <v>4</v>
      </c>
      <c r="B23" s="242" t="s">
        <v>179</v>
      </c>
      <c r="C23" s="253" t="s">
        <v>180</v>
      </c>
      <c r="D23" s="243" t="s">
        <v>165</v>
      </c>
      <c r="E23" s="244">
        <v>11.0976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6.3499999999999997E-3</v>
      </c>
      <c r="O23" s="246">
        <f>ROUND(E23*N23,2)</f>
        <v>7.0000000000000007E-2</v>
      </c>
      <c r="P23" s="246">
        <v>0</v>
      </c>
      <c r="Q23" s="246">
        <f>ROUND(E23*P23,2)</f>
        <v>0</v>
      </c>
      <c r="R23" s="246"/>
      <c r="S23" s="246" t="s">
        <v>158</v>
      </c>
      <c r="T23" s="247" t="s">
        <v>158</v>
      </c>
      <c r="U23" s="231">
        <v>0.32</v>
      </c>
      <c r="V23" s="231">
        <f>ROUND(E23*U23,2)</f>
        <v>3.55</v>
      </c>
      <c r="W23" s="231"/>
      <c r="X23" s="231" t="s">
        <v>159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597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595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162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598</v>
      </c>
      <c r="D26" s="232"/>
      <c r="E26" s="233">
        <v>15.897600000000001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599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600</v>
      </c>
      <c r="D28" s="232"/>
      <c r="E28" s="233">
        <v>-4.8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41">
        <v>5</v>
      </c>
      <c r="B29" s="242" t="s">
        <v>190</v>
      </c>
      <c r="C29" s="253" t="s">
        <v>191</v>
      </c>
      <c r="D29" s="243" t="s">
        <v>165</v>
      </c>
      <c r="E29" s="244">
        <v>11.0976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3.6700000000000001E-3</v>
      </c>
      <c r="O29" s="246">
        <f>ROUND(E29*N29,2)</f>
        <v>0.04</v>
      </c>
      <c r="P29" s="246">
        <v>0</v>
      </c>
      <c r="Q29" s="246">
        <f>ROUND(E29*P29,2)</f>
        <v>0</v>
      </c>
      <c r="R29" s="246"/>
      <c r="S29" s="246" t="s">
        <v>158</v>
      </c>
      <c r="T29" s="247" t="s">
        <v>158</v>
      </c>
      <c r="U29" s="231">
        <v>0.36</v>
      </c>
      <c r="V29" s="231">
        <f>ROUND(E29*U29,2)</f>
        <v>4</v>
      </c>
      <c r="W29" s="231"/>
      <c r="X29" s="231" t="s">
        <v>159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597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595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598</v>
      </c>
      <c r="D32" s="232"/>
      <c r="E32" s="233">
        <v>15.897600000000001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599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600</v>
      </c>
      <c r="D34" s="232"/>
      <c r="E34" s="233">
        <v>-4.8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35" t="s">
        <v>153</v>
      </c>
      <c r="B35" s="236" t="s">
        <v>78</v>
      </c>
      <c r="C35" s="252" t="s">
        <v>79</v>
      </c>
      <c r="D35" s="237"/>
      <c r="E35" s="238"/>
      <c r="F35" s="239"/>
      <c r="G35" s="239">
        <f>SUMIF(AG36:AG38,"&lt;&gt;NOR",G36:G38)</f>
        <v>0</v>
      </c>
      <c r="H35" s="239"/>
      <c r="I35" s="239">
        <f>SUM(I36:I38)</f>
        <v>0</v>
      </c>
      <c r="J35" s="239"/>
      <c r="K35" s="239">
        <f>SUM(K36:K38)</f>
        <v>0</v>
      </c>
      <c r="L35" s="239"/>
      <c r="M35" s="239">
        <f>SUM(M36:M38)</f>
        <v>0</v>
      </c>
      <c r="N35" s="239"/>
      <c r="O35" s="239">
        <f>SUM(O36:O38)</f>
        <v>0.18</v>
      </c>
      <c r="P35" s="239"/>
      <c r="Q35" s="239">
        <f>SUM(Q36:Q38)</f>
        <v>0</v>
      </c>
      <c r="R35" s="239"/>
      <c r="S35" s="239"/>
      <c r="T35" s="240"/>
      <c r="U35" s="234"/>
      <c r="V35" s="234">
        <f>SUM(V36:V38)</f>
        <v>2.79</v>
      </c>
      <c r="W35" s="234"/>
      <c r="X35" s="234"/>
      <c r="AG35" t="s">
        <v>154</v>
      </c>
    </row>
    <row r="36" spans="1:60" outlineLevel="1">
      <c r="A36" s="241">
        <v>6</v>
      </c>
      <c r="B36" s="242" t="s">
        <v>193</v>
      </c>
      <c r="C36" s="253" t="s">
        <v>194</v>
      </c>
      <c r="D36" s="243" t="s">
        <v>165</v>
      </c>
      <c r="E36" s="244">
        <v>9.9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1.7850000000000001E-2</v>
      </c>
      <c r="O36" s="246">
        <f>ROUND(E36*N36,2)</f>
        <v>0.18</v>
      </c>
      <c r="P36" s="246">
        <v>0</v>
      </c>
      <c r="Q36" s="246">
        <f>ROUND(E36*P36,2)</f>
        <v>0</v>
      </c>
      <c r="R36" s="246"/>
      <c r="S36" s="246" t="s">
        <v>158</v>
      </c>
      <c r="T36" s="247" t="s">
        <v>158</v>
      </c>
      <c r="U36" s="231">
        <v>0.28199999999999997</v>
      </c>
      <c r="V36" s="231">
        <f>ROUND(E36*U36,2)</f>
        <v>2.79</v>
      </c>
      <c r="W36" s="231"/>
      <c r="X36" s="231" t="s">
        <v>159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>
      <c r="A37" s="229"/>
      <c r="B37" s="230"/>
      <c r="C37" s="254" t="s">
        <v>601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602</v>
      </c>
      <c r="D38" s="232"/>
      <c r="E38" s="233">
        <v>9.9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>
      <c r="A39" s="235" t="s">
        <v>153</v>
      </c>
      <c r="B39" s="236" t="s">
        <v>82</v>
      </c>
      <c r="C39" s="252" t="s">
        <v>83</v>
      </c>
      <c r="D39" s="237"/>
      <c r="E39" s="238"/>
      <c r="F39" s="239"/>
      <c r="G39" s="239">
        <f>SUMIF(AG40:AG42,"&lt;&gt;NOR",G40:G42)</f>
        <v>0</v>
      </c>
      <c r="H39" s="239"/>
      <c r="I39" s="239">
        <f>SUM(I40:I42)</f>
        <v>0</v>
      </c>
      <c r="J39" s="239"/>
      <c r="K39" s="239">
        <f>SUM(K40:K42)</f>
        <v>0</v>
      </c>
      <c r="L39" s="239"/>
      <c r="M39" s="239">
        <f>SUM(M40:M42)</f>
        <v>0</v>
      </c>
      <c r="N39" s="239"/>
      <c r="O39" s="239">
        <f>SUM(O40:O42)</f>
        <v>0</v>
      </c>
      <c r="P39" s="239"/>
      <c r="Q39" s="239">
        <f>SUM(Q40:Q42)</f>
        <v>0</v>
      </c>
      <c r="R39" s="239"/>
      <c r="S39" s="239"/>
      <c r="T39" s="240"/>
      <c r="U39" s="234"/>
      <c r="V39" s="234">
        <f>SUM(V40:V42)</f>
        <v>2.0499999999999998</v>
      </c>
      <c r="W39" s="234"/>
      <c r="X39" s="234"/>
      <c r="AG39" t="s">
        <v>154</v>
      </c>
    </row>
    <row r="40" spans="1:60" outlineLevel="1">
      <c r="A40" s="241">
        <v>7</v>
      </c>
      <c r="B40" s="242" t="s">
        <v>209</v>
      </c>
      <c r="C40" s="253" t="s">
        <v>210</v>
      </c>
      <c r="D40" s="243" t="s">
        <v>165</v>
      </c>
      <c r="E40" s="244">
        <v>9.9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158</v>
      </c>
      <c r="T40" s="247" t="s">
        <v>158</v>
      </c>
      <c r="U40" s="231">
        <v>0.20699999999999999</v>
      </c>
      <c r="V40" s="231">
        <f>ROUND(E40*U40,2)</f>
        <v>2.0499999999999998</v>
      </c>
      <c r="W40" s="231"/>
      <c r="X40" s="231" t="s">
        <v>159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603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602</v>
      </c>
      <c r="D42" s="232"/>
      <c r="E42" s="233">
        <v>9.9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>
      <c r="A43" s="235" t="s">
        <v>153</v>
      </c>
      <c r="B43" s="236" t="s">
        <v>84</v>
      </c>
      <c r="C43" s="252" t="s">
        <v>85</v>
      </c>
      <c r="D43" s="237"/>
      <c r="E43" s="238"/>
      <c r="F43" s="239"/>
      <c r="G43" s="239">
        <f>SUMIF(AG44:AG45,"&lt;&gt;NOR",G44:G45)</f>
        <v>0</v>
      </c>
      <c r="H43" s="239"/>
      <c r="I43" s="239">
        <f>SUM(I44:I45)</f>
        <v>0</v>
      </c>
      <c r="J43" s="239"/>
      <c r="K43" s="239">
        <f>SUM(K44:K45)</f>
        <v>0</v>
      </c>
      <c r="L43" s="239"/>
      <c r="M43" s="239">
        <f>SUM(M44:M45)</f>
        <v>0</v>
      </c>
      <c r="N43" s="239"/>
      <c r="O43" s="239">
        <f>SUM(O44:O45)</f>
        <v>0.01</v>
      </c>
      <c r="P43" s="239"/>
      <c r="Q43" s="239">
        <f>SUM(Q44:Q45)</f>
        <v>0</v>
      </c>
      <c r="R43" s="239"/>
      <c r="S43" s="239"/>
      <c r="T43" s="240"/>
      <c r="U43" s="234"/>
      <c r="V43" s="234">
        <f>SUM(V44:V45)</f>
        <v>1.44</v>
      </c>
      <c r="W43" s="234"/>
      <c r="X43" s="234"/>
      <c r="AG43" t="s">
        <v>154</v>
      </c>
    </row>
    <row r="44" spans="1:60" outlineLevel="1">
      <c r="A44" s="241">
        <v>8</v>
      </c>
      <c r="B44" s="242" t="s">
        <v>212</v>
      </c>
      <c r="C44" s="253" t="s">
        <v>213</v>
      </c>
      <c r="D44" s="243" t="s">
        <v>165</v>
      </c>
      <c r="E44" s="244">
        <v>8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1.2099999999999999E-3</v>
      </c>
      <c r="O44" s="246">
        <f>ROUND(E44*N44,2)</f>
        <v>0.01</v>
      </c>
      <c r="P44" s="246">
        <v>0</v>
      </c>
      <c r="Q44" s="246">
        <f>ROUND(E44*P44,2)</f>
        <v>0</v>
      </c>
      <c r="R44" s="246"/>
      <c r="S44" s="246" t="s">
        <v>158</v>
      </c>
      <c r="T44" s="247" t="s">
        <v>214</v>
      </c>
      <c r="U44" s="231">
        <v>0.18</v>
      </c>
      <c r="V44" s="231">
        <f>ROUND(E44*U44,2)</f>
        <v>1.44</v>
      </c>
      <c r="W44" s="231"/>
      <c r="X44" s="231" t="s">
        <v>159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604</v>
      </c>
      <c r="D45" s="232"/>
      <c r="E45" s="233">
        <v>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5.5">
      <c r="A46" s="235" t="s">
        <v>153</v>
      </c>
      <c r="B46" s="236" t="s">
        <v>86</v>
      </c>
      <c r="C46" s="252" t="s">
        <v>87</v>
      </c>
      <c r="D46" s="237"/>
      <c r="E46" s="238"/>
      <c r="F46" s="239"/>
      <c r="G46" s="239">
        <f>SUMIF(AG47:AG49,"&lt;&gt;NOR",G47:G49)</f>
        <v>0</v>
      </c>
      <c r="H46" s="239"/>
      <c r="I46" s="239">
        <f>SUM(I47:I49)</f>
        <v>0</v>
      </c>
      <c r="J46" s="239"/>
      <c r="K46" s="239">
        <f>SUM(K47:K49)</f>
        <v>0</v>
      </c>
      <c r="L46" s="239"/>
      <c r="M46" s="239">
        <f>SUM(M47:M49)</f>
        <v>0</v>
      </c>
      <c r="N46" s="239"/>
      <c r="O46" s="239">
        <f>SUM(O47:O49)</f>
        <v>0</v>
      </c>
      <c r="P46" s="239"/>
      <c r="Q46" s="239">
        <f>SUM(Q47:Q49)</f>
        <v>0</v>
      </c>
      <c r="R46" s="239"/>
      <c r="S46" s="239"/>
      <c r="T46" s="240"/>
      <c r="U46" s="234"/>
      <c r="V46" s="234">
        <f>SUM(V47:V49)</f>
        <v>3.07</v>
      </c>
      <c r="W46" s="234"/>
      <c r="X46" s="234"/>
      <c r="AG46" t="s">
        <v>154</v>
      </c>
    </row>
    <row r="47" spans="1:60" outlineLevel="1">
      <c r="A47" s="241">
        <v>9</v>
      </c>
      <c r="B47" s="242" t="s">
        <v>217</v>
      </c>
      <c r="C47" s="253" t="s">
        <v>218</v>
      </c>
      <c r="D47" s="243" t="s">
        <v>165</v>
      </c>
      <c r="E47" s="244">
        <v>9.9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4.0000000000000003E-5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158</v>
      </c>
      <c r="T47" s="247" t="s">
        <v>158</v>
      </c>
      <c r="U47" s="231">
        <v>0.31</v>
      </c>
      <c r="V47" s="231">
        <f>ROUND(E47*U47,2)</f>
        <v>3.07</v>
      </c>
      <c r="W47" s="231"/>
      <c r="X47" s="231" t="s">
        <v>159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160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605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162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602</v>
      </c>
      <c r="D49" s="232"/>
      <c r="E49" s="233">
        <v>9.9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>
      <c r="A50" s="235" t="s">
        <v>153</v>
      </c>
      <c r="B50" s="236" t="s">
        <v>88</v>
      </c>
      <c r="C50" s="252" t="s">
        <v>89</v>
      </c>
      <c r="D50" s="237"/>
      <c r="E50" s="238"/>
      <c r="F50" s="239"/>
      <c r="G50" s="239">
        <f>SUMIF(AG51:AG53,"&lt;&gt;NOR",G51:G53)</f>
        <v>0</v>
      </c>
      <c r="H50" s="239"/>
      <c r="I50" s="239">
        <f>SUM(I51:I53)</f>
        <v>0</v>
      </c>
      <c r="J50" s="239"/>
      <c r="K50" s="239">
        <f>SUM(K51:K53)</f>
        <v>0</v>
      </c>
      <c r="L50" s="239"/>
      <c r="M50" s="239">
        <f>SUM(M51:M53)</f>
        <v>0</v>
      </c>
      <c r="N50" s="239"/>
      <c r="O50" s="239">
        <f>SUM(O51:O53)</f>
        <v>0</v>
      </c>
      <c r="P50" s="239"/>
      <c r="Q50" s="239">
        <f>SUM(Q51:Q53)</f>
        <v>0.42</v>
      </c>
      <c r="R50" s="239"/>
      <c r="S50" s="239"/>
      <c r="T50" s="240"/>
      <c r="U50" s="234"/>
      <c r="V50" s="234">
        <f>SUM(V51:V53)</f>
        <v>1.87</v>
      </c>
      <c r="W50" s="234"/>
      <c r="X50" s="234"/>
      <c r="AG50" t="s">
        <v>154</v>
      </c>
    </row>
    <row r="51" spans="1:60" outlineLevel="1">
      <c r="A51" s="241">
        <v>10</v>
      </c>
      <c r="B51" s="242" t="s">
        <v>255</v>
      </c>
      <c r="C51" s="253" t="s">
        <v>256</v>
      </c>
      <c r="D51" s="243" t="s">
        <v>165</v>
      </c>
      <c r="E51" s="244">
        <v>6.2234999999999996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6.8000000000000005E-2</v>
      </c>
      <c r="Q51" s="246">
        <f>ROUND(E51*P51,2)</f>
        <v>0.42</v>
      </c>
      <c r="R51" s="246"/>
      <c r="S51" s="246" t="s">
        <v>158</v>
      </c>
      <c r="T51" s="247" t="s">
        <v>158</v>
      </c>
      <c r="U51" s="231">
        <v>0.3</v>
      </c>
      <c r="V51" s="231">
        <f>ROUND(E51*U51,2)</f>
        <v>1.87</v>
      </c>
      <c r="W51" s="231"/>
      <c r="X51" s="231" t="s">
        <v>159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606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607</v>
      </c>
      <c r="D53" s="232"/>
      <c r="E53" s="233">
        <v>6.2234999999999996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>
      <c r="A54" s="235" t="s">
        <v>153</v>
      </c>
      <c r="B54" s="236" t="s">
        <v>90</v>
      </c>
      <c r="C54" s="252" t="s">
        <v>91</v>
      </c>
      <c r="D54" s="237"/>
      <c r="E54" s="238"/>
      <c r="F54" s="239"/>
      <c r="G54" s="239">
        <f>SUMIF(AG55:AG59,"&lt;&gt;NOR",G55:G59)</f>
        <v>0</v>
      </c>
      <c r="H54" s="239"/>
      <c r="I54" s="239">
        <f>SUM(I55:I59)</f>
        <v>0</v>
      </c>
      <c r="J54" s="239"/>
      <c r="K54" s="239">
        <f>SUM(K55:K59)</f>
        <v>0</v>
      </c>
      <c r="L54" s="239"/>
      <c r="M54" s="239">
        <f>SUM(M55:M59)</f>
        <v>0</v>
      </c>
      <c r="N54" s="239"/>
      <c r="O54" s="239">
        <f>SUM(O55:O59)</f>
        <v>0</v>
      </c>
      <c r="P54" s="239"/>
      <c r="Q54" s="239">
        <f>SUM(Q55:Q59)</f>
        <v>0</v>
      </c>
      <c r="R54" s="239"/>
      <c r="S54" s="239"/>
      <c r="T54" s="240"/>
      <c r="U54" s="234"/>
      <c r="V54" s="234">
        <f>SUM(V55:V59)</f>
        <v>6.8</v>
      </c>
      <c r="W54" s="234"/>
      <c r="X54" s="234"/>
      <c r="AG54" t="s">
        <v>154</v>
      </c>
    </row>
    <row r="55" spans="1:60" outlineLevel="1">
      <c r="A55" s="241">
        <v>11</v>
      </c>
      <c r="B55" s="242" t="s">
        <v>266</v>
      </c>
      <c r="C55" s="253" t="s">
        <v>267</v>
      </c>
      <c r="D55" s="243" t="s">
        <v>268</v>
      </c>
      <c r="E55" s="244">
        <v>5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158</v>
      </c>
      <c r="T55" s="247" t="s">
        <v>158</v>
      </c>
      <c r="U55" s="231">
        <v>1</v>
      </c>
      <c r="V55" s="231">
        <f>ROUND(E55*U55,2)</f>
        <v>5</v>
      </c>
      <c r="W55" s="231"/>
      <c r="X55" s="231" t="s">
        <v>159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269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608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162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271</v>
      </c>
      <c r="D57" s="232"/>
      <c r="E57" s="233">
        <v>5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1">
        <v>12</v>
      </c>
      <c r="B58" s="242" t="s">
        <v>272</v>
      </c>
      <c r="C58" s="253" t="s">
        <v>273</v>
      </c>
      <c r="D58" s="243" t="s">
        <v>274</v>
      </c>
      <c r="E58" s="244">
        <v>2.12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158</v>
      </c>
      <c r="T58" s="247" t="s">
        <v>214</v>
      </c>
      <c r="U58" s="231">
        <v>0.85</v>
      </c>
      <c r="V58" s="231">
        <f>ROUND(E58*U58,2)</f>
        <v>1.8</v>
      </c>
      <c r="W58" s="231"/>
      <c r="X58" s="231" t="s">
        <v>159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609</v>
      </c>
      <c r="D59" s="232"/>
      <c r="E59" s="233">
        <v>2.12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153</v>
      </c>
      <c r="B60" s="236" t="s">
        <v>94</v>
      </c>
      <c r="C60" s="252" t="s">
        <v>95</v>
      </c>
      <c r="D60" s="237"/>
      <c r="E60" s="238"/>
      <c r="F60" s="239"/>
      <c r="G60" s="239">
        <f>SUMIF(AG61:AG66,"&lt;&gt;NOR",G61:G66)</f>
        <v>0</v>
      </c>
      <c r="H60" s="239"/>
      <c r="I60" s="239">
        <f>SUM(I61:I66)</f>
        <v>0</v>
      </c>
      <c r="J60" s="239"/>
      <c r="K60" s="239">
        <f>SUM(K61:K66)</f>
        <v>0</v>
      </c>
      <c r="L60" s="239"/>
      <c r="M60" s="239">
        <f>SUM(M61:M66)</f>
        <v>0</v>
      </c>
      <c r="N60" s="239"/>
      <c r="O60" s="239">
        <f>SUM(O61:O66)</f>
        <v>0</v>
      </c>
      <c r="P60" s="239"/>
      <c r="Q60" s="239">
        <f>SUM(Q61:Q66)</f>
        <v>0</v>
      </c>
      <c r="R60" s="239"/>
      <c r="S60" s="239"/>
      <c r="T60" s="240"/>
      <c r="U60" s="234"/>
      <c r="V60" s="234">
        <f>SUM(V61:V66)</f>
        <v>2.1399999999999997</v>
      </c>
      <c r="W60" s="234"/>
      <c r="X60" s="234"/>
      <c r="AG60" t="s">
        <v>154</v>
      </c>
    </row>
    <row r="61" spans="1:60" outlineLevel="1">
      <c r="A61" s="241">
        <v>13</v>
      </c>
      <c r="B61" s="242" t="s">
        <v>286</v>
      </c>
      <c r="C61" s="253" t="s">
        <v>287</v>
      </c>
      <c r="D61" s="243" t="s">
        <v>199</v>
      </c>
      <c r="E61" s="244">
        <v>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4.6999999999999999E-4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158</v>
      </c>
      <c r="T61" s="247" t="s">
        <v>158</v>
      </c>
      <c r="U61" s="231">
        <v>0.35899999999999999</v>
      </c>
      <c r="V61" s="231">
        <f>ROUND(E61*U61,2)</f>
        <v>1.44</v>
      </c>
      <c r="W61" s="231"/>
      <c r="X61" s="231" t="s">
        <v>159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5" t="s">
        <v>283</v>
      </c>
      <c r="D62" s="248"/>
      <c r="E62" s="248"/>
      <c r="F62" s="248"/>
      <c r="G62" s="248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202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29"/>
      <c r="B63" s="230"/>
      <c r="C63" s="254" t="s">
        <v>610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67</v>
      </c>
      <c r="D64" s="232"/>
      <c r="E64" s="233">
        <v>4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1">
        <v>14</v>
      </c>
      <c r="B65" s="242" t="s">
        <v>294</v>
      </c>
      <c r="C65" s="253" t="s">
        <v>295</v>
      </c>
      <c r="D65" s="243" t="s">
        <v>157</v>
      </c>
      <c r="E65" s="244">
        <v>4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158</v>
      </c>
      <c r="T65" s="247" t="s">
        <v>158</v>
      </c>
      <c r="U65" s="231">
        <v>0.17399999999999999</v>
      </c>
      <c r="V65" s="231">
        <f>ROUND(E65*U65,2)</f>
        <v>0.7</v>
      </c>
      <c r="W65" s="231"/>
      <c r="X65" s="231" t="s">
        <v>159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67</v>
      </c>
      <c r="D66" s="232"/>
      <c r="E66" s="233">
        <v>4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>
      <c r="A67" s="235" t="s">
        <v>153</v>
      </c>
      <c r="B67" s="236" t="s">
        <v>96</v>
      </c>
      <c r="C67" s="252" t="s">
        <v>97</v>
      </c>
      <c r="D67" s="237"/>
      <c r="E67" s="238"/>
      <c r="F67" s="239"/>
      <c r="G67" s="239">
        <f>SUMIF(AG68:AG103,"&lt;&gt;NOR",G68:G103)</f>
        <v>0</v>
      </c>
      <c r="H67" s="239"/>
      <c r="I67" s="239">
        <f>SUM(I68:I103)</f>
        <v>0</v>
      </c>
      <c r="J67" s="239"/>
      <c r="K67" s="239">
        <f>SUM(K68:K103)</f>
        <v>0</v>
      </c>
      <c r="L67" s="239"/>
      <c r="M67" s="239">
        <f>SUM(M68:M103)</f>
        <v>0</v>
      </c>
      <c r="N67" s="239"/>
      <c r="O67" s="239">
        <f>SUM(O68:O103)</f>
        <v>0.08</v>
      </c>
      <c r="P67" s="239"/>
      <c r="Q67" s="239">
        <f>SUM(Q68:Q103)</f>
        <v>0</v>
      </c>
      <c r="R67" s="239"/>
      <c r="S67" s="239"/>
      <c r="T67" s="240"/>
      <c r="U67" s="234"/>
      <c r="V67" s="234">
        <f>SUM(V68:V103)</f>
        <v>16.97</v>
      </c>
      <c r="W67" s="234"/>
      <c r="X67" s="234"/>
      <c r="AG67" t="s">
        <v>154</v>
      </c>
    </row>
    <row r="68" spans="1:60" outlineLevel="1">
      <c r="A68" s="241">
        <v>15</v>
      </c>
      <c r="B68" s="242" t="s">
        <v>304</v>
      </c>
      <c r="C68" s="253" t="s">
        <v>305</v>
      </c>
      <c r="D68" s="243" t="s">
        <v>199</v>
      </c>
      <c r="E68" s="244">
        <v>20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3.9899999999999996E-3</v>
      </c>
      <c r="O68" s="246">
        <f>ROUND(E68*N68,2)</f>
        <v>0.08</v>
      </c>
      <c r="P68" s="246">
        <v>0</v>
      </c>
      <c r="Q68" s="246">
        <f>ROUND(E68*P68,2)</f>
        <v>0</v>
      </c>
      <c r="R68" s="246"/>
      <c r="S68" s="246" t="s">
        <v>158</v>
      </c>
      <c r="T68" s="247" t="s">
        <v>158</v>
      </c>
      <c r="U68" s="231">
        <v>0.54290000000000005</v>
      </c>
      <c r="V68" s="231">
        <f>ROUND(E68*U68,2)</f>
        <v>10.86</v>
      </c>
      <c r="W68" s="231"/>
      <c r="X68" s="231" t="s">
        <v>159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5" t="s">
        <v>306</v>
      </c>
      <c r="D69" s="248"/>
      <c r="E69" s="248"/>
      <c r="F69" s="248"/>
      <c r="G69" s="24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202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6" t="s">
        <v>307</v>
      </c>
      <c r="D70" s="249"/>
      <c r="E70" s="249"/>
      <c r="F70" s="249"/>
      <c r="G70" s="249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202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313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611</v>
      </c>
      <c r="D72" s="232"/>
      <c r="E72" s="233">
        <v>11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315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162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612</v>
      </c>
      <c r="D74" s="232"/>
      <c r="E74" s="233">
        <v>9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41">
        <v>16</v>
      </c>
      <c r="B75" s="242" t="s">
        <v>318</v>
      </c>
      <c r="C75" s="253" t="s">
        <v>319</v>
      </c>
      <c r="D75" s="243" t="s">
        <v>199</v>
      </c>
      <c r="E75" s="244">
        <v>20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3.0000000000000001E-5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158</v>
      </c>
      <c r="T75" s="247" t="s">
        <v>158</v>
      </c>
      <c r="U75" s="231">
        <v>0.129</v>
      </c>
      <c r="V75" s="231">
        <f>ROUND(E75*U75,2)</f>
        <v>2.58</v>
      </c>
      <c r="W75" s="231"/>
      <c r="X75" s="231" t="s">
        <v>159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5" t="s">
        <v>320</v>
      </c>
      <c r="D76" s="248"/>
      <c r="E76" s="248"/>
      <c r="F76" s="248"/>
      <c r="G76" s="248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202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313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162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611</v>
      </c>
      <c r="D78" s="232"/>
      <c r="E78" s="233">
        <v>11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315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612</v>
      </c>
      <c r="D80" s="232"/>
      <c r="E80" s="233">
        <v>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1">
        <v>17</v>
      </c>
      <c r="B81" s="242" t="s">
        <v>323</v>
      </c>
      <c r="C81" s="253" t="s">
        <v>324</v>
      </c>
      <c r="D81" s="243" t="s">
        <v>325</v>
      </c>
      <c r="E81" s="244">
        <v>4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7.5000000000000002E-4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158</v>
      </c>
      <c r="T81" s="247" t="s">
        <v>158</v>
      </c>
      <c r="U81" s="231">
        <v>0.105</v>
      </c>
      <c r="V81" s="231">
        <f>ROUND(E81*U81,2)</f>
        <v>0.42</v>
      </c>
      <c r="W81" s="231"/>
      <c r="X81" s="231" t="s">
        <v>159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376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63</v>
      </c>
      <c r="D83" s="232"/>
      <c r="E83" s="233">
        <v>2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613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63</v>
      </c>
      <c r="D85" s="232"/>
      <c r="E85" s="233">
        <v>2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>
      <c r="A86" s="241">
        <v>18</v>
      </c>
      <c r="B86" s="242" t="s">
        <v>327</v>
      </c>
      <c r="C86" s="253" t="s">
        <v>328</v>
      </c>
      <c r="D86" s="243" t="s">
        <v>157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1.7000000000000001E-4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158</v>
      </c>
      <c r="T86" s="247" t="s">
        <v>158</v>
      </c>
      <c r="U86" s="231">
        <v>0.18554999999999999</v>
      </c>
      <c r="V86" s="231">
        <f>ROUND(E86*U86,2)</f>
        <v>0.37</v>
      </c>
      <c r="W86" s="231"/>
      <c r="X86" s="231" t="s">
        <v>159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63</v>
      </c>
      <c r="D87" s="232"/>
      <c r="E87" s="233">
        <v>2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1">
        <v>19</v>
      </c>
      <c r="B88" s="242" t="s">
        <v>329</v>
      </c>
      <c r="C88" s="253" t="s">
        <v>330</v>
      </c>
      <c r="D88" s="243" t="s">
        <v>157</v>
      </c>
      <c r="E88" s="244">
        <v>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2.4000000000000001E-4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158</v>
      </c>
      <c r="T88" s="247" t="s">
        <v>158</v>
      </c>
      <c r="U88" s="231">
        <v>0.20269000000000001</v>
      </c>
      <c r="V88" s="231">
        <f>ROUND(E88*U88,2)</f>
        <v>0.81</v>
      </c>
      <c r="W88" s="231"/>
      <c r="X88" s="231" t="s">
        <v>159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376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63</v>
      </c>
      <c r="D90" s="232"/>
      <c r="E90" s="233">
        <v>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63</v>
      </c>
      <c r="D92" s="232"/>
      <c r="E92" s="233">
        <v>2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20</v>
      </c>
      <c r="B93" s="242" t="s">
        <v>331</v>
      </c>
      <c r="C93" s="253" t="s">
        <v>332</v>
      </c>
      <c r="D93" s="243" t="s">
        <v>199</v>
      </c>
      <c r="E93" s="244">
        <v>20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158</v>
      </c>
      <c r="T93" s="247" t="s">
        <v>158</v>
      </c>
      <c r="U93" s="231">
        <v>2.9000000000000001E-2</v>
      </c>
      <c r="V93" s="231">
        <f>ROUND(E93*U93,2)</f>
        <v>0.57999999999999996</v>
      </c>
      <c r="W93" s="231"/>
      <c r="X93" s="231" t="s">
        <v>159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5" t="s">
        <v>333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202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314</v>
      </c>
      <c r="D95" s="232"/>
      <c r="E95" s="233">
        <v>20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1">
        <v>21</v>
      </c>
      <c r="B96" s="242" t="s">
        <v>335</v>
      </c>
      <c r="C96" s="253" t="s">
        <v>336</v>
      </c>
      <c r="D96" s="243" t="s">
        <v>199</v>
      </c>
      <c r="E96" s="244">
        <v>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1.0000000000000001E-5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158</v>
      </c>
      <c r="T96" s="247" t="s">
        <v>158</v>
      </c>
      <c r="U96" s="231">
        <v>6.2E-2</v>
      </c>
      <c r="V96" s="231">
        <f>ROUND(E96*U96,2)</f>
        <v>1.24</v>
      </c>
      <c r="W96" s="231"/>
      <c r="X96" s="231" t="s">
        <v>159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5" t="s">
        <v>337</v>
      </c>
      <c r="D97" s="248"/>
      <c r="E97" s="248"/>
      <c r="F97" s="248"/>
      <c r="G97" s="248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202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314</v>
      </c>
      <c r="D98" s="232"/>
      <c r="E98" s="233">
        <v>20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1">
        <v>22</v>
      </c>
      <c r="B99" s="242" t="s">
        <v>338</v>
      </c>
      <c r="C99" s="253" t="s">
        <v>339</v>
      </c>
      <c r="D99" s="243" t="s">
        <v>274</v>
      </c>
      <c r="E99" s="244">
        <v>8.5000000000000006E-2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158</v>
      </c>
      <c r="T99" s="247" t="s">
        <v>158</v>
      </c>
      <c r="U99" s="231">
        <v>1.33</v>
      </c>
      <c r="V99" s="231">
        <f>ROUND(E99*U99,2)</f>
        <v>0.11</v>
      </c>
      <c r="W99" s="231"/>
      <c r="X99" s="231" t="s">
        <v>159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160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614</v>
      </c>
      <c r="D100" s="232"/>
      <c r="E100" s="233">
        <v>8.5000000000000006E-2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1">
        <v>23</v>
      </c>
      <c r="B101" s="242" t="s">
        <v>341</v>
      </c>
      <c r="C101" s="253" t="s">
        <v>342</v>
      </c>
      <c r="D101" s="243" t="s">
        <v>343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207</v>
      </c>
      <c r="T101" s="247" t="s">
        <v>208</v>
      </c>
      <c r="U101" s="231">
        <v>0</v>
      </c>
      <c r="V101" s="231">
        <f>ROUND(E101*U101,2)</f>
        <v>0</v>
      </c>
      <c r="W101" s="231"/>
      <c r="X101" s="231" t="s">
        <v>159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160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615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56</v>
      </c>
      <c r="D103" s="232"/>
      <c r="E103" s="233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>
      <c r="A104" s="235" t="s">
        <v>153</v>
      </c>
      <c r="B104" s="236" t="s">
        <v>98</v>
      </c>
      <c r="C104" s="252" t="s">
        <v>99</v>
      </c>
      <c r="D104" s="237"/>
      <c r="E104" s="238"/>
      <c r="F104" s="239"/>
      <c r="G104" s="239">
        <f>SUMIF(AG105:AG157,"&lt;&gt;NOR",G105:G157)</f>
        <v>0</v>
      </c>
      <c r="H104" s="239"/>
      <c r="I104" s="239">
        <f>SUM(I105:I157)</f>
        <v>0</v>
      </c>
      <c r="J104" s="239"/>
      <c r="K104" s="239">
        <f>SUM(K105:K157)</f>
        <v>0</v>
      </c>
      <c r="L104" s="239"/>
      <c r="M104" s="239">
        <f>SUM(M105:M157)</f>
        <v>0</v>
      </c>
      <c r="N104" s="239"/>
      <c r="O104" s="239">
        <f>SUM(O105:O157)</f>
        <v>0.03</v>
      </c>
      <c r="P104" s="239"/>
      <c r="Q104" s="239">
        <f>SUM(Q105:Q157)</f>
        <v>0.27</v>
      </c>
      <c r="R104" s="239"/>
      <c r="S104" s="239"/>
      <c r="T104" s="240"/>
      <c r="U104" s="234"/>
      <c r="V104" s="234">
        <f>SUM(V105:V157)</f>
        <v>8.57</v>
      </c>
      <c r="W104" s="234"/>
      <c r="X104" s="234"/>
      <c r="AG104" t="s">
        <v>154</v>
      </c>
    </row>
    <row r="105" spans="1:60" outlineLevel="1">
      <c r="A105" s="241">
        <v>24</v>
      </c>
      <c r="B105" s="242" t="s">
        <v>352</v>
      </c>
      <c r="C105" s="253" t="s">
        <v>353</v>
      </c>
      <c r="D105" s="243" t="s">
        <v>325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1.9460000000000002E-2</v>
      </c>
      <c r="Q105" s="246">
        <f>ROUND(E105*P105,2)</f>
        <v>0.02</v>
      </c>
      <c r="R105" s="246"/>
      <c r="S105" s="246" t="s">
        <v>158</v>
      </c>
      <c r="T105" s="247" t="s">
        <v>158</v>
      </c>
      <c r="U105" s="231">
        <v>0.38200000000000001</v>
      </c>
      <c r="V105" s="231">
        <f>ROUND(E105*U105,2)</f>
        <v>0.38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616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56</v>
      </c>
      <c r="D107" s="232"/>
      <c r="E107" s="233">
        <v>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25</v>
      </c>
      <c r="B108" s="242" t="s">
        <v>358</v>
      </c>
      <c r="C108" s="253" t="s">
        <v>359</v>
      </c>
      <c r="D108" s="243" t="s">
        <v>325</v>
      </c>
      <c r="E108" s="244">
        <v>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1.401E-2</v>
      </c>
      <c r="O108" s="246">
        <f>ROUND(E108*N108,2)</f>
        <v>0.01</v>
      </c>
      <c r="P108" s="246">
        <v>0</v>
      </c>
      <c r="Q108" s="246">
        <f>ROUND(E108*P108,2)</f>
        <v>0</v>
      </c>
      <c r="R108" s="246"/>
      <c r="S108" s="246" t="s">
        <v>158</v>
      </c>
      <c r="T108" s="247" t="s">
        <v>158</v>
      </c>
      <c r="U108" s="231">
        <v>1.1890000000000001</v>
      </c>
      <c r="V108" s="231">
        <f>ROUND(E108*U108,2)</f>
        <v>1.19</v>
      </c>
      <c r="W108" s="231"/>
      <c r="X108" s="231" t="s">
        <v>159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160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56</v>
      </c>
      <c r="D109" s="232"/>
      <c r="E109" s="233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26</v>
      </c>
      <c r="B110" s="242" t="s">
        <v>617</v>
      </c>
      <c r="C110" s="253" t="s">
        <v>618</v>
      </c>
      <c r="D110" s="243" t="s">
        <v>325</v>
      </c>
      <c r="E110" s="244">
        <v>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1.7299999999999999E-2</v>
      </c>
      <c r="Q110" s="246">
        <f>ROUND(E110*P110,2)</f>
        <v>0.02</v>
      </c>
      <c r="R110" s="246"/>
      <c r="S110" s="246" t="s">
        <v>158</v>
      </c>
      <c r="T110" s="247" t="s">
        <v>158</v>
      </c>
      <c r="U110" s="231">
        <v>0.496</v>
      </c>
      <c r="V110" s="231">
        <f>ROUND(E110*U110,2)</f>
        <v>0.5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56</v>
      </c>
      <c r="D111" s="232"/>
      <c r="E111" s="233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27</v>
      </c>
      <c r="B112" s="242" t="s">
        <v>619</v>
      </c>
      <c r="C112" s="253" t="s">
        <v>620</v>
      </c>
      <c r="D112" s="243" t="s">
        <v>325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1.09E-3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158</v>
      </c>
      <c r="T112" s="247" t="s">
        <v>158</v>
      </c>
      <c r="U112" s="231">
        <v>0.878</v>
      </c>
      <c r="V112" s="231">
        <f>ROUND(E112*U112,2)</f>
        <v>0.88</v>
      </c>
      <c r="W112" s="231"/>
      <c r="X112" s="231" t="s">
        <v>159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160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56</v>
      </c>
      <c r="D113" s="232"/>
      <c r="E113" s="233">
        <v>1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28</v>
      </c>
      <c r="B114" s="242" t="s">
        <v>621</v>
      </c>
      <c r="C114" s="253" t="s">
        <v>622</v>
      </c>
      <c r="D114" s="243" t="s">
        <v>325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3.4700000000000002E-2</v>
      </c>
      <c r="Q114" s="246">
        <f>ROUND(E114*P114,2)</f>
        <v>0.03</v>
      </c>
      <c r="R114" s="246"/>
      <c r="S114" s="246" t="s">
        <v>158</v>
      </c>
      <c r="T114" s="247" t="s">
        <v>158</v>
      </c>
      <c r="U114" s="231">
        <v>0.56899999999999995</v>
      </c>
      <c r="V114" s="231">
        <f>ROUND(E114*U114,2)</f>
        <v>0.56999999999999995</v>
      </c>
      <c r="W114" s="231"/>
      <c r="X114" s="231" t="s">
        <v>159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160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56</v>
      </c>
      <c r="D115" s="232"/>
      <c r="E115" s="233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1">
        <v>29</v>
      </c>
      <c r="B116" s="242" t="s">
        <v>623</v>
      </c>
      <c r="C116" s="253" t="s">
        <v>624</v>
      </c>
      <c r="D116" s="243" t="s">
        <v>157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3.0899999999999999E-3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158</v>
      </c>
      <c r="T116" s="247" t="s">
        <v>158</v>
      </c>
      <c r="U116" s="231">
        <v>1.25</v>
      </c>
      <c r="V116" s="231">
        <f>ROUND(E116*U116,2)</f>
        <v>1.25</v>
      </c>
      <c r="W116" s="231"/>
      <c r="X116" s="231" t="s">
        <v>159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160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56</v>
      </c>
      <c r="D117" s="232"/>
      <c r="E117" s="233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>
      <c r="A118" s="241">
        <v>30</v>
      </c>
      <c r="B118" s="242" t="s">
        <v>625</v>
      </c>
      <c r="C118" s="253" t="s">
        <v>626</v>
      </c>
      <c r="D118" s="243" t="s">
        <v>157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8.4999999999999995E-4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158</v>
      </c>
      <c r="T118" s="247" t="s">
        <v>158</v>
      </c>
      <c r="U118" s="231">
        <v>0.44500000000000001</v>
      </c>
      <c r="V118" s="231">
        <f>ROUND(E118*U118,2)</f>
        <v>0.45</v>
      </c>
      <c r="W118" s="231"/>
      <c r="X118" s="231" t="s">
        <v>159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160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56</v>
      </c>
      <c r="D119" s="232"/>
      <c r="E119" s="233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31</v>
      </c>
      <c r="B120" s="242" t="s">
        <v>627</v>
      </c>
      <c r="C120" s="253" t="s">
        <v>628</v>
      </c>
      <c r="D120" s="243" t="s">
        <v>157</v>
      </c>
      <c r="E120" s="244">
        <v>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1.64E-3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158</v>
      </c>
      <c r="T120" s="247" t="s">
        <v>158</v>
      </c>
      <c r="U120" s="231">
        <v>0.44500000000000001</v>
      </c>
      <c r="V120" s="231">
        <f>ROUND(E120*U120,2)</f>
        <v>0.45</v>
      </c>
      <c r="W120" s="231"/>
      <c r="X120" s="231" t="s">
        <v>159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56</v>
      </c>
      <c r="D121" s="232"/>
      <c r="E121" s="233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32</v>
      </c>
      <c r="B122" s="242" t="s">
        <v>374</v>
      </c>
      <c r="C122" s="253" t="s">
        <v>375</v>
      </c>
      <c r="D122" s="243" t="s">
        <v>325</v>
      </c>
      <c r="E122" s="244">
        <v>3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1.56E-3</v>
      </c>
      <c r="Q122" s="246">
        <f>ROUND(E122*P122,2)</f>
        <v>0</v>
      </c>
      <c r="R122" s="246"/>
      <c r="S122" s="246" t="s">
        <v>158</v>
      </c>
      <c r="T122" s="247" t="s">
        <v>158</v>
      </c>
      <c r="U122" s="231">
        <v>0.217</v>
      </c>
      <c r="V122" s="231">
        <f>ROUND(E122*U122,2)</f>
        <v>0.65</v>
      </c>
      <c r="W122" s="231"/>
      <c r="X122" s="231" t="s">
        <v>159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160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629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376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56</v>
      </c>
      <c r="D126" s="232"/>
      <c r="E126" s="233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613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33</v>
      </c>
      <c r="B129" s="242" t="s">
        <v>630</v>
      </c>
      <c r="C129" s="253" t="s">
        <v>631</v>
      </c>
      <c r="D129" s="243" t="s">
        <v>157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1.8000000000000001E-4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158</v>
      </c>
      <c r="T129" s="247" t="s">
        <v>158</v>
      </c>
      <c r="U129" s="231">
        <v>0.47599999999999998</v>
      </c>
      <c r="V129" s="231">
        <f>ROUND(E129*U129,2)</f>
        <v>0.48</v>
      </c>
      <c r="W129" s="231"/>
      <c r="X129" s="231" t="s">
        <v>159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632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56</v>
      </c>
      <c r="D131" s="232"/>
      <c r="E131" s="233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34</v>
      </c>
      <c r="B132" s="242" t="s">
        <v>381</v>
      </c>
      <c r="C132" s="253" t="s">
        <v>382</v>
      </c>
      <c r="D132" s="243" t="s">
        <v>157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4.0999999999999999E-4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158</v>
      </c>
      <c r="T132" s="247" t="s">
        <v>158</v>
      </c>
      <c r="U132" s="231">
        <v>0.246</v>
      </c>
      <c r="V132" s="231">
        <f>ROUND(E132*U132,2)</f>
        <v>0.25</v>
      </c>
      <c r="W132" s="231"/>
      <c r="X132" s="231" t="s">
        <v>159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633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56</v>
      </c>
      <c r="D134" s="232"/>
      <c r="E134" s="233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1">
        <v>35</v>
      </c>
      <c r="B135" s="242" t="s">
        <v>634</v>
      </c>
      <c r="C135" s="253" t="s">
        <v>635</v>
      </c>
      <c r="D135" s="243" t="s">
        <v>157</v>
      </c>
      <c r="E135" s="244">
        <v>1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2.2000000000000001E-4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158</v>
      </c>
      <c r="T135" s="247" t="s">
        <v>158</v>
      </c>
      <c r="U135" s="231">
        <v>0.246</v>
      </c>
      <c r="V135" s="231">
        <f>ROUND(E135*U135,2)</f>
        <v>0.25</v>
      </c>
      <c r="W135" s="231"/>
      <c r="X135" s="231" t="s">
        <v>159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56</v>
      </c>
      <c r="D136" s="232"/>
      <c r="E136" s="233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36</v>
      </c>
      <c r="B137" s="242" t="s">
        <v>383</v>
      </c>
      <c r="C137" s="253" t="s">
        <v>384</v>
      </c>
      <c r="D137" s="243" t="s">
        <v>157</v>
      </c>
      <c r="E137" s="244">
        <v>1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2.0000000000000001E-4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158</v>
      </c>
      <c r="T137" s="247" t="s">
        <v>158</v>
      </c>
      <c r="U137" s="231">
        <v>0.246</v>
      </c>
      <c r="V137" s="231">
        <f>ROUND(E137*U137,2)</f>
        <v>0.25</v>
      </c>
      <c r="W137" s="231"/>
      <c r="X137" s="231" t="s">
        <v>159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160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56</v>
      </c>
      <c r="D138" s="232"/>
      <c r="E138" s="233">
        <v>1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37</v>
      </c>
      <c r="B139" s="242" t="s">
        <v>636</v>
      </c>
      <c r="C139" s="253" t="s">
        <v>637</v>
      </c>
      <c r="D139" s="243" t="s">
        <v>157</v>
      </c>
      <c r="E139" s="244">
        <v>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0.17399999999999999</v>
      </c>
      <c r="Q139" s="246">
        <f>ROUND(E139*P139,2)</f>
        <v>0.17</v>
      </c>
      <c r="R139" s="246"/>
      <c r="S139" s="246" t="s">
        <v>158</v>
      </c>
      <c r="T139" s="247" t="s">
        <v>158</v>
      </c>
      <c r="U139" s="231">
        <v>0.95</v>
      </c>
      <c r="V139" s="231">
        <f>ROUND(E139*U139,2)</f>
        <v>0.95</v>
      </c>
      <c r="W139" s="231"/>
      <c r="X139" s="231" t="s">
        <v>159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160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638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38</v>
      </c>
      <c r="B142" s="242" t="s">
        <v>388</v>
      </c>
      <c r="C142" s="253" t="s">
        <v>389</v>
      </c>
      <c r="D142" s="243" t="s">
        <v>274</v>
      </c>
      <c r="E142" s="244">
        <v>4.7E-2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158</v>
      </c>
      <c r="T142" s="247" t="s">
        <v>158</v>
      </c>
      <c r="U142" s="231">
        <v>1.52</v>
      </c>
      <c r="V142" s="231">
        <f>ROUND(E142*U142,2)</f>
        <v>7.0000000000000007E-2</v>
      </c>
      <c r="W142" s="231"/>
      <c r="X142" s="231" t="s">
        <v>159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639</v>
      </c>
      <c r="D143" s="232"/>
      <c r="E143" s="233">
        <v>4.7E-2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39</v>
      </c>
      <c r="B144" s="242" t="s">
        <v>391</v>
      </c>
      <c r="C144" s="253" t="s">
        <v>392</v>
      </c>
      <c r="D144" s="243" t="s">
        <v>157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5.0000000000000001E-3</v>
      </c>
      <c r="Q144" s="246">
        <f>ROUND(E144*P144,2)</f>
        <v>0.01</v>
      </c>
      <c r="R144" s="246"/>
      <c r="S144" s="246" t="s">
        <v>207</v>
      </c>
      <c r="T144" s="247" t="s">
        <v>208</v>
      </c>
      <c r="U144" s="231">
        <v>0</v>
      </c>
      <c r="V144" s="231">
        <f>ROUND(E144*U144,2)</f>
        <v>0</v>
      </c>
      <c r="W144" s="231"/>
      <c r="X144" s="231" t="s">
        <v>159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40</v>
      </c>
      <c r="B146" s="242" t="s">
        <v>393</v>
      </c>
      <c r="C146" s="253" t="s">
        <v>394</v>
      </c>
      <c r="D146" s="243" t="s">
        <v>395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0.02</v>
      </c>
      <c r="Q146" s="246">
        <f>ROUND(E146*P146,2)</f>
        <v>0.02</v>
      </c>
      <c r="R146" s="246"/>
      <c r="S146" s="246" t="s">
        <v>207</v>
      </c>
      <c r="T146" s="247" t="s">
        <v>208</v>
      </c>
      <c r="U146" s="231">
        <v>0</v>
      </c>
      <c r="V146" s="231">
        <f>ROUND(E146*U146,2)</f>
        <v>0</v>
      </c>
      <c r="W146" s="231"/>
      <c r="X146" s="231" t="s">
        <v>159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160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29"/>
      <c r="B147" s="230"/>
      <c r="C147" s="254" t="s">
        <v>640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1">
        <v>41</v>
      </c>
      <c r="B149" s="242" t="s">
        <v>397</v>
      </c>
      <c r="C149" s="253" t="s">
        <v>641</v>
      </c>
      <c r="D149" s="243" t="s">
        <v>157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207</v>
      </c>
      <c r="T149" s="247" t="s">
        <v>208</v>
      </c>
      <c r="U149" s="231">
        <v>0</v>
      </c>
      <c r="V149" s="231">
        <f>ROUND(E149*U149,2)</f>
        <v>0</v>
      </c>
      <c r="W149" s="231"/>
      <c r="X149" s="231" t="s">
        <v>159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42</v>
      </c>
      <c r="B151" s="242" t="s">
        <v>642</v>
      </c>
      <c r="C151" s="253" t="s">
        <v>643</v>
      </c>
      <c r="D151" s="243" t="s">
        <v>157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2E-3</v>
      </c>
      <c r="O151" s="246">
        <f>ROUND(E151*N151,2)</f>
        <v>0</v>
      </c>
      <c r="P151" s="246">
        <v>0</v>
      </c>
      <c r="Q151" s="246">
        <f>ROUND(E151*P151,2)</f>
        <v>0</v>
      </c>
      <c r="R151" s="246" t="s">
        <v>401</v>
      </c>
      <c r="S151" s="246" t="s">
        <v>158</v>
      </c>
      <c r="T151" s="247" t="s">
        <v>158</v>
      </c>
      <c r="U151" s="231">
        <v>0</v>
      </c>
      <c r="V151" s="231">
        <f>ROUND(E151*U151,2)</f>
        <v>0</v>
      </c>
      <c r="W151" s="231"/>
      <c r="X151" s="231" t="s">
        <v>402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403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644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56</v>
      </c>
      <c r="D153" s="232"/>
      <c r="E153" s="233">
        <v>1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43</v>
      </c>
      <c r="B154" s="242" t="s">
        <v>645</v>
      </c>
      <c r="C154" s="253" t="s">
        <v>646</v>
      </c>
      <c r="D154" s="243" t="s">
        <v>157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8.9999999999999993E-3</v>
      </c>
      <c r="O154" s="246">
        <f>ROUND(E154*N154,2)</f>
        <v>0.01</v>
      </c>
      <c r="P154" s="246">
        <v>0</v>
      </c>
      <c r="Q154" s="246">
        <f>ROUND(E154*P154,2)</f>
        <v>0</v>
      </c>
      <c r="R154" s="246" t="s">
        <v>401</v>
      </c>
      <c r="S154" s="246" t="s">
        <v>158</v>
      </c>
      <c r="T154" s="247" t="s">
        <v>158</v>
      </c>
      <c r="U154" s="231">
        <v>0</v>
      </c>
      <c r="V154" s="231">
        <f>ROUND(E154*U154,2)</f>
        <v>0</v>
      </c>
      <c r="W154" s="231"/>
      <c r="X154" s="231" t="s">
        <v>402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403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56</v>
      </c>
      <c r="D155" s="232"/>
      <c r="E155" s="233">
        <v>1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1">
        <v>44</v>
      </c>
      <c r="B156" s="242" t="s">
        <v>647</v>
      </c>
      <c r="C156" s="253" t="s">
        <v>648</v>
      </c>
      <c r="D156" s="243" t="s">
        <v>157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1.4E-2</v>
      </c>
      <c r="O156" s="246">
        <f>ROUND(E156*N156,2)</f>
        <v>0.01</v>
      </c>
      <c r="P156" s="246">
        <v>0</v>
      </c>
      <c r="Q156" s="246">
        <f>ROUND(E156*P156,2)</f>
        <v>0</v>
      </c>
      <c r="R156" s="246" t="s">
        <v>401</v>
      </c>
      <c r="S156" s="246" t="s">
        <v>158</v>
      </c>
      <c r="T156" s="247" t="s">
        <v>158</v>
      </c>
      <c r="U156" s="231">
        <v>0</v>
      </c>
      <c r="V156" s="231">
        <f>ROUND(E156*U156,2)</f>
        <v>0</v>
      </c>
      <c r="W156" s="231"/>
      <c r="X156" s="231" t="s">
        <v>402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403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162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>
      <c r="A158" s="235" t="s">
        <v>153</v>
      </c>
      <c r="B158" s="236" t="s">
        <v>102</v>
      </c>
      <c r="C158" s="252" t="s">
        <v>103</v>
      </c>
      <c r="D158" s="237"/>
      <c r="E158" s="238"/>
      <c r="F158" s="239"/>
      <c r="G158" s="239">
        <f>SUMIF(AG159:AG163,"&lt;&gt;NOR",G159:G163)</f>
        <v>0</v>
      </c>
      <c r="H158" s="239"/>
      <c r="I158" s="239">
        <f>SUM(I159:I163)</f>
        <v>0</v>
      </c>
      <c r="J158" s="239"/>
      <c r="K158" s="239">
        <f>SUM(K159:K163)</f>
        <v>0</v>
      </c>
      <c r="L158" s="239"/>
      <c r="M158" s="239">
        <f>SUM(M159:M163)</f>
        <v>0</v>
      </c>
      <c r="N158" s="239"/>
      <c r="O158" s="239">
        <f>SUM(O159:O163)</f>
        <v>0.18</v>
      </c>
      <c r="P158" s="239"/>
      <c r="Q158" s="239">
        <f>SUM(Q159:Q163)</f>
        <v>0</v>
      </c>
      <c r="R158" s="239"/>
      <c r="S158" s="239"/>
      <c r="T158" s="240"/>
      <c r="U158" s="234"/>
      <c r="V158" s="234">
        <f>SUM(V159:V163)</f>
        <v>9.39</v>
      </c>
      <c r="W158" s="234"/>
      <c r="X158" s="234"/>
      <c r="AG158" t="s">
        <v>154</v>
      </c>
    </row>
    <row r="159" spans="1:60" ht="22.5" outlineLevel="1">
      <c r="A159" s="241">
        <v>45</v>
      </c>
      <c r="B159" s="242" t="s">
        <v>649</v>
      </c>
      <c r="C159" s="253" t="s">
        <v>650</v>
      </c>
      <c r="D159" s="243" t="s">
        <v>157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158</v>
      </c>
      <c r="T159" s="247" t="s">
        <v>158</v>
      </c>
      <c r="U159" s="231">
        <v>9.39</v>
      </c>
      <c r="V159" s="231">
        <f>ROUND(E159*U159,2)</f>
        <v>9.39</v>
      </c>
      <c r="W159" s="231"/>
      <c r="X159" s="231" t="s">
        <v>159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160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56</v>
      </c>
      <c r="D160" s="232"/>
      <c r="E160" s="233">
        <v>1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46</v>
      </c>
      <c r="B161" s="242" t="s">
        <v>651</v>
      </c>
      <c r="C161" s="253" t="s">
        <v>652</v>
      </c>
      <c r="D161" s="243" t="s">
        <v>325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0.184</v>
      </c>
      <c r="O161" s="246">
        <f>ROUND(E161*N161,2)</f>
        <v>0.18</v>
      </c>
      <c r="P161" s="246">
        <v>0</v>
      </c>
      <c r="Q161" s="246">
        <f>ROUND(E161*P161,2)</f>
        <v>0</v>
      </c>
      <c r="R161" s="246" t="s">
        <v>401</v>
      </c>
      <c r="S161" s="246" t="s">
        <v>158</v>
      </c>
      <c r="T161" s="247" t="s">
        <v>158</v>
      </c>
      <c r="U161" s="231">
        <v>0</v>
      </c>
      <c r="V161" s="231">
        <f>ROUND(E161*U161,2)</f>
        <v>0</v>
      </c>
      <c r="W161" s="231"/>
      <c r="X161" s="231" t="s">
        <v>402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403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653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56</v>
      </c>
      <c r="D163" s="232"/>
      <c r="E163" s="233">
        <v>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>
      <c r="A164" s="235" t="s">
        <v>153</v>
      </c>
      <c r="B164" s="236" t="s">
        <v>108</v>
      </c>
      <c r="C164" s="252" t="s">
        <v>109</v>
      </c>
      <c r="D164" s="237"/>
      <c r="E164" s="238"/>
      <c r="F164" s="239"/>
      <c r="G164" s="239">
        <f>SUMIF(AG165:AG177,"&lt;&gt;NOR",G165:G177)</f>
        <v>0</v>
      </c>
      <c r="H164" s="239"/>
      <c r="I164" s="239">
        <f>SUM(I165:I177)</f>
        <v>0</v>
      </c>
      <c r="J164" s="239"/>
      <c r="K164" s="239">
        <f>SUM(K165:K177)</f>
        <v>0</v>
      </c>
      <c r="L164" s="239"/>
      <c r="M164" s="239">
        <f>SUM(M165:M177)</f>
        <v>0</v>
      </c>
      <c r="N164" s="239"/>
      <c r="O164" s="239">
        <f>SUM(O165:O177)</f>
        <v>0.05</v>
      </c>
      <c r="P164" s="239"/>
      <c r="Q164" s="239">
        <f>SUM(Q165:Q177)</f>
        <v>0.01</v>
      </c>
      <c r="R164" s="239"/>
      <c r="S164" s="239"/>
      <c r="T164" s="240"/>
      <c r="U164" s="234"/>
      <c r="V164" s="234">
        <f>SUM(V165:V177)</f>
        <v>5.68</v>
      </c>
      <c r="W164" s="234"/>
      <c r="X164" s="234"/>
      <c r="AG164" t="s">
        <v>154</v>
      </c>
    </row>
    <row r="165" spans="1:60" ht="22.5" outlineLevel="1">
      <c r="A165" s="241">
        <v>47</v>
      </c>
      <c r="B165" s="242" t="s">
        <v>654</v>
      </c>
      <c r="C165" s="253" t="s">
        <v>655</v>
      </c>
      <c r="D165" s="243" t="s">
        <v>199</v>
      </c>
      <c r="E165" s="244">
        <v>13.32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8.0000000000000007E-5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158</v>
      </c>
      <c r="T165" s="247" t="s">
        <v>158</v>
      </c>
      <c r="U165" s="231">
        <v>0.14000000000000001</v>
      </c>
      <c r="V165" s="231">
        <f>ROUND(E165*U165,2)</f>
        <v>1.86</v>
      </c>
      <c r="W165" s="231"/>
      <c r="X165" s="231" t="s">
        <v>159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160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656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657</v>
      </c>
      <c r="D167" s="232"/>
      <c r="E167" s="233">
        <v>14.92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658</v>
      </c>
      <c r="D168" s="232"/>
      <c r="E168" s="233">
        <v>-1.6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>
      <c r="A169" s="241">
        <v>48</v>
      </c>
      <c r="B169" s="242" t="s">
        <v>659</v>
      </c>
      <c r="C169" s="253" t="s">
        <v>660</v>
      </c>
      <c r="D169" s="243" t="s">
        <v>165</v>
      </c>
      <c r="E169" s="244">
        <v>9.9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5.4000000000000003E-3</v>
      </c>
      <c r="O169" s="246">
        <f>ROUND(E169*N169,2)</f>
        <v>0.05</v>
      </c>
      <c r="P169" s="246">
        <v>0</v>
      </c>
      <c r="Q169" s="246">
        <f>ROUND(E169*P169,2)</f>
        <v>0</v>
      </c>
      <c r="R169" s="246"/>
      <c r="S169" s="246" t="s">
        <v>158</v>
      </c>
      <c r="T169" s="247" t="s">
        <v>158</v>
      </c>
      <c r="U169" s="231">
        <v>0.27</v>
      </c>
      <c r="V169" s="231">
        <f>ROUND(E169*U169,2)</f>
        <v>2.67</v>
      </c>
      <c r="W169" s="231"/>
      <c r="X169" s="231" t="s">
        <v>159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160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661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602</v>
      </c>
      <c r="D171" s="232"/>
      <c r="E171" s="233">
        <v>9.9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49</v>
      </c>
      <c r="B172" s="242" t="s">
        <v>662</v>
      </c>
      <c r="C172" s="253" t="s">
        <v>663</v>
      </c>
      <c r="D172" s="243" t="s">
        <v>165</v>
      </c>
      <c r="E172" s="244">
        <v>9.9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1E-3</v>
      </c>
      <c r="Q172" s="246">
        <f>ROUND(E172*P172,2)</f>
        <v>0.01</v>
      </c>
      <c r="R172" s="246"/>
      <c r="S172" s="246" t="s">
        <v>158</v>
      </c>
      <c r="T172" s="247" t="s">
        <v>158</v>
      </c>
      <c r="U172" s="231">
        <v>0.11</v>
      </c>
      <c r="V172" s="231">
        <f>ROUND(E172*U172,2)</f>
        <v>1.0900000000000001</v>
      </c>
      <c r="W172" s="231"/>
      <c r="X172" s="231" t="s">
        <v>159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>
      <c r="A173" s="229"/>
      <c r="B173" s="230"/>
      <c r="C173" s="254" t="s">
        <v>664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665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602</v>
      </c>
      <c r="D175" s="232"/>
      <c r="E175" s="233">
        <v>9.9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1">
        <v>50</v>
      </c>
      <c r="B176" s="242" t="s">
        <v>666</v>
      </c>
      <c r="C176" s="253" t="s">
        <v>667</v>
      </c>
      <c r="D176" s="243" t="s">
        <v>274</v>
      </c>
      <c r="E176" s="244">
        <v>5.3999999999999999E-2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158</v>
      </c>
      <c r="T176" s="247" t="s">
        <v>158</v>
      </c>
      <c r="U176" s="231">
        <v>1.0900000000000001</v>
      </c>
      <c r="V176" s="231">
        <f>ROUND(E176*U176,2)</f>
        <v>0.06</v>
      </c>
      <c r="W176" s="231"/>
      <c r="X176" s="231" t="s">
        <v>159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160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668</v>
      </c>
      <c r="D177" s="232"/>
      <c r="E177" s="233">
        <v>5.3999999999999999E-2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>
      <c r="A178" s="235" t="s">
        <v>153</v>
      </c>
      <c r="B178" s="236" t="s">
        <v>110</v>
      </c>
      <c r="C178" s="252" t="s">
        <v>111</v>
      </c>
      <c r="D178" s="237"/>
      <c r="E178" s="238"/>
      <c r="F178" s="239"/>
      <c r="G178" s="239">
        <f>SUMIF(AG179:AG208,"&lt;&gt;NOR",G179:G208)</f>
        <v>0</v>
      </c>
      <c r="H178" s="239"/>
      <c r="I178" s="239">
        <f>SUM(I179:I208)</f>
        <v>0</v>
      </c>
      <c r="J178" s="239"/>
      <c r="K178" s="239">
        <f>SUM(K179:K208)</f>
        <v>0</v>
      </c>
      <c r="L178" s="239"/>
      <c r="M178" s="239">
        <f>SUM(M179:M208)</f>
        <v>0</v>
      </c>
      <c r="N178" s="239"/>
      <c r="O178" s="239">
        <f>SUM(O179:O208)</f>
        <v>0.08</v>
      </c>
      <c r="P178" s="239"/>
      <c r="Q178" s="239">
        <f>SUM(Q179:Q208)</f>
        <v>0</v>
      </c>
      <c r="R178" s="239"/>
      <c r="S178" s="239"/>
      <c r="T178" s="240"/>
      <c r="U178" s="234"/>
      <c r="V178" s="234">
        <f>SUM(V179:V208)</f>
        <v>7.55</v>
      </c>
      <c r="W178" s="234"/>
      <c r="X178" s="234"/>
      <c r="AG178" t="s">
        <v>154</v>
      </c>
    </row>
    <row r="179" spans="1:60" outlineLevel="1">
      <c r="A179" s="241">
        <v>51</v>
      </c>
      <c r="B179" s="242" t="s">
        <v>428</v>
      </c>
      <c r="C179" s="253" t="s">
        <v>429</v>
      </c>
      <c r="D179" s="243" t="s">
        <v>165</v>
      </c>
      <c r="E179" s="244">
        <v>4.8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2.1000000000000001E-4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158</v>
      </c>
      <c r="T179" s="247" t="s">
        <v>158</v>
      </c>
      <c r="U179" s="231">
        <v>0.05</v>
      </c>
      <c r="V179" s="231">
        <f>ROUND(E179*U179,2)</f>
        <v>0.24</v>
      </c>
      <c r="W179" s="231"/>
      <c r="X179" s="231" t="s">
        <v>159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160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669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670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671</v>
      </c>
      <c r="D182" s="232"/>
      <c r="E182" s="233">
        <v>1.74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162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672</v>
      </c>
      <c r="D183" s="232"/>
      <c r="E183" s="233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673</v>
      </c>
      <c r="D184" s="232"/>
      <c r="E184" s="233">
        <v>2.88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674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162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675</v>
      </c>
      <c r="D186" s="232"/>
      <c r="E186" s="233">
        <v>0.18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52</v>
      </c>
      <c r="B187" s="242" t="s">
        <v>438</v>
      </c>
      <c r="C187" s="253" t="s">
        <v>439</v>
      </c>
      <c r="D187" s="243" t="s">
        <v>165</v>
      </c>
      <c r="E187" s="244">
        <v>4.8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158</v>
      </c>
      <c r="T187" s="247" t="s">
        <v>214</v>
      </c>
      <c r="U187" s="231">
        <v>0</v>
      </c>
      <c r="V187" s="231">
        <f>ROUND(E187*U187,2)</f>
        <v>0</v>
      </c>
      <c r="W187" s="231"/>
      <c r="X187" s="231" t="s">
        <v>159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200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676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162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677</v>
      </c>
      <c r="D189" s="232"/>
      <c r="E189" s="233">
        <v>4.8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53</v>
      </c>
      <c r="B190" s="242" t="s">
        <v>678</v>
      </c>
      <c r="C190" s="253" t="s">
        <v>679</v>
      </c>
      <c r="D190" s="243" t="s">
        <v>165</v>
      </c>
      <c r="E190" s="244">
        <v>4.8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158</v>
      </c>
      <c r="T190" s="247" t="s">
        <v>158</v>
      </c>
      <c r="U190" s="231">
        <v>1.17</v>
      </c>
      <c r="V190" s="231">
        <f>ROUND(E190*U190,2)</f>
        <v>5.62</v>
      </c>
      <c r="W190" s="231"/>
      <c r="X190" s="231" t="s">
        <v>159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200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670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162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671</v>
      </c>
      <c r="D192" s="232"/>
      <c r="E192" s="233">
        <v>1.74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162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672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673</v>
      </c>
      <c r="D194" s="232"/>
      <c r="E194" s="233">
        <v>2.88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162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674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162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675</v>
      </c>
      <c r="D196" s="232"/>
      <c r="E196" s="233">
        <v>0.18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54</v>
      </c>
      <c r="B197" s="242" t="s">
        <v>445</v>
      </c>
      <c r="C197" s="253" t="s">
        <v>446</v>
      </c>
      <c r="D197" s="243" t="s">
        <v>199</v>
      </c>
      <c r="E197" s="244">
        <v>12.96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158</v>
      </c>
      <c r="T197" s="247" t="s">
        <v>214</v>
      </c>
      <c r="U197" s="231">
        <v>0.12</v>
      </c>
      <c r="V197" s="231">
        <f>ROUND(E197*U197,2)</f>
        <v>1.56</v>
      </c>
      <c r="W197" s="231"/>
      <c r="X197" s="231" t="s">
        <v>159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204</v>
      </c>
      <c r="D198" s="232"/>
      <c r="E198" s="233">
        <v>3.6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680</v>
      </c>
      <c r="D199" s="232"/>
      <c r="E199" s="233">
        <v>5.76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681</v>
      </c>
      <c r="D200" s="232"/>
      <c r="E200" s="233">
        <v>3.6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1">
        <v>55</v>
      </c>
      <c r="B201" s="242" t="s">
        <v>450</v>
      </c>
      <c r="C201" s="253" t="s">
        <v>451</v>
      </c>
      <c r="D201" s="243" t="s">
        <v>274</v>
      </c>
      <c r="E201" s="244">
        <v>8.4000000000000005E-2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158</v>
      </c>
      <c r="T201" s="247" t="s">
        <v>214</v>
      </c>
      <c r="U201" s="231">
        <v>1.6</v>
      </c>
      <c r="V201" s="231">
        <f>ROUND(E201*U201,2)</f>
        <v>0.13</v>
      </c>
      <c r="W201" s="231"/>
      <c r="X201" s="231" t="s">
        <v>159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200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682</v>
      </c>
      <c r="D202" s="232"/>
      <c r="E202" s="233">
        <v>8.4000000000000005E-2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162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1">
        <v>56</v>
      </c>
      <c r="B203" s="242" t="s">
        <v>453</v>
      </c>
      <c r="C203" s="253" t="s">
        <v>454</v>
      </c>
      <c r="D203" s="243" t="s">
        <v>199</v>
      </c>
      <c r="E203" s="244">
        <v>14.256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2.2000000000000001E-4</v>
      </c>
      <c r="O203" s="246">
        <f>ROUND(E203*N203,2)</f>
        <v>0</v>
      </c>
      <c r="P203" s="246">
        <v>0</v>
      </c>
      <c r="Q203" s="246">
        <f>ROUND(E203*P203,2)</f>
        <v>0</v>
      </c>
      <c r="R203" s="246" t="s">
        <v>401</v>
      </c>
      <c r="S203" s="246" t="s">
        <v>158</v>
      </c>
      <c r="T203" s="247" t="s">
        <v>214</v>
      </c>
      <c r="U203" s="231">
        <v>0</v>
      </c>
      <c r="V203" s="231">
        <f>ROUND(E203*U203,2)</f>
        <v>0</v>
      </c>
      <c r="W203" s="231"/>
      <c r="X203" s="231" t="s">
        <v>402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403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683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162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684</v>
      </c>
      <c r="D205" s="232"/>
      <c r="E205" s="233">
        <v>14.256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162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1">
        <v>57</v>
      </c>
      <c r="B206" s="242" t="s">
        <v>685</v>
      </c>
      <c r="C206" s="253" t="s">
        <v>686</v>
      </c>
      <c r="D206" s="243" t="s">
        <v>165</v>
      </c>
      <c r="E206" s="244">
        <v>5.28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1.0500000000000001E-2</v>
      </c>
      <c r="O206" s="246">
        <f>ROUND(E206*N206,2)</f>
        <v>0.06</v>
      </c>
      <c r="P206" s="246">
        <v>0</v>
      </c>
      <c r="Q206" s="246">
        <f>ROUND(E206*P206,2)</f>
        <v>0</v>
      </c>
      <c r="R206" s="246" t="s">
        <v>401</v>
      </c>
      <c r="S206" s="246" t="s">
        <v>158</v>
      </c>
      <c r="T206" s="247" t="s">
        <v>158</v>
      </c>
      <c r="U206" s="231">
        <v>0</v>
      </c>
      <c r="V206" s="231">
        <f>ROUND(E206*U206,2)</f>
        <v>0</v>
      </c>
      <c r="W206" s="231"/>
      <c r="X206" s="231" t="s">
        <v>402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459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676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162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687</v>
      </c>
      <c r="D208" s="232"/>
      <c r="E208" s="233">
        <v>5.28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>
      <c r="A209" s="235" t="s">
        <v>153</v>
      </c>
      <c r="B209" s="236" t="s">
        <v>112</v>
      </c>
      <c r="C209" s="252" t="s">
        <v>113</v>
      </c>
      <c r="D209" s="237"/>
      <c r="E209" s="238"/>
      <c r="F209" s="239"/>
      <c r="G209" s="239">
        <f>SUMIF(AG210:AG221,"&lt;&gt;NOR",G210:G221)</f>
        <v>0</v>
      </c>
      <c r="H209" s="239"/>
      <c r="I209" s="239">
        <f>SUM(I210:I221)</f>
        <v>0</v>
      </c>
      <c r="J209" s="239"/>
      <c r="K209" s="239">
        <f>SUM(K210:K221)</f>
        <v>0</v>
      </c>
      <c r="L209" s="239"/>
      <c r="M209" s="239">
        <f>SUM(M210:M221)</f>
        <v>0</v>
      </c>
      <c r="N209" s="239"/>
      <c r="O209" s="239">
        <f>SUM(O210:O221)</f>
        <v>0</v>
      </c>
      <c r="P209" s="239"/>
      <c r="Q209" s="239">
        <f>SUM(Q210:Q221)</f>
        <v>0</v>
      </c>
      <c r="R209" s="239"/>
      <c r="S209" s="239"/>
      <c r="T209" s="240"/>
      <c r="U209" s="234"/>
      <c r="V209" s="234">
        <f>SUM(V210:V221)</f>
        <v>0.39</v>
      </c>
      <c r="W209" s="234"/>
      <c r="X209" s="234"/>
      <c r="AG209" t="s">
        <v>154</v>
      </c>
    </row>
    <row r="210" spans="1:60" outlineLevel="1">
      <c r="A210" s="241">
        <v>58</v>
      </c>
      <c r="B210" s="242" t="s">
        <v>461</v>
      </c>
      <c r="C210" s="253" t="s">
        <v>462</v>
      </c>
      <c r="D210" s="243" t="s">
        <v>165</v>
      </c>
      <c r="E210" s="244">
        <v>2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2.5000000000000001E-4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158</v>
      </c>
      <c r="T210" s="247" t="s">
        <v>158</v>
      </c>
      <c r="U210" s="231">
        <v>0.13</v>
      </c>
      <c r="V210" s="231">
        <f>ROUND(E210*U210,2)</f>
        <v>0.26</v>
      </c>
      <c r="W210" s="231"/>
      <c r="X210" s="231" t="s">
        <v>159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688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689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63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59</v>
      </c>
      <c r="B214" s="242" t="s">
        <v>467</v>
      </c>
      <c r="C214" s="253" t="s">
        <v>468</v>
      </c>
      <c r="D214" s="243" t="s">
        <v>165</v>
      </c>
      <c r="E214" s="244">
        <v>2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5.0000000000000002E-5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158</v>
      </c>
      <c r="T214" s="247" t="s">
        <v>158</v>
      </c>
      <c r="U214" s="231">
        <v>0.06</v>
      </c>
      <c r="V214" s="231">
        <f>ROUND(E214*U214,2)</f>
        <v>0.12</v>
      </c>
      <c r="W214" s="231"/>
      <c r="X214" s="231" t="s">
        <v>159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690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689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162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63</v>
      </c>
      <c r="D217" s="232"/>
      <c r="E217" s="233">
        <v>2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1">
        <v>60</v>
      </c>
      <c r="B218" s="242" t="s">
        <v>469</v>
      </c>
      <c r="C218" s="253" t="s">
        <v>470</v>
      </c>
      <c r="D218" s="243" t="s">
        <v>165</v>
      </c>
      <c r="E218" s="244">
        <v>0.2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1.0000000000000001E-5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158</v>
      </c>
      <c r="T218" s="247" t="s">
        <v>158</v>
      </c>
      <c r="U218" s="231">
        <v>0.05</v>
      </c>
      <c r="V218" s="231">
        <f>ROUND(E218*U218,2)</f>
        <v>0.01</v>
      </c>
      <c r="W218" s="231"/>
      <c r="X218" s="231" t="s">
        <v>159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160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691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692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162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693</v>
      </c>
      <c r="D221" s="232"/>
      <c r="E221" s="233">
        <v>0.2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>
      <c r="A222" s="235" t="s">
        <v>153</v>
      </c>
      <c r="B222" s="236" t="s">
        <v>114</v>
      </c>
      <c r="C222" s="252" t="s">
        <v>115</v>
      </c>
      <c r="D222" s="237"/>
      <c r="E222" s="238"/>
      <c r="F222" s="239"/>
      <c r="G222" s="239">
        <f>SUMIF(AG223:AG246,"&lt;&gt;NOR",G223:G246)</f>
        <v>0</v>
      </c>
      <c r="H222" s="239"/>
      <c r="I222" s="239">
        <f>SUM(I223:I246)</f>
        <v>0</v>
      </c>
      <c r="J222" s="239"/>
      <c r="K222" s="239">
        <f>SUM(K223:K246)</f>
        <v>0</v>
      </c>
      <c r="L222" s="239"/>
      <c r="M222" s="239">
        <f>SUM(M223:M246)</f>
        <v>0</v>
      </c>
      <c r="N222" s="239"/>
      <c r="O222" s="239">
        <f>SUM(O223:O246)</f>
        <v>0.02</v>
      </c>
      <c r="P222" s="239"/>
      <c r="Q222" s="239">
        <f>SUM(Q223:Q246)</f>
        <v>0.02</v>
      </c>
      <c r="R222" s="239"/>
      <c r="S222" s="239"/>
      <c r="T222" s="240"/>
      <c r="U222" s="234"/>
      <c r="V222" s="234">
        <f>SUM(V223:V246)</f>
        <v>8.16</v>
      </c>
      <c r="W222" s="234"/>
      <c r="X222" s="234"/>
      <c r="AG222" t="s">
        <v>154</v>
      </c>
    </row>
    <row r="223" spans="1:60" outlineLevel="1">
      <c r="A223" s="241">
        <v>61</v>
      </c>
      <c r="B223" s="242" t="s">
        <v>471</v>
      </c>
      <c r="C223" s="253" t="s">
        <v>472</v>
      </c>
      <c r="D223" s="243" t="s">
        <v>165</v>
      </c>
      <c r="E223" s="244">
        <v>41.438000000000002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5.0000000000000001E-4</v>
      </c>
      <c r="Q223" s="246">
        <f>ROUND(E223*P223,2)</f>
        <v>0.02</v>
      </c>
      <c r="R223" s="246"/>
      <c r="S223" s="246" t="s">
        <v>158</v>
      </c>
      <c r="T223" s="247" t="s">
        <v>158</v>
      </c>
      <c r="U223" s="231">
        <v>7.0000000000000007E-2</v>
      </c>
      <c r="V223" s="231">
        <f>ROUND(E223*U223,2)</f>
        <v>2.9</v>
      </c>
      <c r="W223" s="231"/>
      <c r="X223" s="231" t="s">
        <v>159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160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694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695</v>
      </c>
      <c r="D225" s="232"/>
      <c r="E225" s="233">
        <v>44.014000000000003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696</v>
      </c>
      <c r="D226" s="232"/>
      <c r="E226" s="233">
        <v>-6.2234999999999996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697</v>
      </c>
      <c r="D227" s="232"/>
      <c r="E227" s="233">
        <v>-6.2525000000000004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698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602</v>
      </c>
      <c r="D229" s="232"/>
      <c r="E229" s="233">
        <v>9.9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1">
        <v>62</v>
      </c>
      <c r="B230" s="242" t="s">
        <v>484</v>
      </c>
      <c r="C230" s="253" t="s">
        <v>485</v>
      </c>
      <c r="D230" s="243" t="s">
        <v>165</v>
      </c>
      <c r="E230" s="244">
        <v>39.703499999999998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1.7000000000000001E-4</v>
      </c>
      <c r="O230" s="246">
        <f>ROUND(E230*N230,2)</f>
        <v>0.01</v>
      </c>
      <c r="P230" s="246">
        <v>0</v>
      </c>
      <c r="Q230" s="246">
        <f>ROUND(E230*P230,2)</f>
        <v>0</v>
      </c>
      <c r="R230" s="246"/>
      <c r="S230" s="246" t="s">
        <v>158</v>
      </c>
      <c r="T230" s="247" t="s">
        <v>158</v>
      </c>
      <c r="U230" s="231">
        <v>0.03</v>
      </c>
      <c r="V230" s="231">
        <f>ROUND(E230*U230,2)</f>
        <v>1.19</v>
      </c>
      <c r="W230" s="231"/>
      <c r="X230" s="231" t="s">
        <v>159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160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699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695</v>
      </c>
      <c r="D232" s="232"/>
      <c r="E232" s="233">
        <v>44.014000000000003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700</v>
      </c>
      <c r="D233" s="232"/>
      <c r="E233" s="233">
        <v>-3.8424999999999998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701</v>
      </c>
      <c r="D234" s="232"/>
      <c r="E234" s="233">
        <v>-10.368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162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702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162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602</v>
      </c>
      <c r="D236" s="232"/>
      <c r="E236" s="233">
        <v>9.9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162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63</v>
      </c>
      <c r="B237" s="242" t="s">
        <v>489</v>
      </c>
      <c r="C237" s="253" t="s">
        <v>490</v>
      </c>
      <c r="D237" s="243" t="s">
        <v>165</v>
      </c>
      <c r="E237" s="244">
        <v>39.703499999999998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2.1000000000000001E-4</v>
      </c>
      <c r="O237" s="246">
        <f>ROUND(E237*N237,2)</f>
        <v>0.01</v>
      </c>
      <c r="P237" s="246">
        <v>0</v>
      </c>
      <c r="Q237" s="246">
        <f>ROUND(E237*P237,2)</f>
        <v>0</v>
      </c>
      <c r="R237" s="246"/>
      <c r="S237" s="246" t="s">
        <v>158</v>
      </c>
      <c r="T237" s="247" t="s">
        <v>158</v>
      </c>
      <c r="U237" s="231">
        <v>0.1</v>
      </c>
      <c r="V237" s="231">
        <f>ROUND(E237*U237,2)</f>
        <v>3.97</v>
      </c>
      <c r="W237" s="231"/>
      <c r="X237" s="231" t="s">
        <v>159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160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699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162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695</v>
      </c>
      <c r="D239" s="232"/>
      <c r="E239" s="233">
        <v>44.014000000000003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162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700</v>
      </c>
      <c r="D240" s="232"/>
      <c r="E240" s="233">
        <v>-3.8424999999999998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162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701</v>
      </c>
      <c r="D241" s="232"/>
      <c r="E241" s="233">
        <v>-10.368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162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702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162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602</v>
      </c>
      <c r="D243" s="232"/>
      <c r="E243" s="233">
        <v>9.9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162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64</v>
      </c>
      <c r="B244" s="242" t="s">
        <v>491</v>
      </c>
      <c r="C244" s="253" t="s">
        <v>492</v>
      </c>
      <c r="D244" s="243" t="s">
        <v>165</v>
      </c>
      <c r="E244" s="244">
        <v>9.9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3.5E-4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158</v>
      </c>
      <c r="T244" s="247" t="s">
        <v>158</v>
      </c>
      <c r="U244" s="231">
        <v>0.01</v>
      </c>
      <c r="V244" s="231">
        <f>ROUND(E244*U244,2)</f>
        <v>0.1</v>
      </c>
      <c r="W244" s="231"/>
      <c r="X244" s="231" t="s">
        <v>159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160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703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162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602</v>
      </c>
      <c r="D246" s="232"/>
      <c r="E246" s="233">
        <v>9.9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>
      <c r="A247" s="235" t="s">
        <v>153</v>
      </c>
      <c r="B247" s="236" t="s">
        <v>116</v>
      </c>
      <c r="C247" s="252" t="s">
        <v>117</v>
      </c>
      <c r="D247" s="237"/>
      <c r="E247" s="238"/>
      <c r="F247" s="239"/>
      <c r="G247" s="239">
        <f>SUMIF(AG248:AG256,"&lt;&gt;NOR",G248:G256)</f>
        <v>0</v>
      </c>
      <c r="H247" s="239"/>
      <c r="I247" s="239">
        <f>SUM(I248:I256)</f>
        <v>0</v>
      </c>
      <c r="J247" s="239"/>
      <c r="K247" s="239">
        <f>SUM(K248:K256)</f>
        <v>0</v>
      </c>
      <c r="L247" s="239"/>
      <c r="M247" s="239">
        <f>SUM(M248:M256)</f>
        <v>0</v>
      </c>
      <c r="N247" s="239"/>
      <c r="O247" s="239">
        <f>SUM(O248:O256)</f>
        <v>0</v>
      </c>
      <c r="P247" s="239"/>
      <c r="Q247" s="239">
        <f>SUM(Q248:Q256)</f>
        <v>0</v>
      </c>
      <c r="R247" s="239"/>
      <c r="S247" s="239"/>
      <c r="T247" s="240"/>
      <c r="U247" s="234"/>
      <c r="V247" s="234">
        <f>SUM(V248:V256)</f>
        <v>0</v>
      </c>
      <c r="W247" s="234"/>
      <c r="X247" s="234"/>
      <c r="AG247" t="s">
        <v>154</v>
      </c>
    </row>
    <row r="248" spans="1:60" outlineLevel="1">
      <c r="A248" s="241">
        <v>65</v>
      </c>
      <c r="B248" s="242" t="s">
        <v>56</v>
      </c>
      <c r="C248" s="253" t="s">
        <v>494</v>
      </c>
      <c r="D248" s="243" t="s">
        <v>343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207</v>
      </c>
      <c r="T248" s="247" t="s">
        <v>208</v>
      </c>
      <c r="U248" s="231">
        <v>0</v>
      </c>
      <c r="V248" s="231">
        <f>ROUND(E248*U248,2)</f>
        <v>0</v>
      </c>
      <c r="W248" s="231"/>
      <c r="X248" s="231" t="s">
        <v>159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160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704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162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66</v>
      </c>
      <c r="B251" s="242" t="s">
        <v>63</v>
      </c>
      <c r="C251" s="253" t="s">
        <v>705</v>
      </c>
      <c r="D251" s="243" t="s">
        <v>157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207</v>
      </c>
      <c r="T251" s="247" t="s">
        <v>208</v>
      </c>
      <c r="U251" s="231">
        <v>0</v>
      </c>
      <c r="V251" s="231">
        <f>ROUND(E251*U251,2)</f>
        <v>0</v>
      </c>
      <c r="W251" s="231"/>
      <c r="X251" s="231" t="s">
        <v>159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160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704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162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162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67</v>
      </c>
      <c r="B254" s="242" t="s">
        <v>65</v>
      </c>
      <c r="C254" s="253" t="s">
        <v>706</v>
      </c>
      <c r="D254" s="243" t="s">
        <v>157</v>
      </c>
      <c r="E254" s="244">
        <v>1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207</v>
      </c>
      <c r="T254" s="247" t="s">
        <v>208</v>
      </c>
      <c r="U254" s="231">
        <v>0</v>
      </c>
      <c r="V254" s="231">
        <f>ROUND(E254*U254,2)</f>
        <v>0</v>
      </c>
      <c r="W254" s="231"/>
      <c r="X254" s="231" t="s">
        <v>159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160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707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162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162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>
      <c r="A257" s="235" t="s">
        <v>153</v>
      </c>
      <c r="B257" s="236" t="s">
        <v>118</v>
      </c>
      <c r="C257" s="252" t="s">
        <v>119</v>
      </c>
      <c r="D257" s="237"/>
      <c r="E257" s="238"/>
      <c r="F257" s="239"/>
      <c r="G257" s="239">
        <f>SUMIF(AG258:AG278,"&lt;&gt;NOR",G258:G278)</f>
        <v>0</v>
      </c>
      <c r="H257" s="239"/>
      <c r="I257" s="239">
        <f>SUM(I258:I278)</f>
        <v>0</v>
      </c>
      <c r="J257" s="239"/>
      <c r="K257" s="239">
        <f>SUM(K258:K278)</f>
        <v>0</v>
      </c>
      <c r="L257" s="239"/>
      <c r="M257" s="239">
        <f>SUM(M258:M278)</f>
        <v>0</v>
      </c>
      <c r="N257" s="239"/>
      <c r="O257" s="239">
        <f>SUM(O258:O278)</f>
        <v>0</v>
      </c>
      <c r="P257" s="239"/>
      <c r="Q257" s="239">
        <f>SUM(Q258:Q278)</f>
        <v>0.03</v>
      </c>
      <c r="R257" s="239"/>
      <c r="S257" s="239"/>
      <c r="T257" s="240"/>
      <c r="U257" s="234"/>
      <c r="V257" s="234">
        <f>SUM(V258:V278)</f>
        <v>2.82</v>
      </c>
      <c r="W257" s="234"/>
      <c r="X257" s="234"/>
      <c r="AG257" t="s">
        <v>154</v>
      </c>
    </row>
    <row r="258" spans="1:60" ht="22.5" outlineLevel="1">
      <c r="A258" s="264">
        <v>68</v>
      </c>
      <c r="B258" s="265" t="s">
        <v>708</v>
      </c>
      <c r="C258" s="271" t="s">
        <v>709</v>
      </c>
      <c r="D258" s="266" t="s">
        <v>199</v>
      </c>
      <c r="E258" s="267">
        <v>16</v>
      </c>
      <c r="F258" s="268"/>
      <c r="G258" s="269">
        <f>ROUND(E258*F258,2)</f>
        <v>0</v>
      </c>
      <c r="H258" s="268"/>
      <c r="I258" s="269">
        <f>ROUND(E258*H258,2)</f>
        <v>0</v>
      </c>
      <c r="J258" s="268"/>
      <c r="K258" s="269">
        <f>ROUND(E258*J258,2)</f>
        <v>0</v>
      </c>
      <c r="L258" s="269">
        <v>21</v>
      </c>
      <c r="M258" s="269">
        <f>G258*(1+L258/100)</f>
        <v>0</v>
      </c>
      <c r="N258" s="269">
        <v>0</v>
      </c>
      <c r="O258" s="269">
        <f>ROUND(E258*N258,2)</f>
        <v>0</v>
      </c>
      <c r="P258" s="269">
        <v>2E-3</v>
      </c>
      <c r="Q258" s="269">
        <f>ROUND(E258*P258,2)</f>
        <v>0.03</v>
      </c>
      <c r="R258" s="269"/>
      <c r="S258" s="269" t="s">
        <v>158</v>
      </c>
      <c r="T258" s="270" t="s">
        <v>710</v>
      </c>
      <c r="U258" s="231">
        <v>0.17599999999999999</v>
      </c>
      <c r="V258" s="231">
        <f>ROUND(E258*U258,2)</f>
        <v>2.82</v>
      </c>
      <c r="W258" s="231"/>
      <c r="X258" s="231" t="s">
        <v>159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711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64">
        <v>69</v>
      </c>
      <c r="B259" s="265" t="s">
        <v>712</v>
      </c>
      <c r="C259" s="271" t="s">
        <v>713</v>
      </c>
      <c r="D259" s="266" t="s">
        <v>157</v>
      </c>
      <c r="E259" s="267">
        <v>2</v>
      </c>
      <c r="F259" s="268"/>
      <c r="G259" s="269">
        <f>ROUND(E259*F259,2)</f>
        <v>0</v>
      </c>
      <c r="H259" s="268"/>
      <c r="I259" s="269">
        <f>ROUND(E259*H259,2)</f>
        <v>0</v>
      </c>
      <c r="J259" s="268"/>
      <c r="K259" s="269">
        <f>ROUND(E259*J259,2)</f>
        <v>0</v>
      </c>
      <c r="L259" s="269">
        <v>21</v>
      </c>
      <c r="M259" s="269">
        <f>G259*(1+L259/100)</f>
        <v>0</v>
      </c>
      <c r="N259" s="269">
        <v>0</v>
      </c>
      <c r="O259" s="269">
        <f>ROUND(E259*N259,2)</f>
        <v>0</v>
      </c>
      <c r="P259" s="269">
        <v>0</v>
      </c>
      <c r="Q259" s="269">
        <f>ROUND(E259*P259,2)</f>
        <v>0</v>
      </c>
      <c r="R259" s="269"/>
      <c r="S259" s="269" t="s">
        <v>714</v>
      </c>
      <c r="T259" s="270" t="s">
        <v>710</v>
      </c>
      <c r="U259" s="231">
        <v>0</v>
      </c>
      <c r="V259" s="231">
        <f>ROUND(E259*U259,2)</f>
        <v>0</v>
      </c>
      <c r="W259" s="231"/>
      <c r="X259" s="231" t="s">
        <v>159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711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>
      <c r="A260" s="264">
        <v>70</v>
      </c>
      <c r="B260" s="265" t="s">
        <v>712</v>
      </c>
      <c r="C260" s="271" t="s">
        <v>713</v>
      </c>
      <c r="D260" s="266" t="s">
        <v>157</v>
      </c>
      <c r="E260" s="267">
        <v>3</v>
      </c>
      <c r="F260" s="268"/>
      <c r="G260" s="269">
        <f>ROUND(E260*F260,2)</f>
        <v>0</v>
      </c>
      <c r="H260" s="268"/>
      <c r="I260" s="269">
        <f>ROUND(E260*H260,2)</f>
        <v>0</v>
      </c>
      <c r="J260" s="268"/>
      <c r="K260" s="269">
        <f>ROUND(E260*J260,2)</f>
        <v>0</v>
      </c>
      <c r="L260" s="269">
        <v>21</v>
      </c>
      <c r="M260" s="269">
        <f>G260*(1+L260/100)</f>
        <v>0</v>
      </c>
      <c r="N260" s="269">
        <v>0</v>
      </c>
      <c r="O260" s="269">
        <f>ROUND(E260*N260,2)</f>
        <v>0</v>
      </c>
      <c r="P260" s="269">
        <v>0</v>
      </c>
      <c r="Q260" s="269">
        <f>ROUND(E260*P260,2)</f>
        <v>0</v>
      </c>
      <c r="R260" s="269"/>
      <c r="S260" s="269" t="s">
        <v>714</v>
      </c>
      <c r="T260" s="270" t="s">
        <v>710</v>
      </c>
      <c r="U260" s="231">
        <v>0</v>
      </c>
      <c r="V260" s="231">
        <f>ROUND(E260*U260,2)</f>
        <v>0</v>
      </c>
      <c r="W260" s="231"/>
      <c r="X260" s="231" t="s">
        <v>159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711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>
      <c r="A261" s="264">
        <v>71</v>
      </c>
      <c r="B261" s="265" t="s">
        <v>715</v>
      </c>
      <c r="C261" s="271" t="s">
        <v>716</v>
      </c>
      <c r="D261" s="266" t="s">
        <v>199</v>
      </c>
      <c r="E261" s="267">
        <v>16</v>
      </c>
      <c r="F261" s="268"/>
      <c r="G261" s="269">
        <f>ROUND(E261*F261,2)</f>
        <v>0</v>
      </c>
      <c r="H261" s="268"/>
      <c r="I261" s="269">
        <f>ROUND(E261*H261,2)</f>
        <v>0</v>
      </c>
      <c r="J261" s="268"/>
      <c r="K261" s="269">
        <f>ROUND(E261*J261,2)</f>
        <v>0</v>
      </c>
      <c r="L261" s="269">
        <v>21</v>
      </c>
      <c r="M261" s="269">
        <f>G261*(1+L261/100)</f>
        <v>0</v>
      </c>
      <c r="N261" s="269">
        <v>1.4999999999999999E-4</v>
      </c>
      <c r="O261" s="269">
        <f>ROUND(E261*N261,2)</f>
        <v>0</v>
      </c>
      <c r="P261" s="269">
        <v>0</v>
      </c>
      <c r="Q261" s="269">
        <f>ROUND(E261*P261,2)</f>
        <v>0</v>
      </c>
      <c r="R261" s="269"/>
      <c r="S261" s="269" t="s">
        <v>714</v>
      </c>
      <c r="T261" s="270" t="s">
        <v>710</v>
      </c>
      <c r="U261" s="231">
        <v>0</v>
      </c>
      <c r="V261" s="231">
        <f>ROUND(E261*U261,2)</f>
        <v>0</v>
      </c>
      <c r="W261" s="231"/>
      <c r="X261" s="231" t="s">
        <v>159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711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1">
      <c r="A262" s="264">
        <v>72</v>
      </c>
      <c r="B262" s="265" t="s">
        <v>717</v>
      </c>
      <c r="C262" s="271" t="s">
        <v>718</v>
      </c>
      <c r="D262" s="266" t="s">
        <v>157</v>
      </c>
      <c r="E262" s="267">
        <v>3</v>
      </c>
      <c r="F262" s="268"/>
      <c r="G262" s="269">
        <f>ROUND(E262*F262,2)</f>
        <v>0</v>
      </c>
      <c r="H262" s="268"/>
      <c r="I262" s="269">
        <f>ROUND(E262*H262,2)</f>
        <v>0</v>
      </c>
      <c r="J262" s="268"/>
      <c r="K262" s="269">
        <f>ROUND(E262*J262,2)</f>
        <v>0</v>
      </c>
      <c r="L262" s="269">
        <v>21</v>
      </c>
      <c r="M262" s="269">
        <f>G262*(1+L262/100)</f>
        <v>0</v>
      </c>
      <c r="N262" s="269">
        <v>0</v>
      </c>
      <c r="O262" s="269">
        <f>ROUND(E262*N262,2)</f>
        <v>0</v>
      </c>
      <c r="P262" s="269">
        <v>0</v>
      </c>
      <c r="Q262" s="269">
        <f>ROUND(E262*P262,2)</f>
        <v>0</v>
      </c>
      <c r="R262" s="269"/>
      <c r="S262" s="269" t="s">
        <v>714</v>
      </c>
      <c r="T262" s="270" t="s">
        <v>710</v>
      </c>
      <c r="U262" s="231">
        <v>0</v>
      </c>
      <c r="V262" s="231">
        <f>ROUND(E262*U262,2)</f>
        <v>0</v>
      </c>
      <c r="W262" s="231"/>
      <c r="X262" s="231" t="s">
        <v>159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711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64">
        <v>73</v>
      </c>
      <c r="B263" s="265" t="s">
        <v>719</v>
      </c>
      <c r="C263" s="271" t="s">
        <v>720</v>
      </c>
      <c r="D263" s="266" t="s">
        <v>157</v>
      </c>
      <c r="E263" s="267">
        <v>2</v>
      </c>
      <c r="F263" s="268"/>
      <c r="G263" s="269">
        <f>ROUND(E263*F263,2)</f>
        <v>0</v>
      </c>
      <c r="H263" s="268"/>
      <c r="I263" s="269">
        <f>ROUND(E263*H263,2)</f>
        <v>0</v>
      </c>
      <c r="J263" s="268"/>
      <c r="K263" s="269">
        <f>ROUND(E263*J263,2)</f>
        <v>0</v>
      </c>
      <c r="L263" s="269">
        <v>21</v>
      </c>
      <c r="M263" s="269">
        <f>G263*(1+L263/100)</f>
        <v>0</v>
      </c>
      <c r="N263" s="269">
        <v>0</v>
      </c>
      <c r="O263" s="269">
        <f>ROUND(E263*N263,2)</f>
        <v>0</v>
      </c>
      <c r="P263" s="269">
        <v>0</v>
      </c>
      <c r="Q263" s="269">
        <f>ROUND(E263*P263,2)</f>
        <v>0</v>
      </c>
      <c r="R263" s="269"/>
      <c r="S263" s="269" t="s">
        <v>714</v>
      </c>
      <c r="T263" s="270" t="s">
        <v>710</v>
      </c>
      <c r="U263" s="231">
        <v>0</v>
      </c>
      <c r="V263" s="231">
        <f>ROUND(E263*U263,2)</f>
        <v>0</v>
      </c>
      <c r="W263" s="231"/>
      <c r="X263" s="231" t="s">
        <v>159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711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>
      <c r="A264" s="264">
        <v>74</v>
      </c>
      <c r="B264" s="265" t="s">
        <v>721</v>
      </c>
      <c r="C264" s="271" t="s">
        <v>722</v>
      </c>
      <c r="D264" s="266" t="s">
        <v>199</v>
      </c>
      <c r="E264" s="267">
        <v>6</v>
      </c>
      <c r="F264" s="268"/>
      <c r="G264" s="269">
        <f>ROUND(E264*F264,2)</f>
        <v>0</v>
      </c>
      <c r="H264" s="268"/>
      <c r="I264" s="269">
        <f>ROUND(E264*H264,2)</f>
        <v>0</v>
      </c>
      <c r="J264" s="268"/>
      <c r="K264" s="269">
        <f>ROUND(E264*J264,2)</f>
        <v>0</v>
      </c>
      <c r="L264" s="269">
        <v>21</v>
      </c>
      <c r="M264" s="269">
        <f>G264*(1+L264/100)</f>
        <v>0</v>
      </c>
      <c r="N264" s="269">
        <v>0</v>
      </c>
      <c r="O264" s="269">
        <f>ROUND(E264*N264,2)</f>
        <v>0</v>
      </c>
      <c r="P264" s="269">
        <v>0</v>
      </c>
      <c r="Q264" s="269">
        <f>ROUND(E264*P264,2)</f>
        <v>0</v>
      </c>
      <c r="R264" s="269"/>
      <c r="S264" s="269" t="s">
        <v>714</v>
      </c>
      <c r="T264" s="270" t="s">
        <v>710</v>
      </c>
      <c r="U264" s="231">
        <v>0</v>
      </c>
      <c r="V264" s="231">
        <f>ROUND(E264*U264,2)</f>
        <v>0</v>
      </c>
      <c r="W264" s="231"/>
      <c r="X264" s="231" t="s">
        <v>159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711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1">
      <c r="A265" s="264">
        <v>75</v>
      </c>
      <c r="B265" s="265" t="s">
        <v>723</v>
      </c>
      <c r="C265" s="271" t="s">
        <v>724</v>
      </c>
      <c r="D265" s="266" t="s">
        <v>199</v>
      </c>
      <c r="E265" s="267">
        <v>20</v>
      </c>
      <c r="F265" s="268"/>
      <c r="G265" s="269">
        <f>ROUND(E265*F265,2)</f>
        <v>0</v>
      </c>
      <c r="H265" s="268"/>
      <c r="I265" s="269">
        <f>ROUND(E265*H265,2)</f>
        <v>0</v>
      </c>
      <c r="J265" s="268"/>
      <c r="K265" s="269">
        <f>ROUND(E265*J265,2)</f>
        <v>0</v>
      </c>
      <c r="L265" s="269">
        <v>21</v>
      </c>
      <c r="M265" s="269">
        <f>G265*(1+L265/100)</f>
        <v>0</v>
      </c>
      <c r="N265" s="269">
        <v>0</v>
      </c>
      <c r="O265" s="269">
        <f>ROUND(E265*N265,2)</f>
        <v>0</v>
      </c>
      <c r="P265" s="269">
        <v>0</v>
      </c>
      <c r="Q265" s="269">
        <f>ROUND(E265*P265,2)</f>
        <v>0</v>
      </c>
      <c r="R265" s="269"/>
      <c r="S265" s="269" t="s">
        <v>714</v>
      </c>
      <c r="T265" s="270" t="s">
        <v>710</v>
      </c>
      <c r="U265" s="231">
        <v>0</v>
      </c>
      <c r="V265" s="231">
        <f>ROUND(E265*U265,2)</f>
        <v>0</v>
      </c>
      <c r="W265" s="231"/>
      <c r="X265" s="231" t="s">
        <v>159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711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>
      <c r="A266" s="264">
        <v>76</v>
      </c>
      <c r="B266" s="265" t="s">
        <v>725</v>
      </c>
      <c r="C266" s="271" t="s">
        <v>726</v>
      </c>
      <c r="D266" s="266" t="s">
        <v>157</v>
      </c>
      <c r="E266" s="267">
        <v>3</v>
      </c>
      <c r="F266" s="268"/>
      <c r="G266" s="269">
        <f>ROUND(E266*F266,2)</f>
        <v>0</v>
      </c>
      <c r="H266" s="268"/>
      <c r="I266" s="269">
        <f>ROUND(E266*H266,2)</f>
        <v>0</v>
      </c>
      <c r="J266" s="268"/>
      <c r="K266" s="269">
        <f>ROUND(E266*J266,2)</f>
        <v>0</v>
      </c>
      <c r="L266" s="269">
        <v>21</v>
      </c>
      <c r="M266" s="269">
        <f>G266*(1+L266/100)</f>
        <v>0</v>
      </c>
      <c r="N266" s="269">
        <v>0</v>
      </c>
      <c r="O266" s="269">
        <f>ROUND(E266*N266,2)</f>
        <v>0</v>
      </c>
      <c r="P266" s="269">
        <v>0</v>
      </c>
      <c r="Q266" s="269">
        <f>ROUND(E266*P266,2)</f>
        <v>0</v>
      </c>
      <c r="R266" s="269"/>
      <c r="S266" s="269" t="s">
        <v>714</v>
      </c>
      <c r="T266" s="270" t="s">
        <v>710</v>
      </c>
      <c r="U266" s="231">
        <v>0</v>
      </c>
      <c r="V266" s="231">
        <f>ROUND(E266*U266,2)</f>
        <v>0</v>
      </c>
      <c r="W266" s="231"/>
      <c r="X266" s="231" t="s">
        <v>159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711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>
      <c r="A267" s="264">
        <v>77</v>
      </c>
      <c r="B267" s="265" t="s">
        <v>727</v>
      </c>
      <c r="C267" s="271" t="s">
        <v>728</v>
      </c>
      <c r="D267" s="266" t="s">
        <v>157</v>
      </c>
      <c r="E267" s="267">
        <v>1</v>
      </c>
      <c r="F267" s="268"/>
      <c r="G267" s="269">
        <f>ROUND(E267*F267,2)</f>
        <v>0</v>
      </c>
      <c r="H267" s="268"/>
      <c r="I267" s="269">
        <f>ROUND(E267*H267,2)</f>
        <v>0</v>
      </c>
      <c r="J267" s="268"/>
      <c r="K267" s="269">
        <f>ROUND(E267*J267,2)</f>
        <v>0</v>
      </c>
      <c r="L267" s="269">
        <v>21</v>
      </c>
      <c r="M267" s="269">
        <f>G267*(1+L267/100)</f>
        <v>0</v>
      </c>
      <c r="N267" s="269">
        <v>0</v>
      </c>
      <c r="O267" s="269">
        <f>ROUND(E267*N267,2)</f>
        <v>0</v>
      </c>
      <c r="P267" s="269">
        <v>0</v>
      </c>
      <c r="Q267" s="269">
        <f>ROUND(E267*P267,2)</f>
        <v>0</v>
      </c>
      <c r="R267" s="269"/>
      <c r="S267" s="269" t="s">
        <v>714</v>
      </c>
      <c r="T267" s="270" t="s">
        <v>710</v>
      </c>
      <c r="U267" s="231">
        <v>0</v>
      </c>
      <c r="V267" s="231">
        <f>ROUND(E267*U267,2)</f>
        <v>0</v>
      </c>
      <c r="W267" s="231"/>
      <c r="X267" s="231" t="s">
        <v>159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711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>
      <c r="A268" s="264">
        <v>78</v>
      </c>
      <c r="B268" s="265" t="s">
        <v>729</v>
      </c>
      <c r="C268" s="271" t="s">
        <v>730</v>
      </c>
      <c r="D268" s="266" t="s">
        <v>157</v>
      </c>
      <c r="E268" s="267">
        <v>1</v>
      </c>
      <c r="F268" s="268"/>
      <c r="G268" s="269">
        <f>ROUND(E268*F268,2)</f>
        <v>0</v>
      </c>
      <c r="H268" s="268"/>
      <c r="I268" s="269">
        <f>ROUND(E268*H268,2)</f>
        <v>0</v>
      </c>
      <c r="J268" s="268"/>
      <c r="K268" s="269">
        <f>ROUND(E268*J268,2)</f>
        <v>0</v>
      </c>
      <c r="L268" s="269">
        <v>21</v>
      </c>
      <c r="M268" s="269">
        <f>G268*(1+L268/100)</f>
        <v>0</v>
      </c>
      <c r="N268" s="269">
        <v>0</v>
      </c>
      <c r="O268" s="269">
        <f>ROUND(E268*N268,2)</f>
        <v>0</v>
      </c>
      <c r="P268" s="269">
        <v>0</v>
      </c>
      <c r="Q268" s="269">
        <f>ROUND(E268*P268,2)</f>
        <v>0</v>
      </c>
      <c r="R268" s="269"/>
      <c r="S268" s="269" t="s">
        <v>714</v>
      </c>
      <c r="T268" s="270" t="s">
        <v>710</v>
      </c>
      <c r="U268" s="231">
        <v>0</v>
      </c>
      <c r="V268" s="231">
        <f>ROUND(E268*U268,2)</f>
        <v>0</v>
      </c>
      <c r="W268" s="231"/>
      <c r="X268" s="231" t="s">
        <v>159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711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64">
        <v>79</v>
      </c>
      <c r="B269" s="265" t="s">
        <v>731</v>
      </c>
      <c r="C269" s="271" t="s">
        <v>732</v>
      </c>
      <c r="D269" s="266" t="s">
        <v>343</v>
      </c>
      <c r="E269" s="267">
        <v>1</v>
      </c>
      <c r="F269" s="268"/>
      <c r="G269" s="269">
        <f>ROUND(E269*F269,2)</f>
        <v>0</v>
      </c>
      <c r="H269" s="268"/>
      <c r="I269" s="269">
        <f>ROUND(E269*H269,2)</f>
        <v>0</v>
      </c>
      <c r="J269" s="268"/>
      <c r="K269" s="269">
        <f>ROUND(E269*J269,2)</f>
        <v>0</v>
      </c>
      <c r="L269" s="269">
        <v>21</v>
      </c>
      <c r="M269" s="269">
        <f>G269*(1+L269/100)</f>
        <v>0</v>
      </c>
      <c r="N269" s="269">
        <v>0</v>
      </c>
      <c r="O269" s="269">
        <f>ROUND(E269*N269,2)</f>
        <v>0</v>
      </c>
      <c r="P269" s="269">
        <v>0</v>
      </c>
      <c r="Q269" s="269">
        <f>ROUND(E269*P269,2)</f>
        <v>0</v>
      </c>
      <c r="R269" s="269"/>
      <c r="S269" s="269" t="s">
        <v>207</v>
      </c>
      <c r="T269" s="270" t="s">
        <v>208</v>
      </c>
      <c r="U269" s="231">
        <v>0</v>
      </c>
      <c r="V269" s="231">
        <f>ROUND(E269*U269,2)</f>
        <v>0</v>
      </c>
      <c r="W269" s="231"/>
      <c r="X269" s="231" t="s">
        <v>159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711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33.75" outlineLevel="1">
      <c r="A270" s="264">
        <v>80</v>
      </c>
      <c r="B270" s="265" t="s">
        <v>733</v>
      </c>
      <c r="C270" s="271" t="s">
        <v>734</v>
      </c>
      <c r="D270" s="266" t="s">
        <v>735</v>
      </c>
      <c r="E270" s="267">
        <v>1</v>
      </c>
      <c r="F270" s="268"/>
      <c r="G270" s="269">
        <f>ROUND(E270*F270,2)</f>
        <v>0</v>
      </c>
      <c r="H270" s="268"/>
      <c r="I270" s="269">
        <f>ROUND(E270*H270,2)</f>
        <v>0</v>
      </c>
      <c r="J270" s="268"/>
      <c r="K270" s="269">
        <f>ROUND(E270*J270,2)</f>
        <v>0</v>
      </c>
      <c r="L270" s="269">
        <v>21</v>
      </c>
      <c r="M270" s="269">
        <f>G270*(1+L270/100)</f>
        <v>0</v>
      </c>
      <c r="N270" s="269">
        <v>0</v>
      </c>
      <c r="O270" s="269">
        <f>ROUND(E270*N270,2)</f>
        <v>0</v>
      </c>
      <c r="P270" s="269">
        <v>0</v>
      </c>
      <c r="Q270" s="269">
        <f>ROUND(E270*P270,2)</f>
        <v>0</v>
      </c>
      <c r="R270" s="269"/>
      <c r="S270" s="269" t="s">
        <v>207</v>
      </c>
      <c r="T270" s="270" t="s">
        <v>208</v>
      </c>
      <c r="U270" s="231">
        <v>0</v>
      </c>
      <c r="V270" s="231">
        <f>ROUND(E270*U270,2)</f>
        <v>0</v>
      </c>
      <c r="W270" s="231"/>
      <c r="X270" s="231" t="s">
        <v>402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736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33.75" outlineLevel="1">
      <c r="A271" s="264">
        <v>81</v>
      </c>
      <c r="B271" s="265" t="s">
        <v>737</v>
      </c>
      <c r="C271" s="271" t="s">
        <v>738</v>
      </c>
      <c r="D271" s="266" t="s">
        <v>735</v>
      </c>
      <c r="E271" s="267">
        <v>1</v>
      </c>
      <c r="F271" s="268"/>
      <c r="G271" s="269">
        <f>ROUND(E271*F271,2)</f>
        <v>0</v>
      </c>
      <c r="H271" s="268"/>
      <c r="I271" s="269">
        <f>ROUND(E271*H271,2)</f>
        <v>0</v>
      </c>
      <c r="J271" s="268"/>
      <c r="K271" s="269">
        <f>ROUND(E271*J271,2)</f>
        <v>0</v>
      </c>
      <c r="L271" s="269">
        <v>21</v>
      </c>
      <c r="M271" s="269">
        <f>G271*(1+L271/100)</f>
        <v>0</v>
      </c>
      <c r="N271" s="269">
        <v>0</v>
      </c>
      <c r="O271" s="269">
        <f>ROUND(E271*N271,2)</f>
        <v>0</v>
      </c>
      <c r="P271" s="269">
        <v>0</v>
      </c>
      <c r="Q271" s="269">
        <f>ROUND(E271*P271,2)</f>
        <v>0</v>
      </c>
      <c r="R271" s="269"/>
      <c r="S271" s="269" t="s">
        <v>207</v>
      </c>
      <c r="T271" s="270" t="s">
        <v>208</v>
      </c>
      <c r="U271" s="231">
        <v>0</v>
      </c>
      <c r="V271" s="231">
        <f>ROUND(E271*U271,2)</f>
        <v>0</v>
      </c>
      <c r="W271" s="231"/>
      <c r="X271" s="231" t="s">
        <v>402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736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64">
        <v>82</v>
      </c>
      <c r="B272" s="265" t="s">
        <v>739</v>
      </c>
      <c r="C272" s="271" t="s">
        <v>740</v>
      </c>
      <c r="D272" s="266" t="s">
        <v>199</v>
      </c>
      <c r="E272" s="267">
        <v>6</v>
      </c>
      <c r="F272" s="268"/>
      <c r="G272" s="269">
        <f>ROUND(E272*F272,2)</f>
        <v>0</v>
      </c>
      <c r="H272" s="268"/>
      <c r="I272" s="269">
        <f>ROUND(E272*H272,2)</f>
        <v>0</v>
      </c>
      <c r="J272" s="268"/>
      <c r="K272" s="269">
        <f>ROUND(E272*J272,2)</f>
        <v>0</v>
      </c>
      <c r="L272" s="269">
        <v>21</v>
      </c>
      <c r="M272" s="269">
        <f>G272*(1+L272/100)</f>
        <v>0</v>
      </c>
      <c r="N272" s="269">
        <v>1.2E-4</v>
      </c>
      <c r="O272" s="269">
        <f>ROUND(E272*N272,2)</f>
        <v>0</v>
      </c>
      <c r="P272" s="269">
        <v>0</v>
      </c>
      <c r="Q272" s="269">
        <f>ROUND(E272*P272,2)</f>
        <v>0</v>
      </c>
      <c r="R272" s="269" t="s">
        <v>401</v>
      </c>
      <c r="S272" s="269" t="s">
        <v>158</v>
      </c>
      <c r="T272" s="270" t="s">
        <v>710</v>
      </c>
      <c r="U272" s="231">
        <v>0</v>
      </c>
      <c r="V272" s="231">
        <f>ROUND(E272*U272,2)</f>
        <v>0</v>
      </c>
      <c r="W272" s="231"/>
      <c r="X272" s="231" t="s">
        <v>402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736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64">
        <v>83</v>
      </c>
      <c r="B273" s="265" t="s">
        <v>741</v>
      </c>
      <c r="C273" s="271" t="s">
        <v>742</v>
      </c>
      <c r="D273" s="266" t="s">
        <v>199</v>
      </c>
      <c r="E273" s="267">
        <v>20</v>
      </c>
      <c r="F273" s="268"/>
      <c r="G273" s="269">
        <f>ROUND(E273*F273,2)</f>
        <v>0</v>
      </c>
      <c r="H273" s="268"/>
      <c r="I273" s="269">
        <f>ROUND(E273*H273,2)</f>
        <v>0</v>
      </c>
      <c r="J273" s="268"/>
      <c r="K273" s="269">
        <f>ROUND(E273*J273,2)</f>
        <v>0</v>
      </c>
      <c r="L273" s="269">
        <v>21</v>
      </c>
      <c r="M273" s="269">
        <f>G273*(1+L273/100)</f>
        <v>0</v>
      </c>
      <c r="N273" s="269">
        <v>1.7000000000000001E-4</v>
      </c>
      <c r="O273" s="269">
        <f>ROUND(E273*N273,2)</f>
        <v>0</v>
      </c>
      <c r="P273" s="269">
        <v>0</v>
      </c>
      <c r="Q273" s="269">
        <f>ROUND(E273*P273,2)</f>
        <v>0</v>
      </c>
      <c r="R273" s="269" t="s">
        <v>401</v>
      </c>
      <c r="S273" s="269" t="s">
        <v>158</v>
      </c>
      <c r="T273" s="270" t="s">
        <v>710</v>
      </c>
      <c r="U273" s="231">
        <v>0</v>
      </c>
      <c r="V273" s="231">
        <f>ROUND(E273*U273,2)</f>
        <v>0</v>
      </c>
      <c r="W273" s="231"/>
      <c r="X273" s="231" t="s">
        <v>402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736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64">
        <v>84</v>
      </c>
      <c r="B274" s="265" t="s">
        <v>743</v>
      </c>
      <c r="C274" s="271" t="s">
        <v>744</v>
      </c>
      <c r="D274" s="266" t="s">
        <v>745</v>
      </c>
      <c r="E274" s="267">
        <v>3</v>
      </c>
      <c r="F274" s="268"/>
      <c r="G274" s="269">
        <f>ROUND(E274*F274,2)</f>
        <v>0</v>
      </c>
      <c r="H274" s="268"/>
      <c r="I274" s="269">
        <f>ROUND(E274*H274,2)</f>
        <v>0</v>
      </c>
      <c r="J274" s="268"/>
      <c r="K274" s="269">
        <f>ROUND(E274*J274,2)</f>
        <v>0</v>
      </c>
      <c r="L274" s="269">
        <v>21</v>
      </c>
      <c r="M274" s="269">
        <f>G274*(1+L274/100)</f>
        <v>0</v>
      </c>
      <c r="N274" s="269">
        <v>0</v>
      </c>
      <c r="O274" s="269">
        <f>ROUND(E274*N274,2)</f>
        <v>0</v>
      </c>
      <c r="P274" s="269">
        <v>0</v>
      </c>
      <c r="Q274" s="269">
        <f>ROUND(E274*P274,2)</f>
        <v>0</v>
      </c>
      <c r="R274" s="269" t="s">
        <v>401</v>
      </c>
      <c r="S274" s="269" t="s">
        <v>158</v>
      </c>
      <c r="T274" s="270" t="s">
        <v>208</v>
      </c>
      <c r="U274" s="231">
        <v>0</v>
      </c>
      <c r="V274" s="231">
        <f>ROUND(E274*U274,2)</f>
        <v>0</v>
      </c>
      <c r="W274" s="231"/>
      <c r="X274" s="231" t="s">
        <v>402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736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64">
        <v>85</v>
      </c>
      <c r="B275" s="265" t="s">
        <v>746</v>
      </c>
      <c r="C275" s="271" t="s">
        <v>747</v>
      </c>
      <c r="D275" s="266" t="s">
        <v>745</v>
      </c>
      <c r="E275" s="267">
        <v>2</v>
      </c>
      <c r="F275" s="268"/>
      <c r="G275" s="269">
        <f>ROUND(E275*F275,2)</f>
        <v>0</v>
      </c>
      <c r="H275" s="268"/>
      <c r="I275" s="269">
        <f>ROUND(E275*H275,2)</f>
        <v>0</v>
      </c>
      <c r="J275" s="268"/>
      <c r="K275" s="269">
        <f>ROUND(E275*J275,2)</f>
        <v>0</v>
      </c>
      <c r="L275" s="269">
        <v>21</v>
      </c>
      <c r="M275" s="269">
        <f>G275*(1+L275/100)</f>
        <v>0</v>
      </c>
      <c r="N275" s="269">
        <v>0</v>
      </c>
      <c r="O275" s="269">
        <f>ROUND(E275*N275,2)</f>
        <v>0</v>
      </c>
      <c r="P275" s="269">
        <v>0</v>
      </c>
      <c r="Q275" s="269">
        <f>ROUND(E275*P275,2)</f>
        <v>0</v>
      </c>
      <c r="R275" s="269" t="s">
        <v>401</v>
      </c>
      <c r="S275" s="269" t="s">
        <v>158</v>
      </c>
      <c r="T275" s="270" t="s">
        <v>208</v>
      </c>
      <c r="U275" s="231">
        <v>0</v>
      </c>
      <c r="V275" s="231">
        <f>ROUND(E275*U275,2)</f>
        <v>0</v>
      </c>
      <c r="W275" s="231"/>
      <c r="X275" s="231" t="s">
        <v>402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736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64">
        <v>86</v>
      </c>
      <c r="B276" s="265" t="s">
        <v>748</v>
      </c>
      <c r="C276" s="271" t="s">
        <v>749</v>
      </c>
      <c r="D276" s="266" t="s">
        <v>745</v>
      </c>
      <c r="E276" s="267">
        <v>3</v>
      </c>
      <c r="F276" s="268"/>
      <c r="G276" s="269">
        <f>ROUND(E276*F276,2)</f>
        <v>0</v>
      </c>
      <c r="H276" s="268"/>
      <c r="I276" s="269">
        <f>ROUND(E276*H276,2)</f>
        <v>0</v>
      </c>
      <c r="J276" s="268"/>
      <c r="K276" s="269">
        <f>ROUND(E276*J276,2)</f>
        <v>0</v>
      </c>
      <c r="L276" s="269">
        <v>21</v>
      </c>
      <c r="M276" s="269">
        <f>G276*(1+L276/100)</f>
        <v>0</v>
      </c>
      <c r="N276" s="269">
        <v>0</v>
      </c>
      <c r="O276" s="269">
        <f>ROUND(E276*N276,2)</f>
        <v>0</v>
      </c>
      <c r="P276" s="269">
        <v>0</v>
      </c>
      <c r="Q276" s="269">
        <f>ROUND(E276*P276,2)</f>
        <v>0</v>
      </c>
      <c r="R276" s="269"/>
      <c r="S276" s="269" t="s">
        <v>207</v>
      </c>
      <c r="T276" s="270" t="s">
        <v>208</v>
      </c>
      <c r="U276" s="231">
        <v>0</v>
      </c>
      <c r="V276" s="231">
        <f>ROUND(E276*U276,2)</f>
        <v>0</v>
      </c>
      <c r="W276" s="231"/>
      <c r="X276" s="231" t="s">
        <v>402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736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64">
        <v>87</v>
      </c>
      <c r="B277" s="265" t="s">
        <v>750</v>
      </c>
      <c r="C277" s="271" t="s">
        <v>751</v>
      </c>
      <c r="D277" s="266" t="s">
        <v>735</v>
      </c>
      <c r="E277" s="267">
        <v>1</v>
      </c>
      <c r="F277" s="268"/>
      <c r="G277" s="269">
        <f>ROUND(E277*F277,2)</f>
        <v>0</v>
      </c>
      <c r="H277" s="268"/>
      <c r="I277" s="269">
        <f>ROUND(E277*H277,2)</f>
        <v>0</v>
      </c>
      <c r="J277" s="268"/>
      <c r="K277" s="269">
        <f>ROUND(E277*J277,2)</f>
        <v>0</v>
      </c>
      <c r="L277" s="269">
        <v>21</v>
      </c>
      <c r="M277" s="269">
        <f>G277*(1+L277/100)</f>
        <v>0</v>
      </c>
      <c r="N277" s="269">
        <v>0</v>
      </c>
      <c r="O277" s="269">
        <f>ROUND(E277*N277,2)</f>
        <v>0</v>
      </c>
      <c r="P277" s="269">
        <v>0</v>
      </c>
      <c r="Q277" s="269">
        <f>ROUND(E277*P277,2)</f>
        <v>0</v>
      </c>
      <c r="R277" s="269"/>
      <c r="S277" s="269" t="s">
        <v>207</v>
      </c>
      <c r="T277" s="270" t="s">
        <v>208</v>
      </c>
      <c r="U277" s="231">
        <v>0</v>
      </c>
      <c r="V277" s="231">
        <f>ROUND(E277*U277,2)</f>
        <v>0</v>
      </c>
      <c r="W277" s="231"/>
      <c r="X277" s="231" t="s">
        <v>402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736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64">
        <v>88</v>
      </c>
      <c r="B278" s="265" t="s">
        <v>752</v>
      </c>
      <c r="C278" s="271" t="s">
        <v>753</v>
      </c>
      <c r="D278" s="266" t="s">
        <v>735</v>
      </c>
      <c r="E278" s="267">
        <v>1</v>
      </c>
      <c r="F278" s="268"/>
      <c r="G278" s="269">
        <f>ROUND(E278*F278,2)</f>
        <v>0</v>
      </c>
      <c r="H278" s="268"/>
      <c r="I278" s="269">
        <f>ROUND(E278*H278,2)</f>
        <v>0</v>
      </c>
      <c r="J278" s="268"/>
      <c r="K278" s="269">
        <f>ROUND(E278*J278,2)</f>
        <v>0</v>
      </c>
      <c r="L278" s="269">
        <v>21</v>
      </c>
      <c r="M278" s="269">
        <f>G278*(1+L278/100)</f>
        <v>0</v>
      </c>
      <c r="N278" s="269">
        <v>0</v>
      </c>
      <c r="O278" s="269">
        <f>ROUND(E278*N278,2)</f>
        <v>0</v>
      </c>
      <c r="P278" s="269">
        <v>0</v>
      </c>
      <c r="Q278" s="269">
        <f>ROUND(E278*P278,2)</f>
        <v>0</v>
      </c>
      <c r="R278" s="269"/>
      <c r="S278" s="269" t="s">
        <v>207</v>
      </c>
      <c r="T278" s="270" t="s">
        <v>208</v>
      </c>
      <c r="U278" s="231">
        <v>0</v>
      </c>
      <c r="V278" s="231">
        <f>ROUND(E278*U278,2)</f>
        <v>0</v>
      </c>
      <c r="W278" s="231"/>
      <c r="X278" s="231" t="s">
        <v>402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736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>
      <c r="A279" s="235" t="s">
        <v>153</v>
      </c>
      <c r="B279" s="236" t="s">
        <v>120</v>
      </c>
      <c r="C279" s="252" t="s">
        <v>121</v>
      </c>
      <c r="D279" s="237"/>
      <c r="E279" s="238"/>
      <c r="F279" s="239"/>
      <c r="G279" s="239">
        <f>SUMIF(AG280:AG287,"&lt;&gt;NOR",G280:G287)</f>
        <v>0</v>
      </c>
      <c r="H279" s="239"/>
      <c r="I279" s="239">
        <f>SUM(I280:I287)</f>
        <v>0</v>
      </c>
      <c r="J279" s="239"/>
      <c r="K279" s="239">
        <f>SUM(K280:K287)</f>
        <v>0</v>
      </c>
      <c r="L279" s="239"/>
      <c r="M279" s="239">
        <f>SUM(M280:M287)</f>
        <v>0</v>
      </c>
      <c r="N279" s="239"/>
      <c r="O279" s="239">
        <f>SUM(O280:O287)</f>
        <v>0</v>
      </c>
      <c r="P279" s="239"/>
      <c r="Q279" s="239">
        <f>SUM(Q280:Q287)</f>
        <v>0</v>
      </c>
      <c r="R279" s="239"/>
      <c r="S279" s="239"/>
      <c r="T279" s="240"/>
      <c r="U279" s="234"/>
      <c r="V279" s="234">
        <f>SUM(V280:V287)</f>
        <v>0</v>
      </c>
      <c r="W279" s="234"/>
      <c r="X279" s="234"/>
      <c r="AG279" t="s">
        <v>154</v>
      </c>
    </row>
    <row r="280" spans="1:60" ht="22.5" outlineLevel="1">
      <c r="A280" s="264">
        <v>89</v>
      </c>
      <c r="B280" s="265" t="s">
        <v>754</v>
      </c>
      <c r="C280" s="271" t="s">
        <v>755</v>
      </c>
      <c r="D280" s="266" t="s">
        <v>343</v>
      </c>
      <c r="E280" s="267">
        <v>1</v>
      </c>
      <c r="F280" s="268"/>
      <c r="G280" s="269">
        <f>ROUND(E280*F280,2)</f>
        <v>0</v>
      </c>
      <c r="H280" s="268"/>
      <c r="I280" s="269">
        <f>ROUND(E280*H280,2)</f>
        <v>0</v>
      </c>
      <c r="J280" s="268"/>
      <c r="K280" s="269">
        <f>ROUND(E280*J280,2)</f>
        <v>0</v>
      </c>
      <c r="L280" s="269">
        <v>21</v>
      </c>
      <c r="M280" s="269">
        <f>G280*(1+L280/100)</f>
        <v>0</v>
      </c>
      <c r="N280" s="269">
        <v>0</v>
      </c>
      <c r="O280" s="269">
        <f>ROUND(E280*N280,2)</f>
        <v>0</v>
      </c>
      <c r="P280" s="269">
        <v>0</v>
      </c>
      <c r="Q280" s="269">
        <f>ROUND(E280*P280,2)</f>
        <v>0</v>
      </c>
      <c r="R280" s="269"/>
      <c r="S280" s="269" t="s">
        <v>207</v>
      </c>
      <c r="T280" s="270" t="s">
        <v>208</v>
      </c>
      <c r="U280" s="231">
        <v>0</v>
      </c>
      <c r="V280" s="231">
        <f>ROUND(E280*U280,2)</f>
        <v>0</v>
      </c>
      <c r="W280" s="231"/>
      <c r="X280" s="231" t="s">
        <v>159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711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64">
        <v>90</v>
      </c>
      <c r="B281" s="265" t="s">
        <v>756</v>
      </c>
      <c r="C281" s="271" t="s">
        <v>757</v>
      </c>
      <c r="D281" s="266" t="s">
        <v>343</v>
      </c>
      <c r="E281" s="267">
        <v>1</v>
      </c>
      <c r="F281" s="268"/>
      <c r="G281" s="269">
        <f>ROUND(E281*F281,2)</f>
        <v>0</v>
      </c>
      <c r="H281" s="268"/>
      <c r="I281" s="269">
        <f>ROUND(E281*H281,2)</f>
        <v>0</v>
      </c>
      <c r="J281" s="268"/>
      <c r="K281" s="269">
        <f>ROUND(E281*J281,2)</f>
        <v>0</v>
      </c>
      <c r="L281" s="269">
        <v>21</v>
      </c>
      <c r="M281" s="269">
        <f>G281*(1+L281/100)</f>
        <v>0</v>
      </c>
      <c r="N281" s="269">
        <v>0</v>
      </c>
      <c r="O281" s="269">
        <f>ROUND(E281*N281,2)</f>
        <v>0</v>
      </c>
      <c r="P281" s="269">
        <v>0</v>
      </c>
      <c r="Q281" s="269">
        <f>ROUND(E281*P281,2)</f>
        <v>0</v>
      </c>
      <c r="R281" s="269"/>
      <c r="S281" s="269" t="s">
        <v>714</v>
      </c>
      <c r="T281" s="270" t="s">
        <v>710</v>
      </c>
      <c r="U281" s="231">
        <v>0</v>
      </c>
      <c r="V281" s="231">
        <f>ROUND(E281*U281,2)</f>
        <v>0</v>
      </c>
      <c r="W281" s="231"/>
      <c r="X281" s="231" t="s">
        <v>159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711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64">
        <v>91</v>
      </c>
      <c r="B282" s="265" t="s">
        <v>758</v>
      </c>
      <c r="C282" s="271" t="s">
        <v>759</v>
      </c>
      <c r="D282" s="266" t="s">
        <v>0</v>
      </c>
      <c r="E282" s="267">
        <v>2</v>
      </c>
      <c r="F282" s="268"/>
      <c r="G282" s="269">
        <f>ROUND(E282*F282,2)</f>
        <v>0</v>
      </c>
      <c r="H282" s="268"/>
      <c r="I282" s="269">
        <f>ROUND(E282*H282,2)</f>
        <v>0</v>
      </c>
      <c r="J282" s="268"/>
      <c r="K282" s="269">
        <f>ROUND(E282*J282,2)</f>
        <v>0</v>
      </c>
      <c r="L282" s="269">
        <v>21</v>
      </c>
      <c r="M282" s="269">
        <f>G282*(1+L282/100)</f>
        <v>0</v>
      </c>
      <c r="N282" s="269">
        <v>0</v>
      </c>
      <c r="O282" s="269">
        <f>ROUND(E282*N282,2)</f>
        <v>0</v>
      </c>
      <c r="P282" s="269">
        <v>0</v>
      </c>
      <c r="Q282" s="269">
        <f>ROUND(E282*P282,2)</f>
        <v>0</v>
      </c>
      <c r="R282" s="269"/>
      <c r="S282" s="269" t="s">
        <v>714</v>
      </c>
      <c r="T282" s="270" t="s">
        <v>710</v>
      </c>
      <c r="U282" s="231">
        <v>0</v>
      </c>
      <c r="V282" s="231">
        <f>ROUND(E282*U282,2)</f>
        <v>0</v>
      </c>
      <c r="W282" s="231"/>
      <c r="X282" s="231" t="s">
        <v>159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711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64">
        <v>92</v>
      </c>
      <c r="B283" s="265" t="s">
        <v>760</v>
      </c>
      <c r="C283" s="271" t="s">
        <v>761</v>
      </c>
      <c r="D283" s="266" t="s">
        <v>0</v>
      </c>
      <c r="E283" s="267">
        <v>2.5</v>
      </c>
      <c r="F283" s="268"/>
      <c r="G283" s="269">
        <f>ROUND(E283*F283,2)</f>
        <v>0</v>
      </c>
      <c r="H283" s="268"/>
      <c r="I283" s="269">
        <f>ROUND(E283*H283,2)</f>
        <v>0</v>
      </c>
      <c r="J283" s="268"/>
      <c r="K283" s="269">
        <f>ROUND(E283*J283,2)</f>
        <v>0</v>
      </c>
      <c r="L283" s="269">
        <v>21</v>
      </c>
      <c r="M283" s="269">
        <f>G283*(1+L283/100)</f>
        <v>0</v>
      </c>
      <c r="N283" s="269">
        <v>0</v>
      </c>
      <c r="O283" s="269">
        <f>ROUND(E283*N283,2)</f>
        <v>0</v>
      </c>
      <c r="P283" s="269">
        <v>0</v>
      </c>
      <c r="Q283" s="269">
        <f>ROUND(E283*P283,2)</f>
        <v>0</v>
      </c>
      <c r="R283" s="269"/>
      <c r="S283" s="269" t="s">
        <v>714</v>
      </c>
      <c r="T283" s="270" t="s">
        <v>710</v>
      </c>
      <c r="U283" s="231">
        <v>0</v>
      </c>
      <c r="V283" s="231">
        <f>ROUND(E283*U283,2)</f>
        <v>0</v>
      </c>
      <c r="W283" s="231"/>
      <c r="X283" s="231" t="s">
        <v>159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711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64">
        <v>93</v>
      </c>
      <c r="B284" s="265" t="s">
        <v>762</v>
      </c>
      <c r="C284" s="271" t="s">
        <v>763</v>
      </c>
      <c r="D284" s="266" t="s">
        <v>0</v>
      </c>
      <c r="E284" s="267">
        <v>1.5</v>
      </c>
      <c r="F284" s="268"/>
      <c r="G284" s="269">
        <f>ROUND(E284*F284,2)</f>
        <v>0</v>
      </c>
      <c r="H284" s="268"/>
      <c r="I284" s="269">
        <f>ROUND(E284*H284,2)</f>
        <v>0</v>
      </c>
      <c r="J284" s="268"/>
      <c r="K284" s="269">
        <f>ROUND(E284*J284,2)</f>
        <v>0</v>
      </c>
      <c r="L284" s="269">
        <v>21</v>
      </c>
      <c r="M284" s="269">
        <f>G284*(1+L284/100)</f>
        <v>0</v>
      </c>
      <c r="N284" s="269">
        <v>0</v>
      </c>
      <c r="O284" s="269">
        <f>ROUND(E284*N284,2)</f>
        <v>0</v>
      </c>
      <c r="P284" s="269">
        <v>0</v>
      </c>
      <c r="Q284" s="269">
        <f>ROUND(E284*P284,2)</f>
        <v>0</v>
      </c>
      <c r="R284" s="269"/>
      <c r="S284" s="269" t="s">
        <v>714</v>
      </c>
      <c r="T284" s="270" t="s">
        <v>710</v>
      </c>
      <c r="U284" s="231">
        <v>0</v>
      </c>
      <c r="V284" s="231">
        <f>ROUND(E284*U284,2)</f>
        <v>0</v>
      </c>
      <c r="W284" s="231"/>
      <c r="X284" s="231" t="s">
        <v>159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711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64">
        <v>94</v>
      </c>
      <c r="B285" s="265" t="s">
        <v>764</v>
      </c>
      <c r="C285" s="271" t="s">
        <v>765</v>
      </c>
      <c r="D285" s="266" t="s">
        <v>0</v>
      </c>
      <c r="E285" s="267">
        <v>5</v>
      </c>
      <c r="F285" s="268"/>
      <c r="G285" s="269">
        <f>ROUND(E285*F285,2)</f>
        <v>0</v>
      </c>
      <c r="H285" s="268"/>
      <c r="I285" s="269">
        <f>ROUND(E285*H285,2)</f>
        <v>0</v>
      </c>
      <c r="J285" s="268"/>
      <c r="K285" s="269">
        <f>ROUND(E285*J285,2)</f>
        <v>0</v>
      </c>
      <c r="L285" s="269">
        <v>21</v>
      </c>
      <c r="M285" s="269">
        <f>G285*(1+L285/100)</f>
        <v>0</v>
      </c>
      <c r="N285" s="269">
        <v>0</v>
      </c>
      <c r="O285" s="269">
        <f>ROUND(E285*N285,2)</f>
        <v>0</v>
      </c>
      <c r="P285" s="269">
        <v>0</v>
      </c>
      <c r="Q285" s="269">
        <f>ROUND(E285*P285,2)</f>
        <v>0</v>
      </c>
      <c r="R285" s="269"/>
      <c r="S285" s="269" t="s">
        <v>207</v>
      </c>
      <c r="T285" s="270" t="s">
        <v>208</v>
      </c>
      <c r="U285" s="231">
        <v>0</v>
      </c>
      <c r="V285" s="231">
        <f>ROUND(E285*U285,2)</f>
        <v>0</v>
      </c>
      <c r="W285" s="231"/>
      <c r="X285" s="231" t="s">
        <v>402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736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64">
        <v>95</v>
      </c>
      <c r="B286" s="265" t="s">
        <v>766</v>
      </c>
      <c r="C286" s="271" t="s">
        <v>767</v>
      </c>
      <c r="D286" s="266" t="s">
        <v>0</v>
      </c>
      <c r="E286" s="267">
        <v>1</v>
      </c>
      <c r="F286" s="268"/>
      <c r="G286" s="269">
        <f>ROUND(E286*F286,2)</f>
        <v>0</v>
      </c>
      <c r="H286" s="268"/>
      <c r="I286" s="269">
        <f>ROUND(E286*H286,2)</f>
        <v>0</v>
      </c>
      <c r="J286" s="268"/>
      <c r="K286" s="269">
        <f>ROUND(E286*J286,2)</f>
        <v>0</v>
      </c>
      <c r="L286" s="269">
        <v>21</v>
      </c>
      <c r="M286" s="269">
        <f>G286*(1+L286/100)</f>
        <v>0</v>
      </c>
      <c r="N286" s="269">
        <v>0</v>
      </c>
      <c r="O286" s="269">
        <f>ROUND(E286*N286,2)</f>
        <v>0</v>
      </c>
      <c r="P286" s="269">
        <v>0</v>
      </c>
      <c r="Q286" s="269">
        <f>ROUND(E286*P286,2)</f>
        <v>0</v>
      </c>
      <c r="R286" s="269"/>
      <c r="S286" s="269" t="s">
        <v>158</v>
      </c>
      <c r="T286" s="270" t="s">
        <v>208</v>
      </c>
      <c r="U286" s="231">
        <v>2.8E-3</v>
      </c>
      <c r="V286" s="231">
        <f>ROUND(E286*U286,2)</f>
        <v>0</v>
      </c>
      <c r="W286" s="231"/>
      <c r="X286" s="231" t="s">
        <v>768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769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64">
        <v>96</v>
      </c>
      <c r="B287" s="265" t="s">
        <v>770</v>
      </c>
      <c r="C287" s="271" t="s">
        <v>771</v>
      </c>
      <c r="D287" s="266" t="s">
        <v>0</v>
      </c>
      <c r="E287" s="267">
        <v>1</v>
      </c>
      <c r="F287" s="268"/>
      <c r="G287" s="269">
        <f>ROUND(E287*F287,2)</f>
        <v>0</v>
      </c>
      <c r="H287" s="268"/>
      <c r="I287" s="269">
        <f>ROUND(E287*H287,2)</f>
        <v>0</v>
      </c>
      <c r="J287" s="268"/>
      <c r="K287" s="269">
        <f>ROUND(E287*J287,2)</f>
        <v>0</v>
      </c>
      <c r="L287" s="269">
        <v>21</v>
      </c>
      <c r="M287" s="269">
        <f>G287*(1+L287/100)</f>
        <v>0</v>
      </c>
      <c r="N287" s="269">
        <v>0</v>
      </c>
      <c r="O287" s="269">
        <f>ROUND(E287*N287,2)</f>
        <v>0</v>
      </c>
      <c r="P287" s="269">
        <v>0</v>
      </c>
      <c r="Q287" s="269">
        <f>ROUND(E287*P287,2)</f>
        <v>0</v>
      </c>
      <c r="R287" s="269"/>
      <c r="S287" s="269" t="s">
        <v>158</v>
      </c>
      <c r="T287" s="270" t="s">
        <v>208</v>
      </c>
      <c r="U287" s="231">
        <v>4.7999999999999996E-3</v>
      </c>
      <c r="V287" s="231">
        <f>ROUND(E287*U287,2)</f>
        <v>0</v>
      </c>
      <c r="W287" s="231"/>
      <c r="X287" s="231" t="s">
        <v>768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769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>
      <c r="A288" s="235" t="s">
        <v>153</v>
      </c>
      <c r="B288" s="236" t="s">
        <v>123</v>
      </c>
      <c r="C288" s="252" t="s">
        <v>124</v>
      </c>
      <c r="D288" s="237"/>
      <c r="E288" s="238"/>
      <c r="F288" s="239"/>
      <c r="G288" s="239">
        <f>SUMIF(AG289:AG333,"&lt;&gt;NOR",G289:G333)</f>
        <v>0</v>
      </c>
      <c r="H288" s="239"/>
      <c r="I288" s="239">
        <f>SUM(I289:I333)</f>
        <v>0</v>
      </c>
      <c r="J288" s="239"/>
      <c r="K288" s="239">
        <f>SUM(K289:K333)</f>
        <v>0</v>
      </c>
      <c r="L288" s="239"/>
      <c r="M288" s="239">
        <f>SUM(M289:M333)</f>
        <v>0</v>
      </c>
      <c r="N288" s="239"/>
      <c r="O288" s="239">
        <f>SUM(O289:O333)</f>
        <v>0</v>
      </c>
      <c r="P288" s="239"/>
      <c r="Q288" s="239">
        <f>SUM(Q289:Q333)</f>
        <v>0</v>
      </c>
      <c r="R288" s="239"/>
      <c r="S288" s="239"/>
      <c r="T288" s="240"/>
      <c r="U288" s="234"/>
      <c r="V288" s="234">
        <f>SUM(V289:V333)</f>
        <v>0.89000000000000012</v>
      </c>
      <c r="W288" s="234"/>
      <c r="X288" s="234"/>
      <c r="AG288" t="s">
        <v>154</v>
      </c>
    </row>
    <row r="289" spans="1:60" outlineLevel="1">
      <c r="A289" s="241">
        <v>97</v>
      </c>
      <c r="B289" s="242" t="s">
        <v>503</v>
      </c>
      <c r="C289" s="253" t="s">
        <v>504</v>
      </c>
      <c r="D289" s="243" t="s">
        <v>274</v>
      </c>
      <c r="E289" s="244">
        <v>0.72799999999999998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158</v>
      </c>
      <c r="T289" s="247" t="s">
        <v>158</v>
      </c>
      <c r="U289" s="231">
        <v>0.28000000000000003</v>
      </c>
      <c r="V289" s="231">
        <f>ROUND(E289*U289,2)</f>
        <v>0.2</v>
      </c>
      <c r="W289" s="231"/>
      <c r="X289" s="231" t="s">
        <v>159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269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5" t="s">
        <v>505</v>
      </c>
      <c r="D290" s="248"/>
      <c r="E290" s="248"/>
      <c r="F290" s="248"/>
      <c r="G290" s="248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202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6" t="s">
        <v>506</v>
      </c>
      <c r="D291" s="249"/>
      <c r="E291" s="249"/>
      <c r="F291" s="249"/>
      <c r="G291" s="249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202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>
      <c r="A292" s="229"/>
      <c r="B292" s="230"/>
      <c r="C292" s="256" t="s">
        <v>507</v>
      </c>
      <c r="D292" s="249"/>
      <c r="E292" s="249"/>
      <c r="F292" s="249"/>
      <c r="G292" s="249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202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50" t="str">
        <f>C292</f>
        <v>- při vodorovné dopravě po vodě : vyložení na hromady na suchu nebo na přeložení na dopravní prostředek na suchu do 15 m vodorovně a současně do 4 m svisle,</v>
      </c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6" t="s">
        <v>508</v>
      </c>
      <c r="D293" s="249"/>
      <c r="E293" s="249"/>
      <c r="F293" s="249"/>
      <c r="G293" s="249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202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772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162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773</v>
      </c>
      <c r="D295" s="232"/>
      <c r="E295" s="233">
        <v>0.27500000000000002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774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775</v>
      </c>
      <c r="D297" s="232"/>
      <c r="E297" s="233">
        <v>0.01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162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776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162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777</v>
      </c>
      <c r="D299" s="232"/>
      <c r="E299" s="233">
        <v>0.02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778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779</v>
      </c>
      <c r="D301" s="232"/>
      <c r="E301" s="233">
        <v>0.42299999999999999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162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98</v>
      </c>
      <c r="B302" s="242" t="s">
        <v>513</v>
      </c>
      <c r="C302" s="253" t="s">
        <v>514</v>
      </c>
      <c r="D302" s="243" t="s">
        <v>274</v>
      </c>
      <c r="E302" s="244">
        <v>0.72799999999999998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0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158</v>
      </c>
      <c r="T302" s="247" t="s">
        <v>158</v>
      </c>
      <c r="U302" s="231">
        <v>0.01</v>
      </c>
      <c r="V302" s="231">
        <f>ROUND(E302*U302,2)</f>
        <v>0.01</v>
      </c>
      <c r="W302" s="231"/>
      <c r="X302" s="231" t="s">
        <v>159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269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780</v>
      </c>
      <c r="D303" s="232"/>
      <c r="E303" s="233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772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773</v>
      </c>
      <c r="D305" s="232"/>
      <c r="E305" s="233">
        <v>0.27500000000000002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774</v>
      </c>
      <c r="D306" s="232"/>
      <c r="E306" s="233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775</v>
      </c>
      <c r="D307" s="232"/>
      <c r="E307" s="233">
        <v>0.01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776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777</v>
      </c>
      <c r="D309" s="232"/>
      <c r="E309" s="233">
        <v>0.02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778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162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779</v>
      </c>
      <c r="D311" s="232"/>
      <c r="E311" s="233">
        <v>0.42299999999999999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99</v>
      </c>
      <c r="B312" s="242" t="s">
        <v>515</v>
      </c>
      <c r="C312" s="253" t="s">
        <v>516</v>
      </c>
      <c r="D312" s="243" t="s">
        <v>274</v>
      </c>
      <c r="E312" s="244">
        <v>10.92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158</v>
      </c>
      <c r="T312" s="247" t="s">
        <v>158</v>
      </c>
      <c r="U312" s="231">
        <v>0</v>
      </c>
      <c r="V312" s="231">
        <f>ROUND(E312*U312,2)</f>
        <v>0</v>
      </c>
      <c r="W312" s="231"/>
      <c r="X312" s="231" t="s">
        <v>159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269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29"/>
      <c r="B313" s="230"/>
      <c r="C313" s="254" t="s">
        <v>781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162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782</v>
      </c>
      <c r="D314" s="232"/>
      <c r="E314" s="233">
        <v>10.92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162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100</v>
      </c>
      <c r="B315" s="242" t="s">
        <v>520</v>
      </c>
      <c r="C315" s="253" t="s">
        <v>521</v>
      </c>
      <c r="D315" s="243" t="s">
        <v>274</v>
      </c>
      <c r="E315" s="244">
        <v>0.72799999999999998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158</v>
      </c>
      <c r="T315" s="247" t="s">
        <v>158</v>
      </c>
      <c r="U315" s="231">
        <v>0.94</v>
      </c>
      <c r="V315" s="231">
        <f>ROUND(E315*U315,2)</f>
        <v>0.68</v>
      </c>
      <c r="W315" s="231"/>
      <c r="X315" s="231" t="s">
        <v>159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160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783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162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772</v>
      </c>
      <c r="D317" s="232"/>
      <c r="E317" s="233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162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773</v>
      </c>
      <c r="D318" s="232"/>
      <c r="E318" s="233">
        <v>0.27500000000000002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774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775</v>
      </c>
      <c r="D320" s="232"/>
      <c r="E320" s="233">
        <v>0.01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776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777</v>
      </c>
      <c r="D322" s="232"/>
      <c r="E322" s="233">
        <v>0.02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162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778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162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779</v>
      </c>
      <c r="D324" s="232"/>
      <c r="E324" s="233">
        <v>0.42299999999999999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41">
        <v>101</v>
      </c>
      <c r="B325" s="242" t="s">
        <v>523</v>
      </c>
      <c r="C325" s="253" t="s">
        <v>524</v>
      </c>
      <c r="D325" s="243" t="s">
        <v>274</v>
      </c>
      <c r="E325" s="244">
        <v>0.72799999999999998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158</v>
      </c>
      <c r="T325" s="247" t="s">
        <v>158</v>
      </c>
      <c r="U325" s="231">
        <v>0</v>
      </c>
      <c r="V325" s="231">
        <f>ROUND(E325*U325,2)</f>
        <v>0</v>
      </c>
      <c r="W325" s="231"/>
      <c r="X325" s="231" t="s">
        <v>159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269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772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773</v>
      </c>
      <c r="D327" s="232"/>
      <c r="E327" s="233">
        <v>0.27500000000000002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162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774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162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775</v>
      </c>
      <c r="D329" s="232"/>
      <c r="E329" s="233">
        <v>0.01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776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162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777</v>
      </c>
      <c r="D331" s="232"/>
      <c r="E331" s="233">
        <v>0.02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778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779</v>
      </c>
      <c r="D333" s="232"/>
      <c r="E333" s="233">
        <v>0.42299999999999999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35" t="s">
        <v>153</v>
      </c>
      <c r="B334" s="236" t="s">
        <v>126</v>
      </c>
      <c r="C334" s="252" t="s">
        <v>29</v>
      </c>
      <c r="D334" s="237"/>
      <c r="E334" s="238"/>
      <c r="F334" s="239"/>
      <c r="G334" s="239">
        <f>SUMIF(AG335:AG338,"&lt;&gt;NOR",G335:G338)</f>
        <v>0</v>
      </c>
      <c r="H334" s="239"/>
      <c r="I334" s="239">
        <f>SUM(I335:I338)</f>
        <v>0</v>
      </c>
      <c r="J334" s="239"/>
      <c r="K334" s="239">
        <f>SUM(K335:K338)</f>
        <v>0</v>
      </c>
      <c r="L334" s="239"/>
      <c r="M334" s="239">
        <f>SUM(M335:M338)</f>
        <v>0</v>
      </c>
      <c r="N334" s="239"/>
      <c r="O334" s="239">
        <f>SUM(O335:O338)</f>
        <v>0</v>
      </c>
      <c r="P334" s="239"/>
      <c r="Q334" s="239">
        <f>SUM(Q335:Q338)</f>
        <v>0</v>
      </c>
      <c r="R334" s="239"/>
      <c r="S334" s="239"/>
      <c r="T334" s="240"/>
      <c r="U334" s="234"/>
      <c r="V334" s="234">
        <f>SUM(V335:V338)</f>
        <v>0</v>
      </c>
      <c r="W334" s="234"/>
      <c r="X334" s="234"/>
      <c r="AG334" t="s">
        <v>154</v>
      </c>
    </row>
    <row r="335" spans="1:60" outlineLevel="1">
      <c r="A335" s="241">
        <v>102</v>
      </c>
      <c r="B335" s="242" t="s">
        <v>525</v>
      </c>
      <c r="C335" s="253" t="s">
        <v>526</v>
      </c>
      <c r="D335" s="243" t="s">
        <v>0</v>
      </c>
      <c r="E335" s="244">
        <v>1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 t="s">
        <v>158</v>
      </c>
      <c r="T335" s="247" t="s">
        <v>208</v>
      </c>
      <c r="U335" s="231">
        <v>0</v>
      </c>
      <c r="V335" s="231">
        <f>ROUND(E335*U335,2)</f>
        <v>0</v>
      </c>
      <c r="W335" s="231"/>
      <c r="X335" s="231" t="s">
        <v>527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528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56</v>
      </c>
      <c r="D336" s="232"/>
      <c r="E336" s="233">
        <v>1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162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41">
        <v>103</v>
      </c>
      <c r="B337" s="242" t="s">
        <v>529</v>
      </c>
      <c r="C337" s="253" t="s">
        <v>530</v>
      </c>
      <c r="D337" s="243" t="s">
        <v>0</v>
      </c>
      <c r="E337" s="244">
        <v>1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0</v>
      </c>
      <c r="Q337" s="246">
        <f>ROUND(E337*P337,2)</f>
        <v>0</v>
      </c>
      <c r="R337" s="246"/>
      <c r="S337" s="246" t="s">
        <v>207</v>
      </c>
      <c r="T337" s="247" t="s">
        <v>208</v>
      </c>
      <c r="U337" s="231">
        <v>0</v>
      </c>
      <c r="V337" s="231">
        <f>ROUND(E337*U337,2)</f>
        <v>0</v>
      </c>
      <c r="W337" s="231"/>
      <c r="X337" s="231" t="s">
        <v>527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528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56</v>
      </c>
      <c r="D338" s="232"/>
      <c r="E338" s="233">
        <v>1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162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>
      <c r="A339" s="3"/>
      <c r="B339" s="4"/>
      <c r="C339" s="257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AE339">
        <v>15</v>
      </c>
      <c r="AF339">
        <v>21</v>
      </c>
      <c r="AG339" t="s">
        <v>140</v>
      </c>
    </row>
    <row r="340" spans="1:60">
      <c r="A340" s="215"/>
      <c r="B340" s="216" t="s">
        <v>31</v>
      </c>
      <c r="C340" s="258"/>
      <c r="D340" s="217"/>
      <c r="E340" s="218"/>
      <c r="F340" s="218"/>
      <c r="G340" s="251">
        <f>G8+G22+G35+G39+G43+G46+G50+G54+G60+G67+G104+G158+G164+G178+G209+G222+G247+G257+G279+G288+G334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E340">
        <f>SUMIF(L7:L338,AE339,G7:G338)</f>
        <v>0</v>
      </c>
      <c r="AF340">
        <f>SUMIF(L7:L338,AF339,G7:G338)</f>
        <v>0</v>
      </c>
      <c r="AG340" t="s">
        <v>531</v>
      </c>
    </row>
    <row r="341" spans="1:60">
      <c r="A341" s="3"/>
      <c r="B341" s="4"/>
      <c r="C341" s="257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60">
      <c r="A342" s="3"/>
      <c r="B342" s="4"/>
      <c r="C342" s="257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60">
      <c r="A343" s="219" t="s">
        <v>532</v>
      </c>
      <c r="B343" s="219"/>
      <c r="C343" s="259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60">
      <c r="A344" s="220"/>
      <c r="B344" s="221"/>
      <c r="C344" s="260"/>
      <c r="D344" s="221"/>
      <c r="E344" s="221"/>
      <c r="F344" s="221"/>
      <c r="G344" s="2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AG344" t="s">
        <v>533</v>
      </c>
    </row>
    <row r="345" spans="1:60">
      <c r="A345" s="223"/>
      <c r="B345" s="224"/>
      <c r="C345" s="261"/>
      <c r="D345" s="224"/>
      <c r="E345" s="224"/>
      <c r="F345" s="224"/>
      <c r="G345" s="22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60">
      <c r="A346" s="223"/>
      <c r="B346" s="224"/>
      <c r="C346" s="261"/>
      <c r="D346" s="224"/>
      <c r="E346" s="224"/>
      <c r="F346" s="224"/>
      <c r="G346" s="22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60">
      <c r="A347" s="223"/>
      <c r="B347" s="224"/>
      <c r="C347" s="261"/>
      <c r="D347" s="224"/>
      <c r="E347" s="224"/>
      <c r="F347" s="224"/>
      <c r="G347" s="22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60">
      <c r="A348" s="226"/>
      <c r="B348" s="227"/>
      <c r="C348" s="262"/>
      <c r="D348" s="227"/>
      <c r="E348" s="227"/>
      <c r="F348" s="227"/>
      <c r="G348" s="22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60">
      <c r="A349" s="3"/>
      <c r="B349" s="4"/>
      <c r="C349" s="257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>
      <c r="C350" s="263"/>
      <c r="D350" s="10"/>
      <c r="AG350" t="s">
        <v>535</v>
      </c>
    </row>
    <row r="351" spans="1:60">
      <c r="D351" s="10"/>
    </row>
    <row r="352" spans="1:60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6">
    <mergeCell ref="C94:G94"/>
    <mergeCell ref="C97:G97"/>
    <mergeCell ref="C290:G290"/>
    <mergeCell ref="C291:G291"/>
    <mergeCell ref="C292:G292"/>
    <mergeCell ref="C293:G293"/>
    <mergeCell ref="A1:G1"/>
    <mergeCell ref="C2:G2"/>
    <mergeCell ref="C3:G3"/>
    <mergeCell ref="C4:G4"/>
    <mergeCell ref="A343:C343"/>
    <mergeCell ref="A344:G348"/>
    <mergeCell ref="C62:G62"/>
    <mergeCell ref="C69:G69"/>
    <mergeCell ref="C70:G70"/>
    <mergeCell ref="C76:G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67</v>
      </c>
      <c r="C4" s="204" t="s">
        <v>68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153</v>
      </c>
      <c r="B8" s="236" t="s">
        <v>65</v>
      </c>
      <c r="C8" s="252" t="s">
        <v>75</v>
      </c>
      <c r="D8" s="237"/>
      <c r="E8" s="238"/>
      <c r="F8" s="239"/>
      <c r="G8" s="239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9"/>
      <c r="O8" s="239">
        <f>SUM(O9:O21)</f>
        <v>1.82</v>
      </c>
      <c r="P8" s="239"/>
      <c r="Q8" s="239">
        <f>SUM(Q9:Q21)</f>
        <v>0</v>
      </c>
      <c r="R8" s="239"/>
      <c r="S8" s="239"/>
      <c r="T8" s="240"/>
      <c r="U8" s="234"/>
      <c r="V8" s="234">
        <f>SUM(V9:V21)</f>
        <v>11.67</v>
      </c>
      <c r="W8" s="234"/>
      <c r="X8" s="234"/>
      <c r="AG8" t="s">
        <v>154</v>
      </c>
    </row>
    <row r="9" spans="1:60" outlineLevel="1">
      <c r="A9" s="241">
        <v>1</v>
      </c>
      <c r="B9" s="242" t="s">
        <v>586</v>
      </c>
      <c r="C9" s="253" t="s">
        <v>587</v>
      </c>
      <c r="D9" s="243" t="s">
        <v>157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2.104E-2</v>
      </c>
      <c r="O9" s="246">
        <f>ROUND(E9*N9,2)</f>
        <v>0.04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0.32250000000000001</v>
      </c>
      <c r="V9" s="231">
        <f>ROUND(E9*U9,2)</f>
        <v>0.65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588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589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56</v>
      </c>
      <c r="D12" s="232"/>
      <c r="E12" s="233">
        <v>1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/>
      <c r="B13" s="230"/>
      <c r="C13" s="254" t="s">
        <v>590</v>
      </c>
      <c r="D13" s="232"/>
      <c r="E13" s="233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56</v>
      </c>
      <c r="D14" s="232"/>
      <c r="E14" s="233">
        <v>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41">
        <v>2</v>
      </c>
      <c r="B15" s="242" t="s">
        <v>591</v>
      </c>
      <c r="C15" s="253" t="s">
        <v>592</v>
      </c>
      <c r="D15" s="243" t="s">
        <v>157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4.8700000000000002E-3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158</v>
      </c>
      <c r="T15" s="247" t="s">
        <v>158</v>
      </c>
      <c r="U15" s="231">
        <v>1.19</v>
      </c>
      <c r="V15" s="231">
        <f>ROUND(E15*U15,2)</f>
        <v>1.19</v>
      </c>
      <c r="W15" s="231"/>
      <c r="X15" s="231" t="s">
        <v>159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56</v>
      </c>
      <c r="D16" s="232"/>
      <c r="E16" s="233">
        <v>1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3</v>
      </c>
      <c r="B17" s="242" t="s">
        <v>593</v>
      </c>
      <c r="C17" s="253" t="s">
        <v>594</v>
      </c>
      <c r="D17" s="243" t="s">
        <v>165</v>
      </c>
      <c r="E17" s="244">
        <v>14.582000000000001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0.12182999999999999</v>
      </c>
      <c r="O17" s="246">
        <f>ROUND(E17*N17,2)</f>
        <v>1.78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0.67400000000000004</v>
      </c>
      <c r="V17" s="231">
        <f>ROUND(E17*U17,2)</f>
        <v>9.83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595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596</v>
      </c>
      <c r="D19" s="232"/>
      <c r="E19" s="233">
        <v>16.992000000000001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433</v>
      </c>
      <c r="D20" s="232"/>
      <c r="E20" s="233">
        <v>-0.81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231</v>
      </c>
      <c r="D21" s="232"/>
      <c r="E21" s="233">
        <v>-1.6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35" t="s">
        <v>153</v>
      </c>
      <c r="B22" s="236" t="s">
        <v>76</v>
      </c>
      <c r="C22" s="252" t="s">
        <v>77</v>
      </c>
      <c r="D22" s="237"/>
      <c r="E22" s="238"/>
      <c r="F22" s="239"/>
      <c r="G22" s="239">
        <f>SUMIF(AG23:AG34,"&lt;&gt;NOR",G23:G34)</f>
        <v>0</v>
      </c>
      <c r="H22" s="239"/>
      <c r="I22" s="239">
        <f>SUM(I23:I34)</f>
        <v>0</v>
      </c>
      <c r="J22" s="239"/>
      <c r="K22" s="239">
        <f>SUM(K23:K34)</f>
        <v>0</v>
      </c>
      <c r="L22" s="239"/>
      <c r="M22" s="239">
        <f>SUM(M23:M34)</f>
        <v>0</v>
      </c>
      <c r="N22" s="239"/>
      <c r="O22" s="239">
        <f>SUM(O23:O34)</f>
        <v>0.11000000000000001</v>
      </c>
      <c r="P22" s="239"/>
      <c r="Q22" s="239">
        <f>SUM(Q23:Q34)</f>
        <v>0</v>
      </c>
      <c r="R22" s="239"/>
      <c r="S22" s="239"/>
      <c r="T22" s="240"/>
      <c r="U22" s="234"/>
      <c r="V22" s="234">
        <f>SUM(V23:V34)</f>
        <v>7.55</v>
      </c>
      <c r="W22" s="234"/>
      <c r="X22" s="234"/>
      <c r="AG22" t="s">
        <v>154</v>
      </c>
    </row>
    <row r="23" spans="1:60" outlineLevel="1">
      <c r="A23" s="241">
        <v>4</v>
      </c>
      <c r="B23" s="242" t="s">
        <v>179</v>
      </c>
      <c r="C23" s="253" t="s">
        <v>180</v>
      </c>
      <c r="D23" s="243" t="s">
        <v>165</v>
      </c>
      <c r="E23" s="244">
        <v>11.0976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6.3499999999999997E-3</v>
      </c>
      <c r="O23" s="246">
        <f>ROUND(E23*N23,2)</f>
        <v>7.0000000000000007E-2</v>
      </c>
      <c r="P23" s="246">
        <v>0</v>
      </c>
      <c r="Q23" s="246">
        <f>ROUND(E23*P23,2)</f>
        <v>0</v>
      </c>
      <c r="R23" s="246"/>
      <c r="S23" s="246" t="s">
        <v>158</v>
      </c>
      <c r="T23" s="247" t="s">
        <v>158</v>
      </c>
      <c r="U23" s="231">
        <v>0.32</v>
      </c>
      <c r="V23" s="231">
        <f>ROUND(E23*U23,2)</f>
        <v>3.55</v>
      </c>
      <c r="W23" s="231"/>
      <c r="X23" s="231" t="s">
        <v>159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597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595</v>
      </c>
      <c r="D25" s="232"/>
      <c r="E25" s="233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162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598</v>
      </c>
      <c r="D26" s="232"/>
      <c r="E26" s="233">
        <v>15.897600000000001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599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600</v>
      </c>
      <c r="D28" s="232"/>
      <c r="E28" s="233">
        <v>-4.8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41">
        <v>5</v>
      </c>
      <c r="B29" s="242" t="s">
        <v>190</v>
      </c>
      <c r="C29" s="253" t="s">
        <v>191</v>
      </c>
      <c r="D29" s="243" t="s">
        <v>165</v>
      </c>
      <c r="E29" s="244">
        <v>11.0976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3.6700000000000001E-3</v>
      </c>
      <c r="O29" s="246">
        <f>ROUND(E29*N29,2)</f>
        <v>0.04</v>
      </c>
      <c r="P29" s="246">
        <v>0</v>
      </c>
      <c r="Q29" s="246">
        <f>ROUND(E29*P29,2)</f>
        <v>0</v>
      </c>
      <c r="R29" s="246"/>
      <c r="S29" s="246" t="s">
        <v>158</v>
      </c>
      <c r="T29" s="247" t="s">
        <v>158</v>
      </c>
      <c r="U29" s="231">
        <v>0.36</v>
      </c>
      <c r="V29" s="231">
        <f>ROUND(E29*U29,2)</f>
        <v>4</v>
      </c>
      <c r="W29" s="231"/>
      <c r="X29" s="231" t="s">
        <v>159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597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595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598</v>
      </c>
      <c r="D32" s="232"/>
      <c r="E32" s="233">
        <v>15.897600000000001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599</v>
      </c>
      <c r="D33" s="232"/>
      <c r="E33" s="233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600</v>
      </c>
      <c r="D34" s="232"/>
      <c r="E34" s="233">
        <v>-4.8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35" t="s">
        <v>153</v>
      </c>
      <c r="B35" s="236" t="s">
        <v>78</v>
      </c>
      <c r="C35" s="252" t="s">
        <v>79</v>
      </c>
      <c r="D35" s="237"/>
      <c r="E35" s="238"/>
      <c r="F35" s="239"/>
      <c r="G35" s="239">
        <f>SUMIF(AG36:AG38,"&lt;&gt;NOR",G36:G38)</f>
        <v>0</v>
      </c>
      <c r="H35" s="239"/>
      <c r="I35" s="239">
        <f>SUM(I36:I38)</f>
        <v>0</v>
      </c>
      <c r="J35" s="239"/>
      <c r="K35" s="239">
        <f>SUM(K36:K38)</f>
        <v>0</v>
      </c>
      <c r="L35" s="239"/>
      <c r="M35" s="239">
        <f>SUM(M36:M38)</f>
        <v>0</v>
      </c>
      <c r="N35" s="239"/>
      <c r="O35" s="239">
        <f>SUM(O36:O38)</f>
        <v>0.18</v>
      </c>
      <c r="P35" s="239"/>
      <c r="Q35" s="239">
        <f>SUM(Q36:Q38)</f>
        <v>0</v>
      </c>
      <c r="R35" s="239"/>
      <c r="S35" s="239"/>
      <c r="T35" s="240"/>
      <c r="U35" s="234"/>
      <c r="V35" s="234">
        <f>SUM(V36:V38)</f>
        <v>2.79</v>
      </c>
      <c r="W35" s="234"/>
      <c r="X35" s="234"/>
      <c r="AG35" t="s">
        <v>154</v>
      </c>
    </row>
    <row r="36" spans="1:60" outlineLevel="1">
      <c r="A36" s="241">
        <v>6</v>
      </c>
      <c r="B36" s="242" t="s">
        <v>193</v>
      </c>
      <c r="C36" s="253" t="s">
        <v>194</v>
      </c>
      <c r="D36" s="243" t="s">
        <v>165</v>
      </c>
      <c r="E36" s="244">
        <v>9.9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1.7850000000000001E-2</v>
      </c>
      <c r="O36" s="246">
        <f>ROUND(E36*N36,2)</f>
        <v>0.18</v>
      </c>
      <c r="P36" s="246">
        <v>0</v>
      </c>
      <c r="Q36" s="246">
        <f>ROUND(E36*P36,2)</f>
        <v>0</v>
      </c>
      <c r="R36" s="246"/>
      <c r="S36" s="246" t="s">
        <v>158</v>
      </c>
      <c r="T36" s="247" t="s">
        <v>158</v>
      </c>
      <c r="U36" s="231">
        <v>0.28199999999999997</v>
      </c>
      <c r="V36" s="231">
        <f>ROUND(E36*U36,2)</f>
        <v>2.79</v>
      </c>
      <c r="W36" s="231"/>
      <c r="X36" s="231" t="s">
        <v>159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>
      <c r="A37" s="229"/>
      <c r="B37" s="230"/>
      <c r="C37" s="254" t="s">
        <v>601</v>
      </c>
      <c r="D37" s="232"/>
      <c r="E37" s="233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602</v>
      </c>
      <c r="D38" s="232"/>
      <c r="E38" s="233">
        <v>9.9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>
      <c r="A39" s="235" t="s">
        <v>153</v>
      </c>
      <c r="B39" s="236" t="s">
        <v>82</v>
      </c>
      <c r="C39" s="252" t="s">
        <v>83</v>
      </c>
      <c r="D39" s="237"/>
      <c r="E39" s="238"/>
      <c r="F39" s="239"/>
      <c r="G39" s="239">
        <f>SUMIF(AG40:AG42,"&lt;&gt;NOR",G40:G42)</f>
        <v>0</v>
      </c>
      <c r="H39" s="239"/>
      <c r="I39" s="239">
        <f>SUM(I40:I42)</f>
        <v>0</v>
      </c>
      <c r="J39" s="239"/>
      <c r="K39" s="239">
        <f>SUM(K40:K42)</f>
        <v>0</v>
      </c>
      <c r="L39" s="239"/>
      <c r="M39" s="239">
        <f>SUM(M40:M42)</f>
        <v>0</v>
      </c>
      <c r="N39" s="239"/>
      <c r="O39" s="239">
        <f>SUM(O40:O42)</f>
        <v>0</v>
      </c>
      <c r="P39" s="239"/>
      <c r="Q39" s="239">
        <f>SUM(Q40:Q42)</f>
        <v>0</v>
      </c>
      <c r="R39" s="239"/>
      <c r="S39" s="239"/>
      <c r="T39" s="240"/>
      <c r="U39" s="234"/>
      <c r="V39" s="234">
        <f>SUM(V40:V42)</f>
        <v>2.0499999999999998</v>
      </c>
      <c r="W39" s="234"/>
      <c r="X39" s="234"/>
      <c r="AG39" t="s">
        <v>154</v>
      </c>
    </row>
    <row r="40" spans="1:60" outlineLevel="1">
      <c r="A40" s="241">
        <v>7</v>
      </c>
      <c r="B40" s="242" t="s">
        <v>209</v>
      </c>
      <c r="C40" s="253" t="s">
        <v>210</v>
      </c>
      <c r="D40" s="243" t="s">
        <v>165</v>
      </c>
      <c r="E40" s="244">
        <v>9.9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158</v>
      </c>
      <c r="T40" s="247" t="s">
        <v>158</v>
      </c>
      <c r="U40" s="231">
        <v>0.20699999999999999</v>
      </c>
      <c r="V40" s="231">
        <f>ROUND(E40*U40,2)</f>
        <v>2.0499999999999998</v>
      </c>
      <c r="W40" s="231"/>
      <c r="X40" s="231" t="s">
        <v>159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29"/>
      <c r="B41" s="230"/>
      <c r="C41" s="254" t="s">
        <v>603</v>
      </c>
      <c r="D41" s="232"/>
      <c r="E41" s="233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602</v>
      </c>
      <c r="D42" s="232"/>
      <c r="E42" s="233">
        <v>9.9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>
      <c r="A43" s="235" t="s">
        <v>153</v>
      </c>
      <c r="B43" s="236" t="s">
        <v>84</v>
      </c>
      <c r="C43" s="252" t="s">
        <v>85</v>
      </c>
      <c r="D43" s="237"/>
      <c r="E43" s="238"/>
      <c r="F43" s="239"/>
      <c r="G43" s="239">
        <f>SUMIF(AG44:AG45,"&lt;&gt;NOR",G44:G45)</f>
        <v>0</v>
      </c>
      <c r="H43" s="239"/>
      <c r="I43" s="239">
        <f>SUM(I44:I45)</f>
        <v>0</v>
      </c>
      <c r="J43" s="239"/>
      <c r="K43" s="239">
        <f>SUM(K44:K45)</f>
        <v>0</v>
      </c>
      <c r="L43" s="239"/>
      <c r="M43" s="239">
        <f>SUM(M44:M45)</f>
        <v>0</v>
      </c>
      <c r="N43" s="239"/>
      <c r="O43" s="239">
        <f>SUM(O44:O45)</f>
        <v>0.01</v>
      </c>
      <c r="P43" s="239"/>
      <c r="Q43" s="239">
        <f>SUM(Q44:Q45)</f>
        <v>0</v>
      </c>
      <c r="R43" s="239"/>
      <c r="S43" s="239"/>
      <c r="T43" s="240"/>
      <c r="U43" s="234"/>
      <c r="V43" s="234">
        <f>SUM(V44:V45)</f>
        <v>1.44</v>
      </c>
      <c r="W43" s="234"/>
      <c r="X43" s="234"/>
      <c r="AG43" t="s">
        <v>154</v>
      </c>
    </row>
    <row r="44" spans="1:60" outlineLevel="1">
      <c r="A44" s="241">
        <v>8</v>
      </c>
      <c r="B44" s="242" t="s">
        <v>212</v>
      </c>
      <c r="C44" s="253" t="s">
        <v>213</v>
      </c>
      <c r="D44" s="243" t="s">
        <v>165</v>
      </c>
      <c r="E44" s="244">
        <v>8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1.2099999999999999E-3</v>
      </c>
      <c r="O44" s="246">
        <f>ROUND(E44*N44,2)</f>
        <v>0.01</v>
      </c>
      <c r="P44" s="246">
        <v>0</v>
      </c>
      <c r="Q44" s="246">
        <f>ROUND(E44*P44,2)</f>
        <v>0</v>
      </c>
      <c r="R44" s="246"/>
      <c r="S44" s="246" t="s">
        <v>158</v>
      </c>
      <c r="T44" s="247" t="s">
        <v>214</v>
      </c>
      <c r="U44" s="231">
        <v>0.18</v>
      </c>
      <c r="V44" s="231">
        <f>ROUND(E44*U44,2)</f>
        <v>1.44</v>
      </c>
      <c r="W44" s="231"/>
      <c r="X44" s="231" t="s">
        <v>159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604</v>
      </c>
      <c r="D45" s="232"/>
      <c r="E45" s="233">
        <v>8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162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5.5">
      <c r="A46" s="235" t="s">
        <v>153</v>
      </c>
      <c r="B46" s="236" t="s">
        <v>86</v>
      </c>
      <c r="C46" s="252" t="s">
        <v>87</v>
      </c>
      <c r="D46" s="237"/>
      <c r="E46" s="238"/>
      <c r="F46" s="239"/>
      <c r="G46" s="239">
        <f>SUMIF(AG47:AG49,"&lt;&gt;NOR",G47:G49)</f>
        <v>0</v>
      </c>
      <c r="H46" s="239"/>
      <c r="I46" s="239">
        <f>SUM(I47:I49)</f>
        <v>0</v>
      </c>
      <c r="J46" s="239"/>
      <c r="K46" s="239">
        <f>SUM(K47:K49)</f>
        <v>0</v>
      </c>
      <c r="L46" s="239"/>
      <c r="M46" s="239">
        <f>SUM(M47:M49)</f>
        <v>0</v>
      </c>
      <c r="N46" s="239"/>
      <c r="O46" s="239">
        <f>SUM(O47:O49)</f>
        <v>0</v>
      </c>
      <c r="P46" s="239"/>
      <c r="Q46" s="239">
        <f>SUM(Q47:Q49)</f>
        <v>0</v>
      </c>
      <c r="R46" s="239"/>
      <c r="S46" s="239"/>
      <c r="T46" s="240"/>
      <c r="U46" s="234"/>
      <c r="V46" s="234">
        <f>SUM(V47:V49)</f>
        <v>3.07</v>
      </c>
      <c r="W46" s="234"/>
      <c r="X46" s="234"/>
      <c r="AG46" t="s">
        <v>154</v>
      </c>
    </row>
    <row r="47" spans="1:60" outlineLevel="1">
      <c r="A47" s="241">
        <v>9</v>
      </c>
      <c r="B47" s="242" t="s">
        <v>217</v>
      </c>
      <c r="C47" s="253" t="s">
        <v>218</v>
      </c>
      <c r="D47" s="243" t="s">
        <v>165</v>
      </c>
      <c r="E47" s="244">
        <v>9.9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4.0000000000000003E-5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158</v>
      </c>
      <c r="T47" s="247" t="s">
        <v>158</v>
      </c>
      <c r="U47" s="231">
        <v>0.31</v>
      </c>
      <c r="V47" s="231">
        <f>ROUND(E47*U47,2)</f>
        <v>3.07</v>
      </c>
      <c r="W47" s="231"/>
      <c r="X47" s="231" t="s">
        <v>159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160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605</v>
      </c>
      <c r="D48" s="232"/>
      <c r="E48" s="233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162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602</v>
      </c>
      <c r="D49" s="232"/>
      <c r="E49" s="233">
        <v>9.9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>
      <c r="A50" s="235" t="s">
        <v>153</v>
      </c>
      <c r="B50" s="236" t="s">
        <v>88</v>
      </c>
      <c r="C50" s="252" t="s">
        <v>89</v>
      </c>
      <c r="D50" s="237"/>
      <c r="E50" s="238"/>
      <c r="F50" s="239"/>
      <c r="G50" s="239">
        <f>SUMIF(AG51:AG53,"&lt;&gt;NOR",G51:G53)</f>
        <v>0</v>
      </c>
      <c r="H50" s="239"/>
      <c r="I50" s="239">
        <f>SUM(I51:I53)</f>
        <v>0</v>
      </c>
      <c r="J50" s="239"/>
      <c r="K50" s="239">
        <f>SUM(K51:K53)</f>
        <v>0</v>
      </c>
      <c r="L50" s="239"/>
      <c r="M50" s="239">
        <f>SUM(M51:M53)</f>
        <v>0</v>
      </c>
      <c r="N50" s="239"/>
      <c r="O50" s="239">
        <f>SUM(O51:O53)</f>
        <v>0</v>
      </c>
      <c r="P50" s="239"/>
      <c r="Q50" s="239">
        <f>SUM(Q51:Q53)</f>
        <v>0.42</v>
      </c>
      <c r="R50" s="239"/>
      <c r="S50" s="239"/>
      <c r="T50" s="240"/>
      <c r="U50" s="234"/>
      <c r="V50" s="234">
        <f>SUM(V51:V53)</f>
        <v>1.87</v>
      </c>
      <c r="W50" s="234"/>
      <c r="X50" s="234"/>
      <c r="AG50" t="s">
        <v>154</v>
      </c>
    </row>
    <row r="51" spans="1:60" outlineLevel="1">
      <c r="A51" s="241">
        <v>10</v>
      </c>
      <c r="B51" s="242" t="s">
        <v>255</v>
      </c>
      <c r="C51" s="253" t="s">
        <v>256</v>
      </c>
      <c r="D51" s="243" t="s">
        <v>165</v>
      </c>
      <c r="E51" s="244">
        <v>6.2234999999999996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6.8000000000000005E-2</v>
      </c>
      <c r="Q51" s="246">
        <f>ROUND(E51*P51,2)</f>
        <v>0.42</v>
      </c>
      <c r="R51" s="246"/>
      <c r="S51" s="246" t="s">
        <v>158</v>
      </c>
      <c r="T51" s="247" t="s">
        <v>158</v>
      </c>
      <c r="U51" s="231">
        <v>0.3</v>
      </c>
      <c r="V51" s="231">
        <f>ROUND(E51*U51,2)</f>
        <v>1.87</v>
      </c>
      <c r="W51" s="231"/>
      <c r="X51" s="231" t="s">
        <v>159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606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607</v>
      </c>
      <c r="D53" s="232"/>
      <c r="E53" s="233">
        <v>6.2234999999999996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>
      <c r="A54" s="235" t="s">
        <v>153</v>
      </c>
      <c r="B54" s="236" t="s">
        <v>90</v>
      </c>
      <c r="C54" s="252" t="s">
        <v>91</v>
      </c>
      <c r="D54" s="237"/>
      <c r="E54" s="238"/>
      <c r="F54" s="239"/>
      <c r="G54" s="239">
        <f>SUMIF(AG55:AG59,"&lt;&gt;NOR",G55:G59)</f>
        <v>0</v>
      </c>
      <c r="H54" s="239"/>
      <c r="I54" s="239">
        <f>SUM(I55:I59)</f>
        <v>0</v>
      </c>
      <c r="J54" s="239"/>
      <c r="K54" s="239">
        <f>SUM(K55:K59)</f>
        <v>0</v>
      </c>
      <c r="L54" s="239"/>
      <c r="M54" s="239">
        <f>SUM(M55:M59)</f>
        <v>0</v>
      </c>
      <c r="N54" s="239"/>
      <c r="O54" s="239">
        <f>SUM(O55:O59)</f>
        <v>0</v>
      </c>
      <c r="P54" s="239"/>
      <c r="Q54" s="239">
        <f>SUM(Q55:Q59)</f>
        <v>0</v>
      </c>
      <c r="R54" s="239"/>
      <c r="S54" s="239"/>
      <c r="T54" s="240"/>
      <c r="U54" s="234"/>
      <c r="V54" s="234">
        <f>SUM(V55:V59)</f>
        <v>6.8</v>
      </c>
      <c r="W54" s="234"/>
      <c r="X54" s="234"/>
      <c r="AG54" t="s">
        <v>154</v>
      </c>
    </row>
    <row r="55" spans="1:60" outlineLevel="1">
      <c r="A55" s="241">
        <v>11</v>
      </c>
      <c r="B55" s="242" t="s">
        <v>266</v>
      </c>
      <c r="C55" s="253" t="s">
        <v>267</v>
      </c>
      <c r="D55" s="243" t="s">
        <v>268</v>
      </c>
      <c r="E55" s="244">
        <v>5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158</v>
      </c>
      <c r="T55" s="247" t="s">
        <v>158</v>
      </c>
      <c r="U55" s="231">
        <v>1</v>
      </c>
      <c r="V55" s="231">
        <f>ROUND(E55*U55,2)</f>
        <v>5</v>
      </c>
      <c r="W55" s="231"/>
      <c r="X55" s="231" t="s">
        <v>159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269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608</v>
      </c>
      <c r="D56" s="232"/>
      <c r="E56" s="23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162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271</v>
      </c>
      <c r="D57" s="232"/>
      <c r="E57" s="233">
        <v>5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162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41">
        <v>12</v>
      </c>
      <c r="B58" s="242" t="s">
        <v>272</v>
      </c>
      <c r="C58" s="253" t="s">
        <v>273</v>
      </c>
      <c r="D58" s="243" t="s">
        <v>274</v>
      </c>
      <c r="E58" s="244">
        <v>2.12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158</v>
      </c>
      <c r="T58" s="247" t="s">
        <v>214</v>
      </c>
      <c r="U58" s="231">
        <v>0.85</v>
      </c>
      <c r="V58" s="231">
        <f>ROUND(E58*U58,2)</f>
        <v>1.8</v>
      </c>
      <c r="W58" s="231"/>
      <c r="X58" s="231" t="s">
        <v>159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609</v>
      </c>
      <c r="D59" s="232"/>
      <c r="E59" s="233">
        <v>2.12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>
      <c r="A60" s="235" t="s">
        <v>153</v>
      </c>
      <c r="B60" s="236" t="s">
        <v>94</v>
      </c>
      <c r="C60" s="252" t="s">
        <v>95</v>
      </c>
      <c r="D60" s="237"/>
      <c r="E60" s="238"/>
      <c r="F60" s="239"/>
      <c r="G60" s="239">
        <f>SUMIF(AG61:AG66,"&lt;&gt;NOR",G61:G66)</f>
        <v>0</v>
      </c>
      <c r="H60" s="239"/>
      <c r="I60" s="239">
        <f>SUM(I61:I66)</f>
        <v>0</v>
      </c>
      <c r="J60" s="239"/>
      <c r="K60" s="239">
        <f>SUM(K61:K66)</f>
        <v>0</v>
      </c>
      <c r="L60" s="239"/>
      <c r="M60" s="239">
        <f>SUM(M61:M66)</f>
        <v>0</v>
      </c>
      <c r="N60" s="239"/>
      <c r="O60" s="239">
        <f>SUM(O61:O66)</f>
        <v>0</v>
      </c>
      <c r="P60" s="239"/>
      <c r="Q60" s="239">
        <f>SUM(Q61:Q66)</f>
        <v>0</v>
      </c>
      <c r="R60" s="239"/>
      <c r="S60" s="239"/>
      <c r="T60" s="240"/>
      <c r="U60" s="234"/>
      <c r="V60" s="234">
        <f>SUM(V61:V66)</f>
        <v>2.1399999999999997</v>
      </c>
      <c r="W60" s="234"/>
      <c r="X60" s="234"/>
      <c r="AG60" t="s">
        <v>154</v>
      </c>
    </row>
    <row r="61" spans="1:60" outlineLevel="1">
      <c r="A61" s="241">
        <v>13</v>
      </c>
      <c r="B61" s="242" t="s">
        <v>286</v>
      </c>
      <c r="C61" s="253" t="s">
        <v>287</v>
      </c>
      <c r="D61" s="243" t="s">
        <v>199</v>
      </c>
      <c r="E61" s="244">
        <v>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4.6999999999999999E-4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158</v>
      </c>
      <c r="T61" s="247" t="s">
        <v>158</v>
      </c>
      <c r="U61" s="231">
        <v>0.35899999999999999</v>
      </c>
      <c r="V61" s="231">
        <f>ROUND(E61*U61,2)</f>
        <v>1.44</v>
      </c>
      <c r="W61" s="231"/>
      <c r="X61" s="231" t="s">
        <v>159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5" t="s">
        <v>283</v>
      </c>
      <c r="D62" s="248"/>
      <c r="E62" s="248"/>
      <c r="F62" s="248"/>
      <c r="G62" s="248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202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29"/>
      <c r="B63" s="230"/>
      <c r="C63" s="254" t="s">
        <v>610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67</v>
      </c>
      <c r="D64" s="232"/>
      <c r="E64" s="233">
        <v>4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1">
        <v>14</v>
      </c>
      <c r="B65" s="242" t="s">
        <v>294</v>
      </c>
      <c r="C65" s="253" t="s">
        <v>295</v>
      </c>
      <c r="D65" s="243" t="s">
        <v>157</v>
      </c>
      <c r="E65" s="244">
        <v>4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158</v>
      </c>
      <c r="T65" s="247" t="s">
        <v>158</v>
      </c>
      <c r="U65" s="231">
        <v>0.17399999999999999</v>
      </c>
      <c r="V65" s="231">
        <f>ROUND(E65*U65,2)</f>
        <v>0.7</v>
      </c>
      <c r="W65" s="231"/>
      <c r="X65" s="231" t="s">
        <v>159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67</v>
      </c>
      <c r="D66" s="232"/>
      <c r="E66" s="233">
        <v>4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>
      <c r="A67" s="235" t="s">
        <v>153</v>
      </c>
      <c r="B67" s="236" t="s">
        <v>96</v>
      </c>
      <c r="C67" s="252" t="s">
        <v>97</v>
      </c>
      <c r="D67" s="237"/>
      <c r="E67" s="238"/>
      <c r="F67" s="239"/>
      <c r="G67" s="239">
        <f>SUMIF(AG68:AG103,"&lt;&gt;NOR",G68:G103)</f>
        <v>0</v>
      </c>
      <c r="H67" s="239"/>
      <c r="I67" s="239">
        <f>SUM(I68:I103)</f>
        <v>0</v>
      </c>
      <c r="J67" s="239"/>
      <c r="K67" s="239">
        <f>SUM(K68:K103)</f>
        <v>0</v>
      </c>
      <c r="L67" s="239"/>
      <c r="M67" s="239">
        <f>SUM(M68:M103)</f>
        <v>0</v>
      </c>
      <c r="N67" s="239"/>
      <c r="O67" s="239">
        <f>SUM(O68:O103)</f>
        <v>0.08</v>
      </c>
      <c r="P67" s="239"/>
      <c r="Q67" s="239">
        <f>SUM(Q68:Q103)</f>
        <v>0</v>
      </c>
      <c r="R67" s="239"/>
      <c r="S67" s="239"/>
      <c r="T67" s="240"/>
      <c r="U67" s="234"/>
      <c r="V67" s="234">
        <f>SUM(V68:V103)</f>
        <v>16.97</v>
      </c>
      <c r="W67" s="234"/>
      <c r="X67" s="234"/>
      <c r="AG67" t="s">
        <v>154</v>
      </c>
    </row>
    <row r="68" spans="1:60" outlineLevel="1">
      <c r="A68" s="241">
        <v>15</v>
      </c>
      <c r="B68" s="242" t="s">
        <v>304</v>
      </c>
      <c r="C68" s="253" t="s">
        <v>305</v>
      </c>
      <c r="D68" s="243" t="s">
        <v>199</v>
      </c>
      <c r="E68" s="244">
        <v>20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3.9899999999999996E-3</v>
      </c>
      <c r="O68" s="246">
        <f>ROUND(E68*N68,2)</f>
        <v>0.08</v>
      </c>
      <c r="P68" s="246">
        <v>0</v>
      </c>
      <c r="Q68" s="246">
        <f>ROUND(E68*P68,2)</f>
        <v>0</v>
      </c>
      <c r="R68" s="246"/>
      <c r="S68" s="246" t="s">
        <v>158</v>
      </c>
      <c r="T68" s="247" t="s">
        <v>158</v>
      </c>
      <c r="U68" s="231">
        <v>0.54290000000000005</v>
      </c>
      <c r="V68" s="231">
        <f>ROUND(E68*U68,2)</f>
        <v>10.86</v>
      </c>
      <c r="W68" s="231"/>
      <c r="X68" s="231" t="s">
        <v>159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5" t="s">
        <v>306</v>
      </c>
      <c r="D69" s="248"/>
      <c r="E69" s="248"/>
      <c r="F69" s="248"/>
      <c r="G69" s="24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202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6" t="s">
        <v>307</v>
      </c>
      <c r="D70" s="249"/>
      <c r="E70" s="249"/>
      <c r="F70" s="249"/>
      <c r="G70" s="249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202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313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611</v>
      </c>
      <c r="D72" s="232"/>
      <c r="E72" s="233">
        <v>11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315</v>
      </c>
      <c r="D73" s="232"/>
      <c r="E73" s="233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162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612</v>
      </c>
      <c r="D74" s="232"/>
      <c r="E74" s="233">
        <v>9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41">
        <v>16</v>
      </c>
      <c r="B75" s="242" t="s">
        <v>318</v>
      </c>
      <c r="C75" s="253" t="s">
        <v>319</v>
      </c>
      <c r="D75" s="243" t="s">
        <v>199</v>
      </c>
      <c r="E75" s="244">
        <v>20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3.0000000000000001E-5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158</v>
      </c>
      <c r="T75" s="247" t="s">
        <v>158</v>
      </c>
      <c r="U75" s="231">
        <v>0.129</v>
      </c>
      <c r="V75" s="231">
        <f>ROUND(E75*U75,2)</f>
        <v>2.58</v>
      </c>
      <c r="W75" s="231"/>
      <c r="X75" s="231" t="s">
        <v>159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5" t="s">
        <v>320</v>
      </c>
      <c r="D76" s="248"/>
      <c r="E76" s="248"/>
      <c r="F76" s="248"/>
      <c r="G76" s="248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202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313</v>
      </c>
      <c r="D77" s="232"/>
      <c r="E77" s="233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162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611</v>
      </c>
      <c r="D78" s="232"/>
      <c r="E78" s="233">
        <v>11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315</v>
      </c>
      <c r="D79" s="232"/>
      <c r="E79" s="233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612</v>
      </c>
      <c r="D80" s="232"/>
      <c r="E80" s="233">
        <v>9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41">
        <v>17</v>
      </c>
      <c r="B81" s="242" t="s">
        <v>323</v>
      </c>
      <c r="C81" s="253" t="s">
        <v>324</v>
      </c>
      <c r="D81" s="243" t="s">
        <v>325</v>
      </c>
      <c r="E81" s="244">
        <v>4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7.5000000000000002E-4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158</v>
      </c>
      <c r="T81" s="247" t="s">
        <v>158</v>
      </c>
      <c r="U81" s="231">
        <v>0.105</v>
      </c>
      <c r="V81" s="231">
        <f>ROUND(E81*U81,2)</f>
        <v>0.42</v>
      </c>
      <c r="W81" s="231"/>
      <c r="X81" s="231" t="s">
        <v>159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376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63</v>
      </c>
      <c r="D83" s="232"/>
      <c r="E83" s="233">
        <v>2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613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63</v>
      </c>
      <c r="D85" s="232"/>
      <c r="E85" s="233">
        <v>2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>
      <c r="A86" s="241">
        <v>18</v>
      </c>
      <c r="B86" s="242" t="s">
        <v>327</v>
      </c>
      <c r="C86" s="253" t="s">
        <v>328</v>
      </c>
      <c r="D86" s="243" t="s">
        <v>157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1.7000000000000001E-4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158</v>
      </c>
      <c r="T86" s="247" t="s">
        <v>158</v>
      </c>
      <c r="U86" s="231">
        <v>0.18554999999999999</v>
      </c>
      <c r="V86" s="231">
        <f>ROUND(E86*U86,2)</f>
        <v>0.37</v>
      </c>
      <c r="W86" s="231"/>
      <c r="X86" s="231" t="s">
        <v>159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63</v>
      </c>
      <c r="D87" s="232"/>
      <c r="E87" s="233">
        <v>2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41">
        <v>19</v>
      </c>
      <c r="B88" s="242" t="s">
        <v>329</v>
      </c>
      <c r="C88" s="253" t="s">
        <v>330</v>
      </c>
      <c r="D88" s="243" t="s">
        <v>157</v>
      </c>
      <c r="E88" s="244">
        <v>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2.4000000000000001E-4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158</v>
      </c>
      <c r="T88" s="247" t="s">
        <v>158</v>
      </c>
      <c r="U88" s="231">
        <v>0.20269000000000001</v>
      </c>
      <c r="V88" s="231">
        <f>ROUND(E88*U88,2)</f>
        <v>0.81</v>
      </c>
      <c r="W88" s="231"/>
      <c r="X88" s="231" t="s">
        <v>159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376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63</v>
      </c>
      <c r="D90" s="232"/>
      <c r="E90" s="233">
        <v>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613</v>
      </c>
      <c r="D91" s="232"/>
      <c r="E91" s="23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29"/>
      <c r="B92" s="230"/>
      <c r="C92" s="254" t="s">
        <v>63</v>
      </c>
      <c r="D92" s="232"/>
      <c r="E92" s="233">
        <v>2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41">
        <v>20</v>
      </c>
      <c r="B93" s="242" t="s">
        <v>331</v>
      </c>
      <c r="C93" s="253" t="s">
        <v>332</v>
      </c>
      <c r="D93" s="243" t="s">
        <v>199</v>
      </c>
      <c r="E93" s="244">
        <v>20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158</v>
      </c>
      <c r="T93" s="247" t="s">
        <v>158</v>
      </c>
      <c r="U93" s="231">
        <v>2.9000000000000001E-2</v>
      </c>
      <c r="V93" s="231">
        <f>ROUND(E93*U93,2)</f>
        <v>0.57999999999999996</v>
      </c>
      <c r="W93" s="231"/>
      <c r="X93" s="231" t="s">
        <v>159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29"/>
      <c r="B94" s="230"/>
      <c r="C94" s="255" t="s">
        <v>333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202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314</v>
      </c>
      <c r="D95" s="232"/>
      <c r="E95" s="233">
        <v>20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41">
        <v>21</v>
      </c>
      <c r="B96" s="242" t="s">
        <v>335</v>
      </c>
      <c r="C96" s="253" t="s">
        <v>336</v>
      </c>
      <c r="D96" s="243" t="s">
        <v>199</v>
      </c>
      <c r="E96" s="244">
        <v>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1.0000000000000001E-5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158</v>
      </c>
      <c r="T96" s="247" t="s">
        <v>158</v>
      </c>
      <c r="U96" s="231">
        <v>6.2E-2</v>
      </c>
      <c r="V96" s="231">
        <f>ROUND(E96*U96,2)</f>
        <v>1.24</v>
      </c>
      <c r="W96" s="231"/>
      <c r="X96" s="231" t="s">
        <v>159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5" t="s">
        <v>337</v>
      </c>
      <c r="D97" s="248"/>
      <c r="E97" s="248"/>
      <c r="F97" s="248"/>
      <c r="G97" s="248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202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314</v>
      </c>
      <c r="D98" s="232"/>
      <c r="E98" s="233">
        <v>20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41">
        <v>22</v>
      </c>
      <c r="B99" s="242" t="s">
        <v>338</v>
      </c>
      <c r="C99" s="253" t="s">
        <v>339</v>
      </c>
      <c r="D99" s="243" t="s">
        <v>274</v>
      </c>
      <c r="E99" s="244">
        <v>8.5000000000000006E-2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158</v>
      </c>
      <c r="T99" s="247" t="s">
        <v>158</v>
      </c>
      <c r="U99" s="231">
        <v>1.33</v>
      </c>
      <c r="V99" s="231">
        <f>ROUND(E99*U99,2)</f>
        <v>0.11</v>
      </c>
      <c r="W99" s="231"/>
      <c r="X99" s="231" t="s">
        <v>159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160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614</v>
      </c>
      <c r="D100" s="232"/>
      <c r="E100" s="233">
        <v>8.5000000000000006E-2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41">
        <v>23</v>
      </c>
      <c r="B101" s="242" t="s">
        <v>341</v>
      </c>
      <c r="C101" s="253" t="s">
        <v>342</v>
      </c>
      <c r="D101" s="243" t="s">
        <v>343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207</v>
      </c>
      <c r="T101" s="247" t="s">
        <v>208</v>
      </c>
      <c r="U101" s="231">
        <v>0</v>
      </c>
      <c r="V101" s="231">
        <f>ROUND(E101*U101,2)</f>
        <v>0</v>
      </c>
      <c r="W101" s="231"/>
      <c r="X101" s="231" t="s">
        <v>159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160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615</v>
      </c>
      <c r="D102" s="232"/>
      <c r="E102" s="233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56</v>
      </c>
      <c r="D103" s="232"/>
      <c r="E103" s="233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>
      <c r="A104" s="235" t="s">
        <v>153</v>
      </c>
      <c r="B104" s="236" t="s">
        <v>98</v>
      </c>
      <c r="C104" s="252" t="s">
        <v>99</v>
      </c>
      <c r="D104" s="237"/>
      <c r="E104" s="238"/>
      <c r="F104" s="239"/>
      <c r="G104" s="239">
        <f>SUMIF(AG105:AG157,"&lt;&gt;NOR",G105:G157)</f>
        <v>0</v>
      </c>
      <c r="H104" s="239"/>
      <c r="I104" s="239">
        <f>SUM(I105:I157)</f>
        <v>0</v>
      </c>
      <c r="J104" s="239"/>
      <c r="K104" s="239">
        <f>SUM(K105:K157)</f>
        <v>0</v>
      </c>
      <c r="L104" s="239"/>
      <c r="M104" s="239">
        <f>SUM(M105:M157)</f>
        <v>0</v>
      </c>
      <c r="N104" s="239"/>
      <c r="O104" s="239">
        <f>SUM(O105:O157)</f>
        <v>0.03</v>
      </c>
      <c r="P104" s="239"/>
      <c r="Q104" s="239">
        <f>SUM(Q105:Q157)</f>
        <v>0.27</v>
      </c>
      <c r="R104" s="239"/>
      <c r="S104" s="239"/>
      <c r="T104" s="240"/>
      <c r="U104" s="234"/>
      <c r="V104" s="234">
        <f>SUM(V105:V157)</f>
        <v>8.57</v>
      </c>
      <c r="W104" s="234"/>
      <c r="X104" s="234"/>
      <c r="AG104" t="s">
        <v>154</v>
      </c>
    </row>
    <row r="105" spans="1:60" outlineLevel="1">
      <c r="A105" s="241">
        <v>24</v>
      </c>
      <c r="B105" s="242" t="s">
        <v>352</v>
      </c>
      <c r="C105" s="253" t="s">
        <v>353</v>
      </c>
      <c r="D105" s="243" t="s">
        <v>325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1.9460000000000002E-2</v>
      </c>
      <c r="Q105" s="246">
        <f>ROUND(E105*P105,2)</f>
        <v>0.02</v>
      </c>
      <c r="R105" s="246"/>
      <c r="S105" s="246" t="s">
        <v>158</v>
      </c>
      <c r="T105" s="247" t="s">
        <v>158</v>
      </c>
      <c r="U105" s="231">
        <v>0.38200000000000001</v>
      </c>
      <c r="V105" s="231">
        <f>ROUND(E105*U105,2)</f>
        <v>0.38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616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56</v>
      </c>
      <c r="D107" s="232"/>
      <c r="E107" s="233">
        <v>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41">
        <v>25</v>
      </c>
      <c r="B108" s="242" t="s">
        <v>358</v>
      </c>
      <c r="C108" s="253" t="s">
        <v>359</v>
      </c>
      <c r="D108" s="243" t="s">
        <v>325</v>
      </c>
      <c r="E108" s="244">
        <v>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1.401E-2</v>
      </c>
      <c r="O108" s="246">
        <f>ROUND(E108*N108,2)</f>
        <v>0.01</v>
      </c>
      <c r="P108" s="246">
        <v>0</v>
      </c>
      <c r="Q108" s="246">
        <f>ROUND(E108*P108,2)</f>
        <v>0</v>
      </c>
      <c r="R108" s="246"/>
      <c r="S108" s="246" t="s">
        <v>158</v>
      </c>
      <c r="T108" s="247" t="s">
        <v>158</v>
      </c>
      <c r="U108" s="231">
        <v>1.1890000000000001</v>
      </c>
      <c r="V108" s="231">
        <f>ROUND(E108*U108,2)</f>
        <v>1.19</v>
      </c>
      <c r="W108" s="231"/>
      <c r="X108" s="231" t="s">
        <v>159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160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56</v>
      </c>
      <c r="D109" s="232"/>
      <c r="E109" s="233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41">
        <v>26</v>
      </c>
      <c r="B110" s="242" t="s">
        <v>617</v>
      </c>
      <c r="C110" s="253" t="s">
        <v>618</v>
      </c>
      <c r="D110" s="243" t="s">
        <v>325</v>
      </c>
      <c r="E110" s="244">
        <v>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0</v>
      </c>
      <c r="O110" s="246">
        <f>ROUND(E110*N110,2)</f>
        <v>0</v>
      </c>
      <c r="P110" s="246">
        <v>1.7299999999999999E-2</v>
      </c>
      <c r="Q110" s="246">
        <f>ROUND(E110*P110,2)</f>
        <v>0.02</v>
      </c>
      <c r="R110" s="246"/>
      <c r="S110" s="246" t="s">
        <v>158</v>
      </c>
      <c r="T110" s="247" t="s">
        <v>158</v>
      </c>
      <c r="U110" s="231">
        <v>0.496</v>
      </c>
      <c r="V110" s="231">
        <f>ROUND(E110*U110,2)</f>
        <v>0.5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56</v>
      </c>
      <c r="D111" s="232"/>
      <c r="E111" s="233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41">
        <v>27</v>
      </c>
      <c r="B112" s="242" t="s">
        <v>619</v>
      </c>
      <c r="C112" s="253" t="s">
        <v>620</v>
      </c>
      <c r="D112" s="243" t="s">
        <v>325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1.09E-3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158</v>
      </c>
      <c r="T112" s="247" t="s">
        <v>158</v>
      </c>
      <c r="U112" s="231">
        <v>0.878</v>
      </c>
      <c r="V112" s="231">
        <f>ROUND(E112*U112,2)</f>
        <v>0.88</v>
      </c>
      <c r="W112" s="231"/>
      <c r="X112" s="231" t="s">
        <v>159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160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56</v>
      </c>
      <c r="D113" s="232"/>
      <c r="E113" s="233">
        <v>1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41">
        <v>28</v>
      </c>
      <c r="B114" s="242" t="s">
        <v>621</v>
      </c>
      <c r="C114" s="253" t="s">
        <v>622</v>
      </c>
      <c r="D114" s="243" t="s">
        <v>325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3.4700000000000002E-2</v>
      </c>
      <c r="Q114" s="246">
        <f>ROUND(E114*P114,2)</f>
        <v>0.03</v>
      </c>
      <c r="R114" s="246"/>
      <c r="S114" s="246" t="s">
        <v>158</v>
      </c>
      <c r="T114" s="247" t="s">
        <v>158</v>
      </c>
      <c r="U114" s="231">
        <v>0.56899999999999995</v>
      </c>
      <c r="V114" s="231">
        <f>ROUND(E114*U114,2)</f>
        <v>0.56999999999999995</v>
      </c>
      <c r="W114" s="231"/>
      <c r="X114" s="231" t="s">
        <v>159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160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29"/>
      <c r="B115" s="230"/>
      <c r="C115" s="254" t="s">
        <v>56</v>
      </c>
      <c r="D115" s="232"/>
      <c r="E115" s="233">
        <v>1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41">
        <v>29</v>
      </c>
      <c r="B116" s="242" t="s">
        <v>623</v>
      </c>
      <c r="C116" s="253" t="s">
        <v>624</v>
      </c>
      <c r="D116" s="243" t="s">
        <v>157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3.0899999999999999E-3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158</v>
      </c>
      <c r="T116" s="247" t="s">
        <v>158</v>
      </c>
      <c r="U116" s="231">
        <v>1.25</v>
      </c>
      <c r="V116" s="231">
        <f>ROUND(E116*U116,2)</f>
        <v>1.25</v>
      </c>
      <c r="W116" s="231"/>
      <c r="X116" s="231" t="s">
        <v>159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160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56</v>
      </c>
      <c r="D117" s="232"/>
      <c r="E117" s="233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>
      <c r="A118" s="241">
        <v>30</v>
      </c>
      <c r="B118" s="242" t="s">
        <v>625</v>
      </c>
      <c r="C118" s="253" t="s">
        <v>626</v>
      </c>
      <c r="D118" s="243" t="s">
        <v>157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8.4999999999999995E-4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158</v>
      </c>
      <c r="T118" s="247" t="s">
        <v>158</v>
      </c>
      <c r="U118" s="231">
        <v>0.44500000000000001</v>
      </c>
      <c r="V118" s="231">
        <f>ROUND(E118*U118,2)</f>
        <v>0.45</v>
      </c>
      <c r="W118" s="231"/>
      <c r="X118" s="231" t="s">
        <v>159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160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56</v>
      </c>
      <c r="D119" s="232"/>
      <c r="E119" s="233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41">
        <v>31</v>
      </c>
      <c r="B120" s="242" t="s">
        <v>627</v>
      </c>
      <c r="C120" s="253" t="s">
        <v>628</v>
      </c>
      <c r="D120" s="243" t="s">
        <v>157</v>
      </c>
      <c r="E120" s="244">
        <v>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1.64E-3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158</v>
      </c>
      <c r="T120" s="247" t="s">
        <v>158</v>
      </c>
      <c r="U120" s="231">
        <v>0.44500000000000001</v>
      </c>
      <c r="V120" s="231">
        <f>ROUND(E120*U120,2)</f>
        <v>0.45</v>
      </c>
      <c r="W120" s="231"/>
      <c r="X120" s="231" t="s">
        <v>159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29"/>
      <c r="B121" s="230"/>
      <c r="C121" s="254" t="s">
        <v>56</v>
      </c>
      <c r="D121" s="232"/>
      <c r="E121" s="233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41">
        <v>32</v>
      </c>
      <c r="B122" s="242" t="s">
        <v>374</v>
      </c>
      <c r="C122" s="253" t="s">
        <v>375</v>
      </c>
      <c r="D122" s="243" t="s">
        <v>325</v>
      </c>
      <c r="E122" s="244">
        <v>3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1.56E-3</v>
      </c>
      <c r="Q122" s="246">
        <f>ROUND(E122*P122,2)</f>
        <v>0</v>
      </c>
      <c r="R122" s="246"/>
      <c r="S122" s="246" t="s">
        <v>158</v>
      </c>
      <c r="T122" s="247" t="s">
        <v>158</v>
      </c>
      <c r="U122" s="231">
        <v>0.217</v>
      </c>
      <c r="V122" s="231">
        <f>ROUND(E122*U122,2)</f>
        <v>0.65</v>
      </c>
      <c r="W122" s="231"/>
      <c r="X122" s="231" t="s">
        <v>159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160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629</v>
      </c>
      <c r="D123" s="232"/>
      <c r="E123" s="233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29"/>
      <c r="B124" s="230"/>
      <c r="C124" s="254" t="s">
        <v>56</v>
      </c>
      <c r="D124" s="232"/>
      <c r="E124" s="233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29"/>
      <c r="B125" s="230"/>
      <c r="C125" s="254" t="s">
        <v>376</v>
      </c>
      <c r="D125" s="232"/>
      <c r="E125" s="233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56</v>
      </c>
      <c r="D126" s="232"/>
      <c r="E126" s="233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613</v>
      </c>
      <c r="D127" s="232"/>
      <c r="E127" s="233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56</v>
      </c>
      <c r="D128" s="232"/>
      <c r="E128" s="233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41">
        <v>33</v>
      </c>
      <c r="B129" s="242" t="s">
        <v>630</v>
      </c>
      <c r="C129" s="253" t="s">
        <v>631</v>
      </c>
      <c r="D129" s="243" t="s">
        <v>157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1.8000000000000001E-4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158</v>
      </c>
      <c r="T129" s="247" t="s">
        <v>158</v>
      </c>
      <c r="U129" s="231">
        <v>0.47599999999999998</v>
      </c>
      <c r="V129" s="231">
        <f>ROUND(E129*U129,2)</f>
        <v>0.48</v>
      </c>
      <c r="W129" s="231"/>
      <c r="X129" s="231" t="s">
        <v>159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632</v>
      </c>
      <c r="D130" s="232"/>
      <c r="E130" s="233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56</v>
      </c>
      <c r="D131" s="232"/>
      <c r="E131" s="233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41">
        <v>34</v>
      </c>
      <c r="B132" s="242" t="s">
        <v>381</v>
      </c>
      <c r="C132" s="253" t="s">
        <v>382</v>
      </c>
      <c r="D132" s="243" t="s">
        <v>157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4.0999999999999999E-4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158</v>
      </c>
      <c r="T132" s="247" t="s">
        <v>158</v>
      </c>
      <c r="U132" s="231">
        <v>0.246</v>
      </c>
      <c r="V132" s="231">
        <f>ROUND(E132*U132,2)</f>
        <v>0.25</v>
      </c>
      <c r="W132" s="231"/>
      <c r="X132" s="231" t="s">
        <v>159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633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56</v>
      </c>
      <c r="D134" s="232"/>
      <c r="E134" s="233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41">
        <v>35</v>
      </c>
      <c r="B135" s="242" t="s">
        <v>634</v>
      </c>
      <c r="C135" s="253" t="s">
        <v>635</v>
      </c>
      <c r="D135" s="243" t="s">
        <v>157</v>
      </c>
      <c r="E135" s="244">
        <v>1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2.2000000000000001E-4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158</v>
      </c>
      <c r="T135" s="247" t="s">
        <v>158</v>
      </c>
      <c r="U135" s="231">
        <v>0.246</v>
      </c>
      <c r="V135" s="231">
        <f>ROUND(E135*U135,2)</f>
        <v>0.25</v>
      </c>
      <c r="W135" s="231"/>
      <c r="X135" s="231" t="s">
        <v>159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56</v>
      </c>
      <c r="D136" s="232"/>
      <c r="E136" s="233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41">
        <v>36</v>
      </c>
      <c r="B137" s="242" t="s">
        <v>383</v>
      </c>
      <c r="C137" s="253" t="s">
        <v>384</v>
      </c>
      <c r="D137" s="243" t="s">
        <v>157</v>
      </c>
      <c r="E137" s="244">
        <v>1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2.0000000000000001E-4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158</v>
      </c>
      <c r="T137" s="247" t="s">
        <v>158</v>
      </c>
      <c r="U137" s="231">
        <v>0.246</v>
      </c>
      <c r="V137" s="231">
        <f>ROUND(E137*U137,2)</f>
        <v>0.25</v>
      </c>
      <c r="W137" s="231"/>
      <c r="X137" s="231" t="s">
        <v>159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160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56</v>
      </c>
      <c r="D138" s="232"/>
      <c r="E138" s="233">
        <v>1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41">
        <v>37</v>
      </c>
      <c r="B139" s="242" t="s">
        <v>636</v>
      </c>
      <c r="C139" s="253" t="s">
        <v>637</v>
      </c>
      <c r="D139" s="243" t="s">
        <v>157</v>
      </c>
      <c r="E139" s="244">
        <v>1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0.17399999999999999</v>
      </c>
      <c r="Q139" s="246">
        <f>ROUND(E139*P139,2)</f>
        <v>0.17</v>
      </c>
      <c r="R139" s="246"/>
      <c r="S139" s="246" t="s">
        <v>158</v>
      </c>
      <c r="T139" s="247" t="s">
        <v>158</v>
      </c>
      <c r="U139" s="231">
        <v>0.95</v>
      </c>
      <c r="V139" s="231">
        <f>ROUND(E139*U139,2)</f>
        <v>0.95</v>
      </c>
      <c r="W139" s="231"/>
      <c r="X139" s="231" t="s">
        <v>159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160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638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56</v>
      </c>
      <c r="D141" s="232"/>
      <c r="E141" s="233">
        <v>1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41">
        <v>38</v>
      </c>
      <c r="B142" s="242" t="s">
        <v>388</v>
      </c>
      <c r="C142" s="253" t="s">
        <v>389</v>
      </c>
      <c r="D142" s="243" t="s">
        <v>274</v>
      </c>
      <c r="E142" s="244">
        <v>4.7E-2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158</v>
      </c>
      <c r="T142" s="247" t="s">
        <v>158</v>
      </c>
      <c r="U142" s="231">
        <v>1.52</v>
      </c>
      <c r="V142" s="231">
        <f>ROUND(E142*U142,2)</f>
        <v>7.0000000000000007E-2</v>
      </c>
      <c r="W142" s="231"/>
      <c r="X142" s="231" t="s">
        <v>159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639</v>
      </c>
      <c r="D143" s="232"/>
      <c r="E143" s="233">
        <v>4.7E-2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39</v>
      </c>
      <c r="B144" s="242" t="s">
        <v>391</v>
      </c>
      <c r="C144" s="253" t="s">
        <v>392</v>
      </c>
      <c r="D144" s="243" t="s">
        <v>157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5.0000000000000001E-3</v>
      </c>
      <c r="Q144" s="246">
        <f>ROUND(E144*P144,2)</f>
        <v>0.01</v>
      </c>
      <c r="R144" s="246"/>
      <c r="S144" s="246" t="s">
        <v>207</v>
      </c>
      <c r="T144" s="247" t="s">
        <v>208</v>
      </c>
      <c r="U144" s="231">
        <v>0</v>
      </c>
      <c r="V144" s="231">
        <f>ROUND(E144*U144,2)</f>
        <v>0</v>
      </c>
      <c r="W144" s="231"/>
      <c r="X144" s="231" t="s">
        <v>159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56</v>
      </c>
      <c r="D145" s="232"/>
      <c r="E145" s="233">
        <v>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41">
        <v>40</v>
      </c>
      <c r="B146" s="242" t="s">
        <v>393</v>
      </c>
      <c r="C146" s="253" t="s">
        <v>394</v>
      </c>
      <c r="D146" s="243" t="s">
        <v>395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6">
        <v>0</v>
      </c>
      <c r="O146" s="246">
        <f>ROUND(E146*N146,2)</f>
        <v>0</v>
      </c>
      <c r="P146" s="246">
        <v>0.02</v>
      </c>
      <c r="Q146" s="246">
        <f>ROUND(E146*P146,2)</f>
        <v>0.02</v>
      </c>
      <c r="R146" s="246"/>
      <c r="S146" s="246" t="s">
        <v>207</v>
      </c>
      <c r="T146" s="247" t="s">
        <v>208</v>
      </c>
      <c r="U146" s="231">
        <v>0</v>
      </c>
      <c r="V146" s="231">
        <f>ROUND(E146*U146,2)</f>
        <v>0</v>
      </c>
      <c r="W146" s="231"/>
      <c r="X146" s="231" t="s">
        <v>159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160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>
      <c r="A147" s="229"/>
      <c r="B147" s="230"/>
      <c r="C147" s="254" t="s">
        <v>640</v>
      </c>
      <c r="D147" s="232"/>
      <c r="E147" s="233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29"/>
      <c r="B148" s="230"/>
      <c r="C148" s="254" t="s">
        <v>56</v>
      </c>
      <c r="D148" s="232"/>
      <c r="E148" s="233">
        <v>1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41">
        <v>41</v>
      </c>
      <c r="B149" s="242" t="s">
        <v>397</v>
      </c>
      <c r="C149" s="253" t="s">
        <v>641</v>
      </c>
      <c r="D149" s="243" t="s">
        <v>157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207</v>
      </c>
      <c r="T149" s="247" t="s">
        <v>208</v>
      </c>
      <c r="U149" s="231">
        <v>0</v>
      </c>
      <c r="V149" s="231">
        <f>ROUND(E149*U149,2)</f>
        <v>0</v>
      </c>
      <c r="W149" s="231"/>
      <c r="X149" s="231" t="s">
        <v>159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56</v>
      </c>
      <c r="D150" s="232"/>
      <c r="E150" s="233">
        <v>1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41">
        <v>42</v>
      </c>
      <c r="B151" s="242" t="s">
        <v>642</v>
      </c>
      <c r="C151" s="253" t="s">
        <v>643</v>
      </c>
      <c r="D151" s="243" t="s">
        <v>157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2E-3</v>
      </c>
      <c r="O151" s="246">
        <f>ROUND(E151*N151,2)</f>
        <v>0</v>
      </c>
      <c r="P151" s="246">
        <v>0</v>
      </c>
      <c r="Q151" s="246">
        <f>ROUND(E151*P151,2)</f>
        <v>0</v>
      </c>
      <c r="R151" s="246" t="s">
        <v>401</v>
      </c>
      <c r="S151" s="246" t="s">
        <v>158</v>
      </c>
      <c r="T151" s="247" t="s">
        <v>158</v>
      </c>
      <c r="U151" s="231">
        <v>0</v>
      </c>
      <c r="V151" s="231">
        <f>ROUND(E151*U151,2)</f>
        <v>0</v>
      </c>
      <c r="W151" s="231"/>
      <c r="X151" s="231" t="s">
        <v>402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403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644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56</v>
      </c>
      <c r="D153" s="232"/>
      <c r="E153" s="233">
        <v>1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41">
        <v>43</v>
      </c>
      <c r="B154" s="242" t="s">
        <v>645</v>
      </c>
      <c r="C154" s="253" t="s">
        <v>646</v>
      </c>
      <c r="D154" s="243" t="s">
        <v>157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8.9999999999999993E-3</v>
      </c>
      <c r="O154" s="246">
        <f>ROUND(E154*N154,2)</f>
        <v>0.01</v>
      </c>
      <c r="P154" s="246">
        <v>0</v>
      </c>
      <c r="Q154" s="246">
        <f>ROUND(E154*P154,2)</f>
        <v>0</v>
      </c>
      <c r="R154" s="246" t="s">
        <v>401</v>
      </c>
      <c r="S154" s="246" t="s">
        <v>158</v>
      </c>
      <c r="T154" s="247" t="s">
        <v>158</v>
      </c>
      <c r="U154" s="231">
        <v>0</v>
      </c>
      <c r="V154" s="231">
        <f>ROUND(E154*U154,2)</f>
        <v>0</v>
      </c>
      <c r="W154" s="231"/>
      <c r="X154" s="231" t="s">
        <v>402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403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56</v>
      </c>
      <c r="D155" s="232"/>
      <c r="E155" s="233">
        <v>1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1">
        <v>44</v>
      </c>
      <c r="B156" s="242" t="s">
        <v>647</v>
      </c>
      <c r="C156" s="253" t="s">
        <v>648</v>
      </c>
      <c r="D156" s="243" t="s">
        <v>157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1.4E-2</v>
      </c>
      <c r="O156" s="246">
        <f>ROUND(E156*N156,2)</f>
        <v>0.01</v>
      </c>
      <c r="P156" s="246">
        <v>0</v>
      </c>
      <c r="Q156" s="246">
        <f>ROUND(E156*P156,2)</f>
        <v>0</v>
      </c>
      <c r="R156" s="246" t="s">
        <v>401</v>
      </c>
      <c r="S156" s="246" t="s">
        <v>158</v>
      </c>
      <c r="T156" s="247" t="s">
        <v>158</v>
      </c>
      <c r="U156" s="231">
        <v>0</v>
      </c>
      <c r="V156" s="231">
        <f>ROUND(E156*U156,2)</f>
        <v>0</v>
      </c>
      <c r="W156" s="231"/>
      <c r="X156" s="231" t="s">
        <v>402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403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56</v>
      </c>
      <c r="D157" s="232"/>
      <c r="E157" s="233">
        <v>1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162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>
      <c r="A158" s="235" t="s">
        <v>153</v>
      </c>
      <c r="B158" s="236" t="s">
        <v>102</v>
      </c>
      <c r="C158" s="252" t="s">
        <v>103</v>
      </c>
      <c r="D158" s="237"/>
      <c r="E158" s="238"/>
      <c r="F158" s="239"/>
      <c r="G158" s="239">
        <f>SUMIF(AG159:AG163,"&lt;&gt;NOR",G159:G163)</f>
        <v>0</v>
      </c>
      <c r="H158" s="239"/>
      <c r="I158" s="239">
        <f>SUM(I159:I163)</f>
        <v>0</v>
      </c>
      <c r="J158" s="239"/>
      <c r="K158" s="239">
        <f>SUM(K159:K163)</f>
        <v>0</v>
      </c>
      <c r="L158" s="239"/>
      <c r="M158" s="239">
        <f>SUM(M159:M163)</f>
        <v>0</v>
      </c>
      <c r="N158" s="239"/>
      <c r="O158" s="239">
        <f>SUM(O159:O163)</f>
        <v>0.18</v>
      </c>
      <c r="P158" s="239"/>
      <c r="Q158" s="239">
        <f>SUM(Q159:Q163)</f>
        <v>0</v>
      </c>
      <c r="R158" s="239"/>
      <c r="S158" s="239"/>
      <c r="T158" s="240"/>
      <c r="U158" s="234"/>
      <c r="V158" s="234">
        <f>SUM(V159:V163)</f>
        <v>9.39</v>
      </c>
      <c r="W158" s="234"/>
      <c r="X158" s="234"/>
      <c r="AG158" t="s">
        <v>154</v>
      </c>
    </row>
    <row r="159" spans="1:60" ht="22.5" outlineLevel="1">
      <c r="A159" s="241">
        <v>45</v>
      </c>
      <c r="B159" s="242" t="s">
        <v>649</v>
      </c>
      <c r="C159" s="253" t="s">
        <v>650</v>
      </c>
      <c r="D159" s="243" t="s">
        <v>157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158</v>
      </c>
      <c r="T159" s="247" t="s">
        <v>158</v>
      </c>
      <c r="U159" s="231">
        <v>9.39</v>
      </c>
      <c r="V159" s="231">
        <f>ROUND(E159*U159,2)</f>
        <v>9.39</v>
      </c>
      <c r="W159" s="231"/>
      <c r="X159" s="231" t="s">
        <v>159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160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56</v>
      </c>
      <c r="D160" s="232"/>
      <c r="E160" s="233">
        <v>1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41">
        <v>46</v>
      </c>
      <c r="B161" s="242" t="s">
        <v>651</v>
      </c>
      <c r="C161" s="253" t="s">
        <v>652</v>
      </c>
      <c r="D161" s="243" t="s">
        <v>325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0.184</v>
      </c>
      <c r="O161" s="246">
        <f>ROUND(E161*N161,2)</f>
        <v>0.18</v>
      </c>
      <c r="P161" s="246">
        <v>0</v>
      </c>
      <c r="Q161" s="246">
        <f>ROUND(E161*P161,2)</f>
        <v>0</v>
      </c>
      <c r="R161" s="246" t="s">
        <v>401</v>
      </c>
      <c r="S161" s="246" t="s">
        <v>158</v>
      </c>
      <c r="T161" s="247" t="s">
        <v>158</v>
      </c>
      <c r="U161" s="231">
        <v>0</v>
      </c>
      <c r="V161" s="231">
        <f>ROUND(E161*U161,2)</f>
        <v>0</v>
      </c>
      <c r="W161" s="231"/>
      <c r="X161" s="231" t="s">
        <v>402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403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653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56</v>
      </c>
      <c r="D163" s="232"/>
      <c r="E163" s="233">
        <v>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>
      <c r="A164" s="235" t="s">
        <v>153</v>
      </c>
      <c r="B164" s="236" t="s">
        <v>108</v>
      </c>
      <c r="C164" s="252" t="s">
        <v>109</v>
      </c>
      <c r="D164" s="237"/>
      <c r="E164" s="238"/>
      <c r="F164" s="239"/>
      <c r="G164" s="239">
        <f>SUMIF(AG165:AG177,"&lt;&gt;NOR",G165:G177)</f>
        <v>0</v>
      </c>
      <c r="H164" s="239"/>
      <c r="I164" s="239">
        <f>SUM(I165:I177)</f>
        <v>0</v>
      </c>
      <c r="J164" s="239"/>
      <c r="K164" s="239">
        <f>SUM(K165:K177)</f>
        <v>0</v>
      </c>
      <c r="L164" s="239"/>
      <c r="M164" s="239">
        <f>SUM(M165:M177)</f>
        <v>0</v>
      </c>
      <c r="N164" s="239"/>
      <c r="O164" s="239">
        <f>SUM(O165:O177)</f>
        <v>0.05</v>
      </c>
      <c r="P164" s="239"/>
      <c r="Q164" s="239">
        <f>SUM(Q165:Q177)</f>
        <v>0.01</v>
      </c>
      <c r="R164" s="239"/>
      <c r="S164" s="239"/>
      <c r="T164" s="240"/>
      <c r="U164" s="234"/>
      <c r="V164" s="234">
        <f>SUM(V165:V177)</f>
        <v>5.68</v>
      </c>
      <c r="W164" s="234"/>
      <c r="X164" s="234"/>
      <c r="AG164" t="s">
        <v>154</v>
      </c>
    </row>
    <row r="165" spans="1:60" ht="22.5" outlineLevel="1">
      <c r="A165" s="241">
        <v>47</v>
      </c>
      <c r="B165" s="242" t="s">
        <v>654</v>
      </c>
      <c r="C165" s="253" t="s">
        <v>655</v>
      </c>
      <c r="D165" s="243" t="s">
        <v>199</v>
      </c>
      <c r="E165" s="244">
        <v>13.32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8.0000000000000007E-5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158</v>
      </c>
      <c r="T165" s="247" t="s">
        <v>158</v>
      </c>
      <c r="U165" s="231">
        <v>0.14000000000000001</v>
      </c>
      <c r="V165" s="231">
        <f>ROUND(E165*U165,2)</f>
        <v>1.86</v>
      </c>
      <c r="W165" s="231"/>
      <c r="X165" s="231" t="s">
        <v>159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160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656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657</v>
      </c>
      <c r="D167" s="232"/>
      <c r="E167" s="233">
        <v>14.92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658</v>
      </c>
      <c r="D168" s="232"/>
      <c r="E168" s="233">
        <v>-1.6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>
      <c r="A169" s="241">
        <v>48</v>
      </c>
      <c r="B169" s="242" t="s">
        <v>659</v>
      </c>
      <c r="C169" s="253" t="s">
        <v>660</v>
      </c>
      <c r="D169" s="243" t="s">
        <v>165</v>
      </c>
      <c r="E169" s="244">
        <v>9.9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5.4000000000000003E-3</v>
      </c>
      <c r="O169" s="246">
        <f>ROUND(E169*N169,2)</f>
        <v>0.05</v>
      </c>
      <c r="P169" s="246">
        <v>0</v>
      </c>
      <c r="Q169" s="246">
        <f>ROUND(E169*P169,2)</f>
        <v>0</v>
      </c>
      <c r="R169" s="246"/>
      <c r="S169" s="246" t="s">
        <v>158</v>
      </c>
      <c r="T169" s="247" t="s">
        <v>158</v>
      </c>
      <c r="U169" s="231">
        <v>0.27</v>
      </c>
      <c r="V169" s="231">
        <f>ROUND(E169*U169,2)</f>
        <v>2.67</v>
      </c>
      <c r="W169" s="231"/>
      <c r="X169" s="231" t="s">
        <v>159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160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661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602</v>
      </c>
      <c r="D171" s="232"/>
      <c r="E171" s="233">
        <v>9.9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49</v>
      </c>
      <c r="B172" s="242" t="s">
        <v>662</v>
      </c>
      <c r="C172" s="253" t="s">
        <v>663</v>
      </c>
      <c r="D172" s="243" t="s">
        <v>165</v>
      </c>
      <c r="E172" s="244">
        <v>9.9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1E-3</v>
      </c>
      <c r="Q172" s="246">
        <f>ROUND(E172*P172,2)</f>
        <v>0.01</v>
      </c>
      <c r="R172" s="246"/>
      <c r="S172" s="246" t="s">
        <v>158</v>
      </c>
      <c r="T172" s="247" t="s">
        <v>158</v>
      </c>
      <c r="U172" s="231">
        <v>0.11</v>
      </c>
      <c r="V172" s="231">
        <f>ROUND(E172*U172,2)</f>
        <v>1.0900000000000001</v>
      </c>
      <c r="W172" s="231"/>
      <c r="X172" s="231" t="s">
        <v>159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>
      <c r="A173" s="229"/>
      <c r="B173" s="230"/>
      <c r="C173" s="254" t="s">
        <v>664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665</v>
      </c>
      <c r="D174" s="232"/>
      <c r="E174" s="233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602</v>
      </c>
      <c r="D175" s="232"/>
      <c r="E175" s="233">
        <v>9.9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41">
        <v>50</v>
      </c>
      <c r="B176" s="242" t="s">
        <v>666</v>
      </c>
      <c r="C176" s="253" t="s">
        <v>667</v>
      </c>
      <c r="D176" s="243" t="s">
        <v>274</v>
      </c>
      <c r="E176" s="244">
        <v>5.3999999999999999E-2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158</v>
      </c>
      <c r="T176" s="247" t="s">
        <v>158</v>
      </c>
      <c r="U176" s="231">
        <v>1.0900000000000001</v>
      </c>
      <c r="V176" s="231">
        <f>ROUND(E176*U176,2)</f>
        <v>0.06</v>
      </c>
      <c r="W176" s="231"/>
      <c r="X176" s="231" t="s">
        <v>159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160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668</v>
      </c>
      <c r="D177" s="232"/>
      <c r="E177" s="233">
        <v>5.3999999999999999E-2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>
      <c r="A178" s="235" t="s">
        <v>153</v>
      </c>
      <c r="B178" s="236" t="s">
        <v>110</v>
      </c>
      <c r="C178" s="252" t="s">
        <v>111</v>
      </c>
      <c r="D178" s="237"/>
      <c r="E178" s="238"/>
      <c r="F178" s="239"/>
      <c r="G178" s="239">
        <f>SUMIF(AG179:AG208,"&lt;&gt;NOR",G179:G208)</f>
        <v>0</v>
      </c>
      <c r="H178" s="239"/>
      <c r="I178" s="239">
        <f>SUM(I179:I208)</f>
        <v>0</v>
      </c>
      <c r="J178" s="239"/>
      <c r="K178" s="239">
        <f>SUM(K179:K208)</f>
        <v>0</v>
      </c>
      <c r="L178" s="239"/>
      <c r="M178" s="239">
        <f>SUM(M179:M208)</f>
        <v>0</v>
      </c>
      <c r="N178" s="239"/>
      <c r="O178" s="239">
        <f>SUM(O179:O208)</f>
        <v>0.08</v>
      </c>
      <c r="P178" s="239"/>
      <c r="Q178" s="239">
        <f>SUM(Q179:Q208)</f>
        <v>0</v>
      </c>
      <c r="R178" s="239"/>
      <c r="S178" s="239"/>
      <c r="T178" s="240"/>
      <c r="U178" s="234"/>
      <c r="V178" s="234">
        <f>SUM(V179:V208)</f>
        <v>7.55</v>
      </c>
      <c r="W178" s="234"/>
      <c r="X178" s="234"/>
      <c r="AG178" t="s">
        <v>154</v>
      </c>
    </row>
    <row r="179" spans="1:60" outlineLevel="1">
      <c r="A179" s="241">
        <v>51</v>
      </c>
      <c r="B179" s="242" t="s">
        <v>428</v>
      </c>
      <c r="C179" s="253" t="s">
        <v>429</v>
      </c>
      <c r="D179" s="243" t="s">
        <v>165</v>
      </c>
      <c r="E179" s="244">
        <v>4.8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2.1000000000000001E-4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158</v>
      </c>
      <c r="T179" s="247" t="s">
        <v>158</v>
      </c>
      <c r="U179" s="231">
        <v>0.05</v>
      </c>
      <c r="V179" s="231">
        <f>ROUND(E179*U179,2)</f>
        <v>0.24</v>
      </c>
      <c r="W179" s="231"/>
      <c r="X179" s="231" t="s">
        <v>159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160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669</v>
      </c>
      <c r="D180" s="232"/>
      <c r="E180" s="233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670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671</v>
      </c>
      <c r="D182" s="232"/>
      <c r="E182" s="233">
        <v>1.74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162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672</v>
      </c>
      <c r="D183" s="232"/>
      <c r="E183" s="233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673</v>
      </c>
      <c r="D184" s="232"/>
      <c r="E184" s="233">
        <v>2.88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674</v>
      </c>
      <c r="D185" s="232"/>
      <c r="E185" s="233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162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675</v>
      </c>
      <c r="D186" s="232"/>
      <c r="E186" s="233">
        <v>0.18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41">
        <v>52</v>
      </c>
      <c r="B187" s="242" t="s">
        <v>438</v>
      </c>
      <c r="C187" s="253" t="s">
        <v>439</v>
      </c>
      <c r="D187" s="243" t="s">
        <v>165</v>
      </c>
      <c r="E187" s="244">
        <v>4.8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2.9999999999999997E-4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 t="s">
        <v>158</v>
      </c>
      <c r="T187" s="247" t="s">
        <v>214</v>
      </c>
      <c r="U187" s="231">
        <v>0</v>
      </c>
      <c r="V187" s="231">
        <f>ROUND(E187*U187,2)</f>
        <v>0</v>
      </c>
      <c r="W187" s="231"/>
      <c r="X187" s="231" t="s">
        <v>159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200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676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162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677</v>
      </c>
      <c r="D189" s="232"/>
      <c r="E189" s="233">
        <v>4.8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>
      <c r="A190" s="241">
        <v>53</v>
      </c>
      <c r="B190" s="242" t="s">
        <v>678</v>
      </c>
      <c r="C190" s="253" t="s">
        <v>679</v>
      </c>
      <c r="D190" s="243" t="s">
        <v>165</v>
      </c>
      <c r="E190" s="244">
        <v>4.8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4.7800000000000004E-3</v>
      </c>
      <c r="O190" s="246">
        <f>ROUND(E190*N190,2)</f>
        <v>0.02</v>
      </c>
      <c r="P190" s="246">
        <v>0</v>
      </c>
      <c r="Q190" s="246">
        <f>ROUND(E190*P190,2)</f>
        <v>0</v>
      </c>
      <c r="R190" s="246"/>
      <c r="S190" s="246" t="s">
        <v>158</v>
      </c>
      <c r="T190" s="247" t="s">
        <v>158</v>
      </c>
      <c r="U190" s="231">
        <v>1.17</v>
      </c>
      <c r="V190" s="231">
        <f>ROUND(E190*U190,2)</f>
        <v>5.62</v>
      </c>
      <c r="W190" s="231"/>
      <c r="X190" s="231" t="s">
        <v>159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200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670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162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671</v>
      </c>
      <c r="D192" s="232"/>
      <c r="E192" s="233">
        <v>1.74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162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672</v>
      </c>
      <c r="D193" s="232"/>
      <c r="E193" s="233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673</v>
      </c>
      <c r="D194" s="232"/>
      <c r="E194" s="233">
        <v>2.88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162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29"/>
      <c r="B195" s="230"/>
      <c r="C195" s="254" t="s">
        <v>674</v>
      </c>
      <c r="D195" s="232"/>
      <c r="E195" s="233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162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675</v>
      </c>
      <c r="D196" s="232"/>
      <c r="E196" s="233">
        <v>0.18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41">
        <v>54</v>
      </c>
      <c r="B197" s="242" t="s">
        <v>445</v>
      </c>
      <c r="C197" s="253" t="s">
        <v>446</v>
      </c>
      <c r="D197" s="243" t="s">
        <v>199</v>
      </c>
      <c r="E197" s="244">
        <v>12.96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158</v>
      </c>
      <c r="T197" s="247" t="s">
        <v>214</v>
      </c>
      <c r="U197" s="231">
        <v>0.12</v>
      </c>
      <c r="V197" s="231">
        <f>ROUND(E197*U197,2)</f>
        <v>1.56</v>
      </c>
      <c r="W197" s="231"/>
      <c r="X197" s="231" t="s">
        <v>159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204</v>
      </c>
      <c r="D198" s="232"/>
      <c r="E198" s="233">
        <v>3.6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680</v>
      </c>
      <c r="D199" s="232"/>
      <c r="E199" s="233">
        <v>5.76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681</v>
      </c>
      <c r="D200" s="232"/>
      <c r="E200" s="233">
        <v>3.6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162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41">
        <v>55</v>
      </c>
      <c r="B201" s="242" t="s">
        <v>450</v>
      </c>
      <c r="C201" s="253" t="s">
        <v>451</v>
      </c>
      <c r="D201" s="243" t="s">
        <v>274</v>
      </c>
      <c r="E201" s="244">
        <v>8.4000000000000005E-2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 t="s">
        <v>158</v>
      </c>
      <c r="T201" s="247" t="s">
        <v>214</v>
      </c>
      <c r="U201" s="231">
        <v>1.6</v>
      </c>
      <c r="V201" s="231">
        <f>ROUND(E201*U201,2)</f>
        <v>0.13</v>
      </c>
      <c r="W201" s="231"/>
      <c r="X201" s="231" t="s">
        <v>159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200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682</v>
      </c>
      <c r="D202" s="232"/>
      <c r="E202" s="233">
        <v>8.4000000000000005E-2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162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41">
        <v>56</v>
      </c>
      <c r="B203" s="242" t="s">
        <v>453</v>
      </c>
      <c r="C203" s="253" t="s">
        <v>454</v>
      </c>
      <c r="D203" s="243" t="s">
        <v>199</v>
      </c>
      <c r="E203" s="244">
        <v>14.256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2.2000000000000001E-4</v>
      </c>
      <c r="O203" s="246">
        <f>ROUND(E203*N203,2)</f>
        <v>0</v>
      </c>
      <c r="P203" s="246">
        <v>0</v>
      </c>
      <c r="Q203" s="246">
        <f>ROUND(E203*P203,2)</f>
        <v>0</v>
      </c>
      <c r="R203" s="246" t="s">
        <v>401</v>
      </c>
      <c r="S203" s="246" t="s">
        <v>158</v>
      </c>
      <c r="T203" s="247" t="s">
        <v>214</v>
      </c>
      <c r="U203" s="231">
        <v>0</v>
      </c>
      <c r="V203" s="231">
        <f>ROUND(E203*U203,2)</f>
        <v>0</v>
      </c>
      <c r="W203" s="231"/>
      <c r="X203" s="231" t="s">
        <v>402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403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683</v>
      </c>
      <c r="D204" s="232"/>
      <c r="E204" s="233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162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684</v>
      </c>
      <c r="D205" s="232"/>
      <c r="E205" s="233">
        <v>14.256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162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41">
        <v>57</v>
      </c>
      <c r="B206" s="242" t="s">
        <v>685</v>
      </c>
      <c r="C206" s="253" t="s">
        <v>686</v>
      </c>
      <c r="D206" s="243" t="s">
        <v>165</v>
      </c>
      <c r="E206" s="244">
        <v>5.28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1.0500000000000001E-2</v>
      </c>
      <c r="O206" s="246">
        <f>ROUND(E206*N206,2)</f>
        <v>0.06</v>
      </c>
      <c r="P206" s="246">
        <v>0</v>
      </c>
      <c r="Q206" s="246">
        <f>ROUND(E206*P206,2)</f>
        <v>0</v>
      </c>
      <c r="R206" s="246" t="s">
        <v>401</v>
      </c>
      <c r="S206" s="246" t="s">
        <v>158</v>
      </c>
      <c r="T206" s="247" t="s">
        <v>158</v>
      </c>
      <c r="U206" s="231">
        <v>0</v>
      </c>
      <c r="V206" s="231">
        <f>ROUND(E206*U206,2)</f>
        <v>0</v>
      </c>
      <c r="W206" s="231"/>
      <c r="X206" s="231" t="s">
        <v>402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459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29"/>
      <c r="B207" s="230"/>
      <c r="C207" s="254" t="s">
        <v>676</v>
      </c>
      <c r="D207" s="232"/>
      <c r="E207" s="233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162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687</v>
      </c>
      <c r="D208" s="232"/>
      <c r="E208" s="233">
        <v>5.28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>
      <c r="A209" s="235" t="s">
        <v>153</v>
      </c>
      <c r="B209" s="236" t="s">
        <v>112</v>
      </c>
      <c r="C209" s="252" t="s">
        <v>113</v>
      </c>
      <c r="D209" s="237"/>
      <c r="E209" s="238"/>
      <c r="F209" s="239"/>
      <c r="G209" s="239">
        <f>SUMIF(AG210:AG221,"&lt;&gt;NOR",G210:G221)</f>
        <v>0</v>
      </c>
      <c r="H209" s="239"/>
      <c r="I209" s="239">
        <f>SUM(I210:I221)</f>
        <v>0</v>
      </c>
      <c r="J209" s="239"/>
      <c r="K209" s="239">
        <f>SUM(K210:K221)</f>
        <v>0</v>
      </c>
      <c r="L209" s="239"/>
      <c r="M209" s="239">
        <f>SUM(M210:M221)</f>
        <v>0</v>
      </c>
      <c r="N209" s="239"/>
      <c r="O209" s="239">
        <f>SUM(O210:O221)</f>
        <v>0</v>
      </c>
      <c r="P209" s="239"/>
      <c r="Q209" s="239">
        <f>SUM(Q210:Q221)</f>
        <v>0</v>
      </c>
      <c r="R209" s="239"/>
      <c r="S209" s="239"/>
      <c r="T209" s="240"/>
      <c r="U209" s="234"/>
      <c r="V209" s="234">
        <f>SUM(V210:V221)</f>
        <v>0.39</v>
      </c>
      <c r="W209" s="234"/>
      <c r="X209" s="234"/>
      <c r="AG209" t="s">
        <v>154</v>
      </c>
    </row>
    <row r="210" spans="1:60" outlineLevel="1">
      <c r="A210" s="241">
        <v>58</v>
      </c>
      <c r="B210" s="242" t="s">
        <v>461</v>
      </c>
      <c r="C210" s="253" t="s">
        <v>462</v>
      </c>
      <c r="D210" s="243" t="s">
        <v>165</v>
      </c>
      <c r="E210" s="244">
        <v>2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2.5000000000000001E-4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158</v>
      </c>
      <c r="T210" s="247" t="s">
        <v>158</v>
      </c>
      <c r="U210" s="231">
        <v>0.13</v>
      </c>
      <c r="V210" s="231">
        <f>ROUND(E210*U210,2)</f>
        <v>0.26</v>
      </c>
      <c r="W210" s="231"/>
      <c r="X210" s="231" t="s">
        <v>159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688</v>
      </c>
      <c r="D211" s="232"/>
      <c r="E211" s="233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689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162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63</v>
      </c>
      <c r="D213" s="232"/>
      <c r="E213" s="233">
        <v>2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41">
        <v>59</v>
      </c>
      <c r="B214" s="242" t="s">
        <v>467</v>
      </c>
      <c r="C214" s="253" t="s">
        <v>468</v>
      </c>
      <c r="D214" s="243" t="s">
        <v>165</v>
      </c>
      <c r="E214" s="244">
        <v>2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5.0000000000000002E-5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158</v>
      </c>
      <c r="T214" s="247" t="s">
        <v>158</v>
      </c>
      <c r="U214" s="231">
        <v>0.06</v>
      </c>
      <c r="V214" s="231">
        <f>ROUND(E214*U214,2)</f>
        <v>0.12</v>
      </c>
      <c r="W214" s="231"/>
      <c r="X214" s="231" t="s">
        <v>159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690</v>
      </c>
      <c r="D215" s="232"/>
      <c r="E215" s="233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689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162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63</v>
      </c>
      <c r="D217" s="232"/>
      <c r="E217" s="233">
        <v>2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41">
        <v>60</v>
      </c>
      <c r="B218" s="242" t="s">
        <v>469</v>
      </c>
      <c r="C218" s="253" t="s">
        <v>470</v>
      </c>
      <c r="D218" s="243" t="s">
        <v>165</v>
      </c>
      <c r="E218" s="244">
        <v>0.2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1.0000000000000001E-5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158</v>
      </c>
      <c r="T218" s="247" t="s">
        <v>158</v>
      </c>
      <c r="U218" s="231">
        <v>0.05</v>
      </c>
      <c r="V218" s="231">
        <f>ROUND(E218*U218,2)</f>
        <v>0.01</v>
      </c>
      <c r="W218" s="231"/>
      <c r="X218" s="231" t="s">
        <v>159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160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691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692</v>
      </c>
      <c r="D220" s="232"/>
      <c r="E220" s="233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162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693</v>
      </c>
      <c r="D221" s="232"/>
      <c r="E221" s="233">
        <v>0.2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>
      <c r="A222" s="235" t="s">
        <v>153</v>
      </c>
      <c r="B222" s="236" t="s">
        <v>114</v>
      </c>
      <c r="C222" s="252" t="s">
        <v>115</v>
      </c>
      <c r="D222" s="237"/>
      <c r="E222" s="238"/>
      <c r="F222" s="239"/>
      <c r="G222" s="239">
        <f>SUMIF(AG223:AG246,"&lt;&gt;NOR",G223:G246)</f>
        <v>0</v>
      </c>
      <c r="H222" s="239"/>
      <c r="I222" s="239">
        <f>SUM(I223:I246)</f>
        <v>0</v>
      </c>
      <c r="J222" s="239"/>
      <c r="K222" s="239">
        <f>SUM(K223:K246)</f>
        <v>0</v>
      </c>
      <c r="L222" s="239"/>
      <c r="M222" s="239">
        <f>SUM(M223:M246)</f>
        <v>0</v>
      </c>
      <c r="N222" s="239"/>
      <c r="O222" s="239">
        <f>SUM(O223:O246)</f>
        <v>0.02</v>
      </c>
      <c r="P222" s="239"/>
      <c r="Q222" s="239">
        <f>SUM(Q223:Q246)</f>
        <v>0.02</v>
      </c>
      <c r="R222" s="239"/>
      <c r="S222" s="239"/>
      <c r="T222" s="240"/>
      <c r="U222" s="234"/>
      <c r="V222" s="234">
        <f>SUM(V223:V246)</f>
        <v>8.16</v>
      </c>
      <c r="W222" s="234"/>
      <c r="X222" s="234"/>
      <c r="AG222" t="s">
        <v>154</v>
      </c>
    </row>
    <row r="223" spans="1:60" outlineLevel="1">
      <c r="A223" s="241">
        <v>61</v>
      </c>
      <c r="B223" s="242" t="s">
        <v>471</v>
      </c>
      <c r="C223" s="253" t="s">
        <v>472</v>
      </c>
      <c r="D223" s="243" t="s">
        <v>165</v>
      </c>
      <c r="E223" s="244">
        <v>41.438000000000002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5.0000000000000001E-4</v>
      </c>
      <c r="Q223" s="246">
        <f>ROUND(E223*P223,2)</f>
        <v>0.02</v>
      </c>
      <c r="R223" s="246"/>
      <c r="S223" s="246" t="s">
        <v>158</v>
      </c>
      <c r="T223" s="247" t="s">
        <v>158</v>
      </c>
      <c r="U223" s="231">
        <v>7.0000000000000007E-2</v>
      </c>
      <c r="V223" s="231">
        <f>ROUND(E223*U223,2)</f>
        <v>2.9</v>
      </c>
      <c r="W223" s="231"/>
      <c r="X223" s="231" t="s">
        <v>159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160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694</v>
      </c>
      <c r="D224" s="232"/>
      <c r="E224" s="233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162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695</v>
      </c>
      <c r="D225" s="232"/>
      <c r="E225" s="233">
        <v>44.014000000000003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29"/>
      <c r="B226" s="230"/>
      <c r="C226" s="254" t="s">
        <v>696</v>
      </c>
      <c r="D226" s="232"/>
      <c r="E226" s="233">
        <v>-6.2234999999999996</v>
      </c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697</v>
      </c>
      <c r="D227" s="232"/>
      <c r="E227" s="233">
        <v>-6.2525000000000004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698</v>
      </c>
      <c r="D228" s="232"/>
      <c r="E228" s="23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602</v>
      </c>
      <c r="D229" s="232"/>
      <c r="E229" s="233">
        <v>9.9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162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41">
        <v>62</v>
      </c>
      <c r="B230" s="242" t="s">
        <v>484</v>
      </c>
      <c r="C230" s="253" t="s">
        <v>485</v>
      </c>
      <c r="D230" s="243" t="s">
        <v>165</v>
      </c>
      <c r="E230" s="244">
        <v>39.703499999999998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1.7000000000000001E-4</v>
      </c>
      <c r="O230" s="246">
        <f>ROUND(E230*N230,2)</f>
        <v>0.01</v>
      </c>
      <c r="P230" s="246">
        <v>0</v>
      </c>
      <c r="Q230" s="246">
        <f>ROUND(E230*P230,2)</f>
        <v>0</v>
      </c>
      <c r="R230" s="246"/>
      <c r="S230" s="246" t="s">
        <v>158</v>
      </c>
      <c r="T230" s="247" t="s">
        <v>158</v>
      </c>
      <c r="U230" s="231">
        <v>0.03</v>
      </c>
      <c r="V230" s="231">
        <f>ROUND(E230*U230,2)</f>
        <v>1.19</v>
      </c>
      <c r="W230" s="231"/>
      <c r="X230" s="231" t="s">
        <v>159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160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29"/>
      <c r="B231" s="230"/>
      <c r="C231" s="254" t="s">
        <v>699</v>
      </c>
      <c r="D231" s="232"/>
      <c r="E231" s="233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695</v>
      </c>
      <c r="D232" s="232"/>
      <c r="E232" s="233">
        <v>44.014000000000003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162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700</v>
      </c>
      <c r="D233" s="232"/>
      <c r="E233" s="233">
        <v>-3.8424999999999998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29"/>
      <c r="B234" s="230"/>
      <c r="C234" s="254" t="s">
        <v>701</v>
      </c>
      <c r="D234" s="232"/>
      <c r="E234" s="233">
        <v>-10.368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162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702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162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602</v>
      </c>
      <c r="D236" s="232"/>
      <c r="E236" s="233">
        <v>9.9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162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41">
        <v>63</v>
      </c>
      <c r="B237" s="242" t="s">
        <v>489</v>
      </c>
      <c r="C237" s="253" t="s">
        <v>490</v>
      </c>
      <c r="D237" s="243" t="s">
        <v>165</v>
      </c>
      <c r="E237" s="244">
        <v>39.703499999999998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2.1000000000000001E-4</v>
      </c>
      <c r="O237" s="246">
        <f>ROUND(E237*N237,2)</f>
        <v>0.01</v>
      </c>
      <c r="P237" s="246">
        <v>0</v>
      </c>
      <c r="Q237" s="246">
        <f>ROUND(E237*P237,2)</f>
        <v>0</v>
      </c>
      <c r="R237" s="246"/>
      <c r="S237" s="246" t="s">
        <v>158</v>
      </c>
      <c r="T237" s="247" t="s">
        <v>158</v>
      </c>
      <c r="U237" s="231">
        <v>0.1</v>
      </c>
      <c r="V237" s="231">
        <f>ROUND(E237*U237,2)</f>
        <v>3.97</v>
      </c>
      <c r="W237" s="231"/>
      <c r="X237" s="231" t="s">
        <v>159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160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699</v>
      </c>
      <c r="D238" s="232"/>
      <c r="E238" s="233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162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29"/>
      <c r="B239" s="230"/>
      <c r="C239" s="254" t="s">
        <v>695</v>
      </c>
      <c r="D239" s="232"/>
      <c r="E239" s="233">
        <v>44.014000000000003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162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700</v>
      </c>
      <c r="D240" s="232"/>
      <c r="E240" s="233">
        <v>-3.8424999999999998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162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701</v>
      </c>
      <c r="D241" s="232"/>
      <c r="E241" s="233">
        <v>-10.368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162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29"/>
      <c r="B242" s="230"/>
      <c r="C242" s="254" t="s">
        <v>702</v>
      </c>
      <c r="D242" s="232"/>
      <c r="E242" s="233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162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602</v>
      </c>
      <c r="D243" s="232"/>
      <c r="E243" s="233">
        <v>9.9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162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41">
        <v>64</v>
      </c>
      <c r="B244" s="242" t="s">
        <v>491</v>
      </c>
      <c r="C244" s="253" t="s">
        <v>492</v>
      </c>
      <c r="D244" s="243" t="s">
        <v>165</v>
      </c>
      <c r="E244" s="244">
        <v>9.9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3.5E-4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158</v>
      </c>
      <c r="T244" s="247" t="s">
        <v>158</v>
      </c>
      <c r="U244" s="231">
        <v>0.01</v>
      </c>
      <c r="V244" s="231">
        <f>ROUND(E244*U244,2)</f>
        <v>0.1</v>
      </c>
      <c r="W244" s="231"/>
      <c r="X244" s="231" t="s">
        <v>159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160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703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162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602</v>
      </c>
      <c r="D246" s="232"/>
      <c r="E246" s="233">
        <v>9.9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>
      <c r="A247" s="235" t="s">
        <v>153</v>
      </c>
      <c r="B247" s="236" t="s">
        <v>116</v>
      </c>
      <c r="C247" s="252" t="s">
        <v>117</v>
      </c>
      <c r="D247" s="237"/>
      <c r="E247" s="238"/>
      <c r="F247" s="239"/>
      <c r="G247" s="239">
        <f>SUMIF(AG248:AG256,"&lt;&gt;NOR",G248:G256)</f>
        <v>0</v>
      </c>
      <c r="H247" s="239"/>
      <c r="I247" s="239">
        <f>SUM(I248:I256)</f>
        <v>0</v>
      </c>
      <c r="J247" s="239"/>
      <c r="K247" s="239">
        <f>SUM(K248:K256)</f>
        <v>0</v>
      </c>
      <c r="L247" s="239"/>
      <c r="M247" s="239">
        <f>SUM(M248:M256)</f>
        <v>0</v>
      </c>
      <c r="N247" s="239"/>
      <c r="O247" s="239">
        <f>SUM(O248:O256)</f>
        <v>0</v>
      </c>
      <c r="P247" s="239"/>
      <c r="Q247" s="239">
        <f>SUM(Q248:Q256)</f>
        <v>0</v>
      </c>
      <c r="R247" s="239"/>
      <c r="S247" s="239"/>
      <c r="T247" s="240"/>
      <c r="U247" s="234"/>
      <c r="V247" s="234">
        <f>SUM(V248:V256)</f>
        <v>0</v>
      </c>
      <c r="W247" s="234"/>
      <c r="X247" s="234"/>
      <c r="AG247" t="s">
        <v>154</v>
      </c>
    </row>
    <row r="248" spans="1:60" outlineLevel="1">
      <c r="A248" s="241">
        <v>65</v>
      </c>
      <c r="B248" s="242" t="s">
        <v>56</v>
      </c>
      <c r="C248" s="253" t="s">
        <v>494</v>
      </c>
      <c r="D248" s="243" t="s">
        <v>343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207</v>
      </c>
      <c r="T248" s="247" t="s">
        <v>208</v>
      </c>
      <c r="U248" s="231">
        <v>0</v>
      </c>
      <c r="V248" s="231">
        <f>ROUND(E248*U248,2)</f>
        <v>0</v>
      </c>
      <c r="W248" s="231"/>
      <c r="X248" s="231" t="s">
        <v>159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160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704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162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56</v>
      </c>
      <c r="D250" s="232"/>
      <c r="E250" s="233">
        <v>1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162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41">
        <v>66</v>
      </c>
      <c r="B251" s="242" t="s">
        <v>63</v>
      </c>
      <c r="C251" s="253" t="s">
        <v>705</v>
      </c>
      <c r="D251" s="243" t="s">
        <v>157</v>
      </c>
      <c r="E251" s="244">
        <v>1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207</v>
      </c>
      <c r="T251" s="247" t="s">
        <v>208</v>
      </c>
      <c r="U251" s="231">
        <v>0</v>
      </c>
      <c r="V251" s="231">
        <f>ROUND(E251*U251,2)</f>
        <v>0</v>
      </c>
      <c r="W251" s="231"/>
      <c r="X251" s="231" t="s">
        <v>159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160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704</v>
      </c>
      <c r="D252" s="232"/>
      <c r="E252" s="23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162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29"/>
      <c r="B253" s="230"/>
      <c r="C253" s="254" t="s">
        <v>56</v>
      </c>
      <c r="D253" s="232"/>
      <c r="E253" s="233">
        <v>1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162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41">
        <v>67</v>
      </c>
      <c r="B254" s="242" t="s">
        <v>65</v>
      </c>
      <c r="C254" s="253" t="s">
        <v>706</v>
      </c>
      <c r="D254" s="243" t="s">
        <v>157</v>
      </c>
      <c r="E254" s="244">
        <v>1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207</v>
      </c>
      <c r="T254" s="247" t="s">
        <v>208</v>
      </c>
      <c r="U254" s="231">
        <v>0</v>
      </c>
      <c r="V254" s="231">
        <f>ROUND(E254*U254,2)</f>
        <v>0</v>
      </c>
      <c r="W254" s="231"/>
      <c r="X254" s="231" t="s">
        <v>159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160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707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162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56</v>
      </c>
      <c r="D256" s="232"/>
      <c r="E256" s="233">
        <v>1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162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>
      <c r="A257" s="235" t="s">
        <v>153</v>
      </c>
      <c r="B257" s="236" t="s">
        <v>118</v>
      </c>
      <c r="C257" s="252" t="s">
        <v>119</v>
      </c>
      <c r="D257" s="237"/>
      <c r="E257" s="238"/>
      <c r="F257" s="239"/>
      <c r="G257" s="239">
        <f>SUMIF(AG258:AG278,"&lt;&gt;NOR",G258:G278)</f>
        <v>0</v>
      </c>
      <c r="H257" s="239"/>
      <c r="I257" s="239">
        <f>SUM(I258:I278)</f>
        <v>0</v>
      </c>
      <c r="J257" s="239"/>
      <c r="K257" s="239">
        <f>SUM(K258:K278)</f>
        <v>0</v>
      </c>
      <c r="L257" s="239"/>
      <c r="M257" s="239">
        <f>SUM(M258:M278)</f>
        <v>0</v>
      </c>
      <c r="N257" s="239"/>
      <c r="O257" s="239">
        <f>SUM(O258:O278)</f>
        <v>0</v>
      </c>
      <c r="P257" s="239"/>
      <c r="Q257" s="239">
        <f>SUM(Q258:Q278)</f>
        <v>0.03</v>
      </c>
      <c r="R257" s="239"/>
      <c r="S257" s="239"/>
      <c r="T257" s="240"/>
      <c r="U257" s="234"/>
      <c r="V257" s="234">
        <f>SUM(V258:V278)</f>
        <v>2.82</v>
      </c>
      <c r="W257" s="234"/>
      <c r="X257" s="234"/>
      <c r="AG257" t="s">
        <v>154</v>
      </c>
    </row>
    <row r="258" spans="1:60" ht="22.5" outlineLevel="1">
      <c r="A258" s="264">
        <v>68</v>
      </c>
      <c r="B258" s="265" t="s">
        <v>708</v>
      </c>
      <c r="C258" s="271" t="s">
        <v>709</v>
      </c>
      <c r="D258" s="266" t="s">
        <v>199</v>
      </c>
      <c r="E258" s="267">
        <v>16</v>
      </c>
      <c r="F258" s="268"/>
      <c r="G258" s="269">
        <f>ROUND(E258*F258,2)</f>
        <v>0</v>
      </c>
      <c r="H258" s="268"/>
      <c r="I258" s="269">
        <f>ROUND(E258*H258,2)</f>
        <v>0</v>
      </c>
      <c r="J258" s="268"/>
      <c r="K258" s="269">
        <f>ROUND(E258*J258,2)</f>
        <v>0</v>
      </c>
      <c r="L258" s="269">
        <v>21</v>
      </c>
      <c r="M258" s="269">
        <f>G258*(1+L258/100)</f>
        <v>0</v>
      </c>
      <c r="N258" s="269">
        <v>0</v>
      </c>
      <c r="O258" s="269">
        <f>ROUND(E258*N258,2)</f>
        <v>0</v>
      </c>
      <c r="P258" s="269">
        <v>2E-3</v>
      </c>
      <c r="Q258" s="269">
        <f>ROUND(E258*P258,2)</f>
        <v>0.03</v>
      </c>
      <c r="R258" s="269"/>
      <c r="S258" s="269" t="s">
        <v>158</v>
      </c>
      <c r="T258" s="270" t="s">
        <v>710</v>
      </c>
      <c r="U258" s="231">
        <v>0.17599999999999999</v>
      </c>
      <c r="V258" s="231">
        <f>ROUND(E258*U258,2)</f>
        <v>2.82</v>
      </c>
      <c r="W258" s="231"/>
      <c r="X258" s="231" t="s">
        <v>159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711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>
      <c r="A259" s="264">
        <v>69</v>
      </c>
      <c r="B259" s="265" t="s">
        <v>712</v>
      </c>
      <c r="C259" s="271" t="s">
        <v>713</v>
      </c>
      <c r="D259" s="266" t="s">
        <v>157</v>
      </c>
      <c r="E259" s="267">
        <v>2</v>
      </c>
      <c r="F259" s="268"/>
      <c r="G259" s="269">
        <f>ROUND(E259*F259,2)</f>
        <v>0</v>
      </c>
      <c r="H259" s="268"/>
      <c r="I259" s="269">
        <f>ROUND(E259*H259,2)</f>
        <v>0</v>
      </c>
      <c r="J259" s="268"/>
      <c r="K259" s="269">
        <f>ROUND(E259*J259,2)</f>
        <v>0</v>
      </c>
      <c r="L259" s="269">
        <v>21</v>
      </c>
      <c r="M259" s="269">
        <f>G259*(1+L259/100)</f>
        <v>0</v>
      </c>
      <c r="N259" s="269">
        <v>0</v>
      </c>
      <c r="O259" s="269">
        <f>ROUND(E259*N259,2)</f>
        <v>0</v>
      </c>
      <c r="P259" s="269">
        <v>0</v>
      </c>
      <c r="Q259" s="269">
        <f>ROUND(E259*P259,2)</f>
        <v>0</v>
      </c>
      <c r="R259" s="269"/>
      <c r="S259" s="269" t="s">
        <v>714</v>
      </c>
      <c r="T259" s="270" t="s">
        <v>710</v>
      </c>
      <c r="U259" s="231">
        <v>0</v>
      </c>
      <c r="V259" s="231">
        <f>ROUND(E259*U259,2)</f>
        <v>0</v>
      </c>
      <c r="W259" s="231"/>
      <c r="X259" s="231" t="s">
        <v>159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711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>
      <c r="A260" s="264">
        <v>70</v>
      </c>
      <c r="B260" s="265" t="s">
        <v>712</v>
      </c>
      <c r="C260" s="271" t="s">
        <v>713</v>
      </c>
      <c r="D260" s="266" t="s">
        <v>157</v>
      </c>
      <c r="E260" s="267">
        <v>3</v>
      </c>
      <c r="F260" s="268"/>
      <c r="G260" s="269">
        <f>ROUND(E260*F260,2)</f>
        <v>0</v>
      </c>
      <c r="H260" s="268"/>
      <c r="I260" s="269">
        <f>ROUND(E260*H260,2)</f>
        <v>0</v>
      </c>
      <c r="J260" s="268"/>
      <c r="K260" s="269">
        <f>ROUND(E260*J260,2)</f>
        <v>0</v>
      </c>
      <c r="L260" s="269">
        <v>21</v>
      </c>
      <c r="M260" s="269">
        <f>G260*(1+L260/100)</f>
        <v>0</v>
      </c>
      <c r="N260" s="269">
        <v>0</v>
      </c>
      <c r="O260" s="269">
        <f>ROUND(E260*N260,2)</f>
        <v>0</v>
      </c>
      <c r="P260" s="269">
        <v>0</v>
      </c>
      <c r="Q260" s="269">
        <f>ROUND(E260*P260,2)</f>
        <v>0</v>
      </c>
      <c r="R260" s="269"/>
      <c r="S260" s="269" t="s">
        <v>714</v>
      </c>
      <c r="T260" s="270" t="s">
        <v>710</v>
      </c>
      <c r="U260" s="231">
        <v>0</v>
      </c>
      <c r="V260" s="231">
        <f>ROUND(E260*U260,2)</f>
        <v>0</v>
      </c>
      <c r="W260" s="231"/>
      <c r="X260" s="231" t="s">
        <v>159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711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>
      <c r="A261" s="264">
        <v>71</v>
      </c>
      <c r="B261" s="265" t="s">
        <v>715</v>
      </c>
      <c r="C261" s="271" t="s">
        <v>716</v>
      </c>
      <c r="D261" s="266" t="s">
        <v>199</v>
      </c>
      <c r="E261" s="267">
        <v>16</v>
      </c>
      <c r="F261" s="268"/>
      <c r="G261" s="269">
        <f>ROUND(E261*F261,2)</f>
        <v>0</v>
      </c>
      <c r="H261" s="268"/>
      <c r="I261" s="269">
        <f>ROUND(E261*H261,2)</f>
        <v>0</v>
      </c>
      <c r="J261" s="268"/>
      <c r="K261" s="269">
        <f>ROUND(E261*J261,2)</f>
        <v>0</v>
      </c>
      <c r="L261" s="269">
        <v>21</v>
      </c>
      <c r="M261" s="269">
        <f>G261*(1+L261/100)</f>
        <v>0</v>
      </c>
      <c r="N261" s="269">
        <v>1.4999999999999999E-4</v>
      </c>
      <c r="O261" s="269">
        <f>ROUND(E261*N261,2)</f>
        <v>0</v>
      </c>
      <c r="P261" s="269">
        <v>0</v>
      </c>
      <c r="Q261" s="269">
        <f>ROUND(E261*P261,2)</f>
        <v>0</v>
      </c>
      <c r="R261" s="269"/>
      <c r="S261" s="269" t="s">
        <v>714</v>
      </c>
      <c r="T261" s="270" t="s">
        <v>710</v>
      </c>
      <c r="U261" s="231">
        <v>0</v>
      </c>
      <c r="V261" s="231">
        <f>ROUND(E261*U261,2)</f>
        <v>0</v>
      </c>
      <c r="W261" s="231"/>
      <c r="X261" s="231" t="s">
        <v>159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711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1">
      <c r="A262" s="264">
        <v>72</v>
      </c>
      <c r="B262" s="265" t="s">
        <v>717</v>
      </c>
      <c r="C262" s="271" t="s">
        <v>718</v>
      </c>
      <c r="D262" s="266" t="s">
        <v>157</v>
      </c>
      <c r="E262" s="267">
        <v>3</v>
      </c>
      <c r="F262" s="268"/>
      <c r="G262" s="269">
        <f>ROUND(E262*F262,2)</f>
        <v>0</v>
      </c>
      <c r="H262" s="268"/>
      <c r="I262" s="269">
        <f>ROUND(E262*H262,2)</f>
        <v>0</v>
      </c>
      <c r="J262" s="268"/>
      <c r="K262" s="269">
        <f>ROUND(E262*J262,2)</f>
        <v>0</v>
      </c>
      <c r="L262" s="269">
        <v>21</v>
      </c>
      <c r="M262" s="269">
        <f>G262*(1+L262/100)</f>
        <v>0</v>
      </c>
      <c r="N262" s="269">
        <v>0</v>
      </c>
      <c r="O262" s="269">
        <f>ROUND(E262*N262,2)</f>
        <v>0</v>
      </c>
      <c r="P262" s="269">
        <v>0</v>
      </c>
      <c r="Q262" s="269">
        <f>ROUND(E262*P262,2)</f>
        <v>0</v>
      </c>
      <c r="R262" s="269"/>
      <c r="S262" s="269" t="s">
        <v>714</v>
      </c>
      <c r="T262" s="270" t="s">
        <v>710</v>
      </c>
      <c r="U262" s="231">
        <v>0</v>
      </c>
      <c r="V262" s="231">
        <f>ROUND(E262*U262,2)</f>
        <v>0</v>
      </c>
      <c r="W262" s="231"/>
      <c r="X262" s="231" t="s">
        <v>159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711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64">
        <v>73</v>
      </c>
      <c r="B263" s="265" t="s">
        <v>719</v>
      </c>
      <c r="C263" s="271" t="s">
        <v>720</v>
      </c>
      <c r="D263" s="266" t="s">
        <v>157</v>
      </c>
      <c r="E263" s="267">
        <v>2</v>
      </c>
      <c r="F263" s="268"/>
      <c r="G263" s="269">
        <f>ROUND(E263*F263,2)</f>
        <v>0</v>
      </c>
      <c r="H263" s="268"/>
      <c r="I263" s="269">
        <f>ROUND(E263*H263,2)</f>
        <v>0</v>
      </c>
      <c r="J263" s="268"/>
      <c r="K263" s="269">
        <f>ROUND(E263*J263,2)</f>
        <v>0</v>
      </c>
      <c r="L263" s="269">
        <v>21</v>
      </c>
      <c r="M263" s="269">
        <f>G263*(1+L263/100)</f>
        <v>0</v>
      </c>
      <c r="N263" s="269">
        <v>0</v>
      </c>
      <c r="O263" s="269">
        <f>ROUND(E263*N263,2)</f>
        <v>0</v>
      </c>
      <c r="P263" s="269">
        <v>0</v>
      </c>
      <c r="Q263" s="269">
        <f>ROUND(E263*P263,2)</f>
        <v>0</v>
      </c>
      <c r="R263" s="269"/>
      <c r="S263" s="269" t="s">
        <v>714</v>
      </c>
      <c r="T263" s="270" t="s">
        <v>710</v>
      </c>
      <c r="U263" s="231">
        <v>0</v>
      </c>
      <c r="V263" s="231">
        <f>ROUND(E263*U263,2)</f>
        <v>0</v>
      </c>
      <c r="W263" s="231"/>
      <c r="X263" s="231" t="s">
        <v>159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711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ht="22.5" outlineLevel="1">
      <c r="A264" s="264">
        <v>74</v>
      </c>
      <c r="B264" s="265" t="s">
        <v>721</v>
      </c>
      <c r="C264" s="271" t="s">
        <v>722</v>
      </c>
      <c r="D264" s="266" t="s">
        <v>199</v>
      </c>
      <c r="E264" s="267">
        <v>6</v>
      </c>
      <c r="F264" s="268"/>
      <c r="G264" s="269">
        <f>ROUND(E264*F264,2)</f>
        <v>0</v>
      </c>
      <c r="H264" s="268"/>
      <c r="I264" s="269">
        <f>ROUND(E264*H264,2)</f>
        <v>0</v>
      </c>
      <c r="J264" s="268"/>
      <c r="K264" s="269">
        <f>ROUND(E264*J264,2)</f>
        <v>0</v>
      </c>
      <c r="L264" s="269">
        <v>21</v>
      </c>
      <c r="M264" s="269">
        <f>G264*(1+L264/100)</f>
        <v>0</v>
      </c>
      <c r="N264" s="269">
        <v>0</v>
      </c>
      <c r="O264" s="269">
        <f>ROUND(E264*N264,2)</f>
        <v>0</v>
      </c>
      <c r="P264" s="269">
        <v>0</v>
      </c>
      <c r="Q264" s="269">
        <f>ROUND(E264*P264,2)</f>
        <v>0</v>
      </c>
      <c r="R264" s="269"/>
      <c r="S264" s="269" t="s">
        <v>714</v>
      </c>
      <c r="T264" s="270" t="s">
        <v>710</v>
      </c>
      <c r="U264" s="231">
        <v>0</v>
      </c>
      <c r="V264" s="231">
        <f>ROUND(E264*U264,2)</f>
        <v>0</v>
      </c>
      <c r="W264" s="231"/>
      <c r="X264" s="231" t="s">
        <v>159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711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1">
      <c r="A265" s="264">
        <v>75</v>
      </c>
      <c r="B265" s="265" t="s">
        <v>723</v>
      </c>
      <c r="C265" s="271" t="s">
        <v>724</v>
      </c>
      <c r="D265" s="266" t="s">
        <v>199</v>
      </c>
      <c r="E265" s="267">
        <v>20</v>
      </c>
      <c r="F265" s="268"/>
      <c r="G265" s="269">
        <f>ROUND(E265*F265,2)</f>
        <v>0</v>
      </c>
      <c r="H265" s="268"/>
      <c r="I265" s="269">
        <f>ROUND(E265*H265,2)</f>
        <v>0</v>
      </c>
      <c r="J265" s="268"/>
      <c r="K265" s="269">
        <f>ROUND(E265*J265,2)</f>
        <v>0</v>
      </c>
      <c r="L265" s="269">
        <v>21</v>
      </c>
      <c r="M265" s="269">
        <f>G265*(1+L265/100)</f>
        <v>0</v>
      </c>
      <c r="N265" s="269">
        <v>0</v>
      </c>
      <c r="O265" s="269">
        <f>ROUND(E265*N265,2)</f>
        <v>0</v>
      </c>
      <c r="P265" s="269">
        <v>0</v>
      </c>
      <c r="Q265" s="269">
        <f>ROUND(E265*P265,2)</f>
        <v>0</v>
      </c>
      <c r="R265" s="269"/>
      <c r="S265" s="269" t="s">
        <v>714</v>
      </c>
      <c r="T265" s="270" t="s">
        <v>710</v>
      </c>
      <c r="U265" s="231">
        <v>0</v>
      </c>
      <c r="V265" s="231">
        <f>ROUND(E265*U265,2)</f>
        <v>0</v>
      </c>
      <c r="W265" s="231"/>
      <c r="X265" s="231" t="s">
        <v>159</v>
      </c>
      <c r="Y265" s="212"/>
      <c r="Z265" s="212"/>
      <c r="AA265" s="212"/>
      <c r="AB265" s="212"/>
      <c r="AC265" s="212"/>
      <c r="AD265" s="212"/>
      <c r="AE265" s="212"/>
      <c r="AF265" s="212"/>
      <c r="AG265" s="212" t="s">
        <v>711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>
      <c r="A266" s="264">
        <v>76</v>
      </c>
      <c r="B266" s="265" t="s">
        <v>725</v>
      </c>
      <c r="C266" s="271" t="s">
        <v>726</v>
      </c>
      <c r="D266" s="266" t="s">
        <v>157</v>
      </c>
      <c r="E266" s="267">
        <v>3</v>
      </c>
      <c r="F266" s="268"/>
      <c r="G266" s="269">
        <f>ROUND(E266*F266,2)</f>
        <v>0</v>
      </c>
      <c r="H266" s="268"/>
      <c r="I266" s="269">
        <f>ROUND(E266*H266,2)</f>
        <v>0</v>
      </c>
      <c r="J266" s="268"/>
      <c r="K266" s="269">
        <f>ROUND(E266*J266,2)</f>
        <v>0</v>
      </c>
      <c r="L266" s="269">
        <v>21</v>
      </c>
      <c r="M266" s="269">
        <f>G266*(1+L266/100)</f>
        <v>0</v>
      </c>
      <c r="N266" s="269">
        <v>0</v>
      </c>
      <c r="O266" s="269">
        <f>ROUND(E266*N266,2)</f>
        <v>0</v>
      </c>
      <c r="P266" s="269">
        <v>0</v>
      </c>
      <c r="Q266" s="269">
        <f>ROUND(E266*P266,2)</f>
        <v>0</v>
      </c>
      <c r="R266" s="269"/>
      <c r="S266" s="269" t="s">
        <v>714</v>
      </c>
      <c r="T266" s="270" t="s">
        <v>710</v>
      </c>
      <c r="U266" s="231">
        <v>0</v>
      </c>
      <c r="V266" s="231">
        <f>ROUND(E266*U266,2)</f>
        <v>0</v>
      </c>
      <c r="W266" s="231"/>
      <c r="X266" s="231" t="s">
        <v>159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711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>
      <c r="A267" s="264">
        <v>77</v>
      </c>
      <c r="B267" s="265" t="s">
        <v>727</v>
      </c>
      <c r="C267" s="271" t="s">
        <v>728</v>
      </c>
      <c r="D267" s="266" t="s">
        <v>157</v>
      </c>
      <c r="E267" s="267">
        <v>1</v>
      </c>
      <c r="F267" s="268"/>
      <c r="G267" s="269">
        <f>ROUND(E267*F267,2)</f>
        <v>0</v>
      </c>
      <c r="H267" s="268"/>
      <c r="I267" s="269">
        <f>ROUND(E267*H267,2)</f>
        <v>0</v>
      </c>
      <c r="J267" s="268"/>
      <c r="K267" s="269">
        <f>ROUND(E267*J267,2)</f>
        <v>0</v>
      </c>
      <c r="L267" s="269">
        <v>21</v>
      </c>
      <c r="M267" s="269">
        <f>G267*(1+L267/100)</f>
        <v>0</v>
      </c>
      <c r="N267" s="269">
        <v>0</v>
      </c>
      <c r="O267" s="269">
        <f>ROUND(E267*N267,2)</f>
        <v>0</v>
      </c>
      <c r="P267" s="269">
        <v>0</v>
      </c>
      <c r="Q267" s="269">
        <f>ROUND(E267*P267,2)</f>
        <v>0</v>
      </c>
      <c r="R267" s="269"/>
      <c r="S267" s="269" t="s">
        <v>714</v>
      </c>
      <c r="T267" s="270" t="s">
        <v>710</v>
      </c>
      <c r="U267" s="231">
        <v>0</v>
      </c>
      <c r="V267" s="231">
        <f>ROUND(E267*U267,2)</f>
        <v>0</v>
      </c>
      <c r="W267" s="231"/>
      <c r="X267" s="231" t="s">
        <v>159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711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>
      <c r="A268" s="264">
        <v>78</v>
      </c>
      <c r="B268" s="265" t="s">
        <v>729</v>
      </c>
      <c r="C268" s="271" t="s">
        <v>730</v>
      </c>
      <c r="D268" s="266" t="s">
        <v>157</v>
      </c>
      <c r="E268" s="267">
        <v>1</v>
      </c>
      <c r="F268" s="268"/>
      <c r="G268" s="269">
        <f>ROUND(E268*F268,2)</f>
        <v>0</v>
      </c>
      <c r="H268" s="268"/>
      <c r="I268" s="269">
        <f>ROUND(E268*H268,2)</f>
        <v>0</v>
      </c>
      <c r="J268" s="268"/>
      <c r="K268" s="269">
        <f>ROUND(E268*J268,2)</f>
        <v>0</v>
      </c>
      <c r="L268" s="269">
        <v>21</v>
      </c>
      <c r="M268" s="269">
        <f>G268*(1+L268/100)</f>
        <v>0</v>
      </c>
      <c r="N268" s="269">
        <v>0</v>
      </c>
      <c r="O268" s="269">
        <f>ROUND(E268*N268,2)</f>
        <v>0</v>
      </c>
      <c r="P268" s="269">
        <v>0</v>
      </c>
      <c r="Q268" s="269">
        <f>ROUND(E268*P268,2)</f>
        <v>0</v>
      </c>
      <c r="R268" s="269"/>
      <c r="S268" s="269" t="s">
        <v>714</v>
      </c>
      <c r="T268" s="270" t="s">
        <v>710</v>
      </c>
      <c r="U268" s="231">
        <v>0</v>
      </c>
      <c r="V268" s="231">
        <f>ROUND(E268*U268,2)</f>
        <v>0</v>
      </c>
      <c r="W268" s="231"/>
      <c r="X268" s="231" t="s">
        <v>159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711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64">
        <v>79</v>
      </c>
      <c r="B269" s="265" t="s">
        <v>731</v>
      </c>
      <c r="C269" s="271" t="s">
        <v>732</v>
      </c>
      <c r="D269" s="266" t="s">
        <v>343</v>
      </c>
      <c r="E269" s="267">
        <v>1</v>
      </c>
      <c r="F269" s="268"/>
      <c r="G269" s="269">
        <f>ROUND(E269*F269,2)</f>
        <v>0</v>
      </c>
      <c r="H269" s="268"/>
      <c r="I269" s="269">
        <f>ROUND(E269*H269,2)</f>
        <v>0</v>
      </c>
      <c r="J269" s="268"/>
      <c r="K269" s="269">
        <f>ROUND(E269*J269,2)</f>
        <v>0</v>
      </c>
      <c r="L269" s="269">
        <v>21</v>
      </c>
      <c r="M269" s="269">
        <f>G269*(1+L269/100)</f>
        <v>0</v>
      </c>
      <c r="N269" s="269">
        <v>0</v>
      </c>
      <c r="O269" s="269">
        <f>ROUND(E269*N269,2)</f>
        <v>0</v>
      </c>
      <c r="P269" s="269">
        <v>0</v>
      </c>
      <c r="Q269" s="269">
        <f>ROUND(E269*P269,2)</f>
        <v>0</v>
      </c>
      <c r="R269" s="269"/>
      <c r="S269" s="269" t="s">
        <v>207</v>
      </c>
      <c r="T269" s="270" t="s">
        <v>208</v>
      </c>
      <c r="U269" s="231">
        <v>0</v>
      </c>
      <c r="V269" s="231">
        <f>ROUND(E269*U269,2)</f>
        <v>0</v>
      </c>
      <c r="W269" s="231"/>
      <c r="X269" s="231" t="s">
        <v>159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711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33.75" outlineLevel="1">
      <c r="A270" s="264">
        <v>80</v>
      </c>
      <c r="B270" s="265" t="s">
        <v>733</v>
      </c>
      <c r="C270" s="271" t="s">
        <v>734</v>
      </c>
      <c r="D270" s="266" t="s">
        <v>735</v>
      </c>
      <c r="E270" s="267">
        <v>1</v>
      </c>
      <c r="F270" s="268"/>
      <c r="G270" s="269">
        <f>ROUND(E270*F270,2)</f>
        <v>0</v>
      </c>
      <c r="H270" s="268"/>
      <c r="I270" s="269">
        <f>ROUND(E270*H270,2)</f>
        <v>0</v>
      </c>
      <c r="J270" s="268"/>
      <c r="K270" s="269">
        <f>ROUND(E270*J270,2)</f>
        <v>0</v>
      </c>
      <c r="L270" s="269">
        <v>21</v>
      </c>
      <c r="M270" s="269">
        <f>G270*(1+L270/100)</f>
        <v>0</v>
      </c>
      <c r="N270" s="269">
        <v>0</v>
      </c>
      <c r="O270" s="269">
        <f>ROUND(E270*N270,2)</f>
        <v>0</v>
      </c>
      <c r="P270" s="269">
        <v>0</v>
      </c>
      <c r="Q270" s="269">
        <f>ROUND(E270*P270,2)</f>
        <v>0</v>
      </c>
      <c r="R270" s="269"/>
      <c r="S270" s="269" t="s">
        <v>207</v>
      </c>
      <c r="T270" s="270" t="s">
        <v>208</v>
      </c>
      <c r="U270" s="231">
        <v>0</v>
      </c>
      <c r="V270" s="231">
        <f>ROUND(E270*U270,2)</f>
        <v>0</v>
      </c>
      <c r="W270" s="231"/>
      <c r="X270" s="231" t="s">
        <v>402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736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33.75" outlineLevel="1">
      <c r="A271" s="264">
        <v>81</v>
      </c>
      <c r="B271" s="265" t="s">
        <v>737</v>
      </c>
      <c r="C271" s="271" t="s">
        <v>738</v>
      </c>
      <c r="D271" s="266" t="s">
        <v>735</v>
      </c>
      <c r="E271" s="267">
        <v>1</v>
      </c>
      <c r="F271" s="268"/>
      <c r="G271" s="269">
        <f>ROUND(E271*F271,2)</f>
        <v>0</v>
      </c>
      <c r="H271" s="268"/>
      <c r="I271" s="269">
        <f>ROUND(E271*H271,2)</f>
        <v>0</v>
      </c>
      <c r="J271" s="268"/>
      <c r="K271" s="269">
        <f>ROUND(E271*J271,2)</f>
        <v>0</v>
      </c>
      <c r="L271" s="269">
        <v>21</v>
      </c>
      <c r="M271" s="269">
        <f>G271*(1+L271/100)</f>
        <v>0</v>
      </c>
      <c r="N271" s="269">
        <v>0</v>
      </c>
      <c r="O271" s="269">
        <f>ROUND(E271*N271,2)</f>
        <v>0</v>
      </c>
      <c r="P271" s="269">
        <v>0</v>
      </c>
      <c r="Q271" s="269">
        <f>ROUND(E271*P271,2)</f>
        <v>0</v>
      </c>
      <c r="R271" s="269"/>
      <c r="S271" s="269" t="s">
        <v>207</v>
      </c>
      <c r="T271" s="270" t="s">
        <v>208</v>
      </c>
      <c r="U271" s="231">
        <v>0</v>
      </c>
      <c r="V271" s="231">
        <f>ROUND(E271*U271,2)</f>
        <v>0</v>
      </c>
      <c r="W271" s="231"/>
      <c r="X271" s="231" t="s">
        <v>402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736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64">
        <v>82</v>
      </c>
      <c r="B272" s="265" t="s">
        <v>739</v>
      </c>
      <c r="C272" s="271" t="s">
        <v>740</v>
      </c>
      <c r="D272" s="266" t="s">
        <v>199</v>
      </c>
      <c r="E272" s="267">
        <v>6</v>
      </c>
      <c r="F272" s="268"/>
      <c r="G272" s="269">
        <f>ROUND(E272*F272,2)</f>
        <v>0</v>
      </c>
      <c r="H272" s="268"/>
      <c r="I272" s="269">
        <f>ROUND(E272*H272,2)</f>
        <v>0</v>
      </c>
      <c r="J272" s="268"/>
      <c r="K272" s="269">
        <f>ROUND(E272*J272,2)</f>
        <v>0</v>
      </c>
      <c r="L272" s="269">
        <v>21</v>
      </c>
      <c r="M272" s="269">
        <f>G272*(1+L272/100)</f>
        <v>0</v>
      </c>
      <c r="N272" s="269">
        <v>1.2E-4</v>
      </c>
      <c r="O272" s="269">
        <f>ROUND(E272*N272,2)</f>
        <v>0</v>
      </c>
      <c r="P272" s="269">
        <v>0</v>
      </c>
      <c r="Q272" s="269">
        <f>ROUND(E272*P272,2)</f>
        <v>0</v>
      </c>
      <c r="R272" s="269" t="s">
        <v>401</v>
      </c>
      <c r="S272" s="269" t="s">
        <v>158</v>
      </c>
      <c r="T272" s="270" t="s">
        <v>710</v>
      </c>
      <c r="U272" s="231">
        <v>0</v>
      </c>
      <c r="V272" s="231">
        <f>ROUND(E272*U272,2)</f>
        <v>0</v>
      </c>
      <c r="W272" s="231"/>
      <c r="X272" s="231" t="s">
        <v>402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736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64">
        <v>83</v>
      </c>
      <c r="B273" s="265" t="s">
        <v>741</v>
      </c>
      <c r="C273" s="271" t="s">
        <v>742</v>
      </c>
      <c r="D273" s="266" t="s">
        <v>199</v>
      </c>
      <c r="E273" s="267">
        <v>20</v>
      </c>
      <c r="F273" s="268"/>
      <c r="G273" s="269">
        <f>ROUND(E273*F273,2)</f>
        <v>0</v>
      </c>
      <c r="H273" s="268"/>
      <c r="I273" s="269">
        <f>ROUND(E273*H273,2)</f>
        <v>0</v>
      </c>
      <c r="J273" s="268"/>
      <c r="K273" s="269">
        <f>ROUND(E273*J273,2)</f>
        <v>0</v>
      </c>
      <c r="L273" s="269">
        <v>21</v>
      </c>
      <c r="M273" s="269">
        <f>G273*(1+L273/100)</f>
        <v>0</v>
      </c>
      <c r="N273" s="269">
        <v>1.7000000000000001E-4</v>
      </c>
      <c r="O273" s="269">
        <f>ROUND(E273*N273,2)</f>
        <v>0</v>
      </c>
      <c r="P273" s="269">
        <v>0</v>
      </c>
      <c r="Q273" s="269">
        <f>ROUND(E273*P273,2)</f>
        <v>0</v>
      </c>
      <c r="R273" s="269" t="s">
        <v>401</v>
      </c>
      <c r="S273" s="269" t="s">
        <v>158</v>
      </c>
      <c r="T273" s="270" t="s">
        <v>710</v>
      </c>
      <c r="U273" s="231">
        <v>0</v>
      </c>
      <c r="V273" s="231">
        <f>ROUND(E273*U273,2)</f>
        <v>0</v>
      </c>
      <c r="W273" s="231"/>
      <c r="X273" s="231" t="s">
        <v>402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736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64">
        <v>84</v>
      </c>
      <c r="B274" s="265" t="s">
        <v>743</v>
      </c>
      <c r="C274" s="271" t="s">
        <v>744</v>
      </c>
      <c r="D274" s="266" t="s">
        <v>745</v>
      </c>
      <c r="E274" s="267">
        <v>3</v>
      </c>
      <c r="F274" s="268"/>
      <c r="G274" s="269">
        <f>ROUND(E274*F274,2)</f>
        <v>0</v>
      </c>
      <c r="H274" s="268"/>
      <c r="I274" s="269">
        <f>ROUND(E274*H274,2)</f>
        <v>0</v>
      </c>
      <c r="J274" s="268"/>
      <c r="K274" s="269">
        <f>ROUND(E274*J274,2)</f>
        <v>0</v>
      </c>
      <c r="L274" s="269">
        <v>21</v>
      </c>
      <c r="M274" s="269">
        <f>G274*(1+L274/100)</f>
        <v>0</v>
      </c>
      <c r="N274" s="269">
        <v>0</v>
      </c>
      <c r="O274" s="269">
        <f>ROUND(E274*N274,2)</f>
        <v>0</v>
      </c>
      <c r="P274" s="269">
        <v>0</v>
      </c>
      <c r="Q274" s="269">
        <f>ROUND(E274*P274,2)</f>
        <v>0</v>
      </c>
      <c r="R274" s="269" t="s">
        <v>401</v>
      </c>
      <c r="S274" s="269" t="s">
        <v>158</v>
      </c>
      <c r="T274" s="270" t="s">
        <v>208</v>
      </c>
      <c r="U274" s="231">
        <v>0</v>
      </c>
      <c r="V274" s="231">
        <f>ROUND(E274*U274,2)</f>
        <v>0</v>
      </c>
      <c r="W274" s="231"/>
      <c r="X274" s="231" t="s">
        <v>402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736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64">
        <v>85</v>
      </c>
      <c r="B275" s="265" t="s">
        <v>746</v>
      </c>
      <c r="C275" s="271" t="s">
        <v>747</v>
      </c>
      <c r="D275" s="266" t="s">
        <v>745</v>
      </c>
      <c r="E275" s="267">
        <v>2</v>
      </c>
      <c r="F275" s="268"/>
      <c r="G275" s="269">
        <f>ROUND(E275*F275,2)</f>
        <v>0</v>
      </c>
      <c r="H275" s="268"/>
      <c r="I275" s="269">
        <f>ROUND(E275*H275,2)</f>
        <v>0</v>
      </c>
      <c r="J275" s="268"/>
      <c r="K275" s="269">
        <f>ROUND(E275*J275,2)</f>
        <v>0</v>
      </c>
      <c r="L275" s="269">
        <v>21</v>
      </c>
      <c r="M275" s="269">
        <f>G275*(1+L275/100)</f>
        <v>0</v>
      </c>
      <c r="N275" s="269">
        <v>0</v>
      </c>
      <c r="O275" s="269">
        <f>ROUND(E275*N275,2)</f>
        <v>0</v>
      </c>
      <c r="P275" s="269">
        <v>0</v>
      </c>
      <c r="Q275" s="269">
        <f>ROUND(E275*P275,2)</f>
        <v>0</v>
      </c>
      <c r="R275" s="269" t="s">
        <v>401</v>
      </c>
      <c r="S275" s="269" t="s">
        <v>158</v>
      </c>
      <c r="T275" s="270" t="s">
        <v>208</v>
      </c>
      <c r="U275" s="231">
        <v>0</v>
      </c>
      <c r="V275" s="231">
        <f>ROUND(E275*U275,2)</f>
        <v>0</v>
      </c>
      <c r="W275" s="231"/>
      <c r="X275" s="231" t="s">
        <v>402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736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64">
        <v>86</v>
      </c>
      <c r="B276" s="265" t="s">
        <v>748</v>
      </c>
      <c r="C276" s="271" t="s">
        <v>749</v>
      </c>
      <c r="D276" s="266" t="s">
        <v>745</v>
      </c>
      <c r="E276" s="267">
        <v>3</v>
      </c>
      <c r="F276" s="268"/>
      <c r="G276" s="269">
        <f>ROUND(E276*F276,2)</f>
        <v>0</v>
      </c>
      <c r="H276" s="268"/>
      <c r="I276" s="269">
        <f>ROUND(E276*H276,2)</f>
        <v>0</v>
      </c>
      <c r="J276" s="268"/>
      <c r="K276" s="269">
        <f>ROUND(E276*J276,2)</f>
        <v>0</v>
      </c>
      <c r="L276" s="269">
        <v>21</v>
      </c>
      <c r="M276" s="269">
        <f>G276*(1+L276/100)</f>
        <v>0</v>
      </c>
      <c r="N276" s="269">
        <v>0</v>
      </c>
      <c r="O276" s="269">
        <f>ROUND(E276*N276,2)</f>
        <v>0</v>
      </c>
      <c r="P276" s="269">
        <v>0</v>
      </c>
      <c r="Q276" s="269">
        <f>ROUND(E276*P276,2)</f>
        <v>0</v>
      </c>
      <c r="R276" s="269"/>
      <c r="S276" s="269" t="s">
        <v>207</v>
      </c>
      <c r="T276" s="270" t="s">
        <v>208</v>
      </c>
      <c r="U276" s="231">
        <v>0</v>
      </c>
      <c r="V276" s="231">
        <f>ROUND(E276*U276,2)</f>
        <v>0</v>
      </c>
      <c r="W276" s="231"/>
      <c r="X276" s="231" t="s">
        <v>402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736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64">
        <v>87</v>
      </c>
      <c r="B277" s="265" t="s">
        <v>750</v>
      </c>
      <c r="C277" s="271" t="s">
        <v>751</v>
      </c>
      <c r="D277" s="266" t="s">
        <v>735</v>
      </c>
      <c r="E277" s="267">
        <v>1</v>
      </c>
      <c r="F277" s="268"/>
      <c r="G277" s="269">
        <f>ROUND(E277*F277,2)</f>
        <v>0</v>
      </c>
      <c r="H277" s="268"/>
      <c r="I277" s="269">
        <f>ROUND(E277*H277,2)</f>
        <v>0</v>
      </c>
      <c r="J277" s="268"/>
      <c r="K277" s="269">
        <f>ROUND(E277*J277,2)</f>
        <v>0</v>
      </c>
      <c r="L277" s="269">
        <v>21</v>
      </c>
      <c r="M277" s="269">
        <f>G277*(1+L277/100)</f>
        <v>0</v>
      </c>
      <c r="N277" s="269">
        <v>0</v>
      </c>
      <c r="O277" s="269">
        <f>ROUND(E277*N277,2)</f>
        <v>0</v>
      </c>
      <c r="P277" s="269">
        <v>0</v>
      </c>
      <c r="Q277" s="269">
        <f>ROUND(E277*P277,2)</f>
        <v>0</v>
      </c>
      <c r="R277" s="269"/>
      <c r="S277" s="269" t="s">
        <v>207</v>
      </c>
      <c r="T277" s="270" t="s">
        <v>208</v>
      </c>
      <c r="U277" s="231">
        <v>0</v>
      </c>
      <c r="V277" s="231">
        <f>ROUND(E277*U277,2)</f>
        <v>0</v>
      </c>
      <c r="W277" s="231"/>
      <c r="X277" s="231" t="s">
        <v>402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736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64">
        <v>88</v>
      </c>
      <c r="B278" s="265" t="s">
        <v>752</v>
      </c>
      <c r="C278" s="271" t="s">
        <v>753</v>
      </c>
      <c r="D278" s="266" t="s">
        <v>735</v>
      </c>
      <c r="E278" s="267">
        <v>1</v>
      </c>
      <c r="F278" s="268"/>
      <c r="G278" s="269">
        <f>ROUND(E278*F278,2)</f>
        <v>0</v>
      </c>
      <c r="H278" s="268"/>
      <c r="I278" s="269">
        <f>ROUND(E278*H278,2)</f>
        <v>0</v>
      </c>
      <c r="J278" s="268"/>
      <c r="K278" s="269">
        <f>ROUND(E278*J278,2)</f>
        <v>0</v>
      </c>
      <c r="L278" s="269">
        <v>21</v>
      </c>
      <c r="M278" s="269">
        <f>G278*(1+L278/100)</f>
        <v>0</v>
      </c>
      <c r="N278" s="269">
        <v>0</v>
      </c>
      <c r="O278" s="269">
        <f>ROUND(E278*N278,2)</f>
        <v>0</v>
      </c>
      <c r="P278" s="269">
        <v>0</v>
      </c>
      <c r="Q278" s="269">
        <f>ROUND(E278*P278,2)</f>
        <v>0</v>
      </c>
      <c r="R278" s="269"/>
      <c r="S278" s="269" t="s">
        <v>207</v>
      </c>
      <c r="T278" s="270" t="s">
        <v>208</v>
      </c>
      <c r="U278" s="231">
        <v>0</v>
      </c>
      <c r="V278" s="231">
        <f>ROUND(E278*U278,2)</f>
        <v>0</v>
      </c>
      <c r="W278" s="231"/>
      <c r="X278" s="231" t="s">
        <v>402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736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>
      <c r="A279" s="235" t="s">
        <v>153</v>
      </c>
      <c r="B279" s="236" t="s">
        <v>120</v>
      </c>
      <c r="C279" s="252" t="s">
        <v>121</v>
      </c>
      <c r="D279" s="237"/>
      <c r="E279" s="238"/>
      <c r="F279" s="239"/>
      <c r="G279" s="239">
        <f>SUMIF(AG280:AG287,"&lt;&gt;NOR",G280:G287)</f>
        <v>0</v>
      </c>
      <c r="H279" s="239"/>
      <c r="I279" s="239">
        <f>SUM(I280:I287)</f>
        <v>0</v>
      </c>
      <c r="J279" s="239"/>
      <c r="K279" s="239">
        <f>SUM(K280:K287)</f>
        <v>0</v>
      </c>
      <c r="L279" s="239"/>
      <c r="M279" s="239">
        <f>SUM(M280:M287)</f>
        <v>0</v>
      </c>
      <c r="N279" s="239"/>
      <c r="O279" s="239">
        <f>SUM(O280:O287)</f>
        <v>0</v>
      </c>
      <c r="P279" s="239"/>
      <c r="Q279" s="239">
        <f>SUM(Q280:Q287)</f>
        <v>0</v>
      </c>
      <c r="R279" s="239"/>
      <c r="S279" s="239"/>
      <c r="T279" s="240"/>
      <c r="U279" s="234"/>
      <c r="V279" s="234">
        <f>SUM(V280:V287)</f>
        <v>0</v>
      </c>
      <c r="W279" s="234"/>
      <c r="X279" s="234"/>
      <c r="AG279" t="s">
        <v>154</v>
      </c>
    </row>
    <row r="280" spans="1:60" ht="22.5" outlineLevel="1">
      <c r="A280" s="264">
        <v>89</v>
      </c>
      <c r="B280" s="265" t="s">
        <v>754</v>
      </c>
      <c r="C280" s="271" t="s">
        <v>755</v>
      </c>
      <c r="D280" s="266" t="s">
        <v>343</v>
      </c>
      <c r="E280" s="267">
        <v>1</v>
      </c>
      <c r="F280" s="268"/>
      <c r="G280" s="269">
        <f>ROUND(E280*F280,2)</f>
        <v>0</v>
      </c>
      <c r="H280" s="268"/>
      <c r="I280" s="269">
        <f>ROUND(E280*H280,2)</f>
        <v>0</v>
      </c>
      <c r="J280" s="268"/>
      <c r="K280" s="269">
        <f>ROUND(E280*J280,2)</f>
        <v>0</v>
      </c>
      <c r="L280" s="269">
        <v>21</v>
      </c>
      <c r="M280" s="269">
        <f>G280*(1+L280/100)</f>
        <v>0</v>
      </c>
      <c r="N280" s="269">
        <v>0</v>
      </c>
      <c r="O280" s="269">
        <f>ROUND(E280*N280,2)</f>
        <v>0</v>
      </c>
      <c r="P280" s="269">
        <v>0</v>
      </c>
      <c r="Q280" s="269">
        <f>ROUND(E280*P280,2)</f>
        <v>0</v>
      </c>
      <c r="R280" s="269"/>
      <c r="S280" s="269" t="s">
        <v>207</v>
      </c>
      <c r="T280" s="270" t="s">
        <v>208</v>
      </c>
      <c r="U280" s="231">
        <v>0</v>
      </c>
      <c r="V280" s="231">
        <f>ROUND(E280*U280,2)</f>
        <v>0</v>
      </c>
      <c r="W280" s="231"/>
      <c r="X280" s="231" t="s">
        <v>159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711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>
      <c r="A281" s="264">
        <v>90</v>
      </c>
      <c r="B281" s="265" t="s">
        <v>756</v>
      </c>
      <c r="C281" s="271" t="s">
        <v>757</v>
      </c>
      <c r="D281" s="266" t="s">
        <v>343</v>
      </c>
      <c r="E281" s="267">
        <v>1</v>
      </c>
      <c r="F281" s="268"/>
      <c r="G281" s="269">
        <f>ROUND(E281*F281,2)</f>
        <v>0</v>
      </c>
      <c r="H281" s="268"/>
      <c r="I281" s="269">
        <f>ROUND(E281*H281,2)</f>
        <v>0</v>
      </c>
      <c r="J281" s="268"/>
      <c r="K281" s="269">
        <f>ROUND(E281*J281,2)</f>
        <v>0</v>
      </c>
      <c r="L281" s="269">
        <v>21</v>
      </c>
      <c r="M281" s="269">
        <f>G281*(1+L281/100)</f>
        <v>0</v>
      </c>
      <c r="N281" s="269">
        <v>0</v>
      </c>
      <c r="O281" s="269">
        <f>ROUND(E281*N281,2)</f>
        <v>0</v>
      </c>
      <c r="P281" s="269">
        <v>0</v>
      </c>
      <c r="Q281" s="269">
        <f>ROUND(E281*P281,2)</f>
        <v>0</v>
      </c>
      <c r="R281" s="269"/>
      <c r="S281" s="269" t="s">
        <v>714</v>
      </c>
      <c r="T281" s="270" t="s">
        <v>710</v>
      </c>
      <c r="U281" s="231">
        <v>0</v>
      </c>
      <c r="V281" s="231">
        <f>ROUND(E281*U281,2)</f>
        <v>0</v>
      </c>
      <c r="W281" s="231"/>
      <c r="X281" s="231" t="s">
        <v>159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711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>
      <c r="A282" s="264">
        <v>91</v>
      </c>
      <c r="B282" s="265" t="s">
        <v>758</v>
      </c>
      <c r="C282" s="271" t="s">
        <v>759</v>
      </c>
      <c r="D282" s="266" t="s">
        <v>0</v>
      </c>
      <c r="E282" s="267">
        <v>2</v>
      </c>
      <c r="F282" s="268"/>
      <c r="G282" s="269">
        <f>ROUND(E282*F282,2)</f>
        <v>0</v>
      </c>
      <c r="H282" s="268"/>
      <c r="I282" s="269">
        <f>ROUND(E282*H282,2)</f>
        <v>0</v>
      </c>
      <c r="J282" s="268"/>
      <c r="K282" s="269">
        <f>ROUND(E282*J282,2)</f>
        <v>0</v>
      </c>
      <c r="L282" s="269">
        <v>21</v>
      </c>
      <c r="M282" s="269">
        <f>G282*(1+L282/100)</f>
        <v>0</v>
      </c>
      <c r="N282" s="269">
        <v>0</v>
      </c>
      <c r="O282" s="269">
        <f>ROUND(E282*N282,2)</f>
        <v>0</v>
      </c>
      <c r="P282" s="269">
        <v>0</v>
      </c>
      <c r="Q282" s="269">
        <f>ROUND(E282*P282,2)</f>
        <v>0</v>
      </c>
      <c r="R282" s="269"/>
      <c r="S282" s="269" t="s">
        <v>714</v>
      </c>
      <c r="T282" s="270" t="s">
        <v>710</v>
      </c>
      <c r="U282" s="231">
        <v>0</v>
      </c>
      <c r="V282" s="231">
        <f>ROUND(E282*U282,2)</f>
        <v>0</v>
      </c>
      <c r="W282" s="231"/>
      <c r="X282" s="231" t="s">
        <v>159</v>
      </c>
      <c r="Y282" s="212"/>
      <c r="Z282" s="212"/>
      <c r="AA282" s="212"/>
      <c r="AB282" s="212"/>
      <c r="AC282" s="212"/>
      <c r="AD282" s="212"/>
      <c r="AE282" s="212"/>
      <c r="AF282" s="212"/>
      <c r="AG282" s="212" t="s">
        <v>711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64">
        <v>92</v>
      </c>
      <c r="B283" s="265" t="s">
        <v>760</v>
      </c>
      <c r="C283" s="271" t="s">
        <v>761</v>
      </c>
      <c r="D283" s="266" t="s">
        <v>0</v>
      </c>
      <c r="E283" s="267">
        <v>2.5</v>
      </c>
      <c r="F283" s="268"/>
      <c r="G283" s="269">
        <f>ROUND(E283*F283,2)</f>
        <v>0</v>
      </c>
      <c r="H283" s="268"/>
      <c r="I283" s="269">
        <f>ROUND(E283*H283,2)</f>
        <v>0</v>
      </c>
      <c r="J283" s="268"/>
      <c r="K283" s="269">
        <f>ROUND(E283*J283,2)</f>
        <v>0</v>
      </c>
      <c r="L283" s="269">
        <v>21</v>
      </c>
      <c r="M283" s="269">
        <f>G283*(1+L283/100)</f>
        <v>0</v>
      </c>
      <c r="N283" s="269">
        <v>0</v>
      </c>
      <c r="O283" s="269">
        <f>ROUND(E283*N283,2)</f>
        <v>0</v>
      </c>
      <c r="P283" s="269">
        <v>0</v>
      </c>
      <c r="Q283" s="269">
        <f>ROUND(E283*P283,2)</f>
        <v>0</v>
      </c>
      <c r="R283" s="269"/>
      <c r="S283" s="269" t="s">
        <v>714</v>
      </c>
      <c r="T283" s="270" t="s">
        <v>710</v>
      </c>
      <c r="U283" s="231">
        <v>0</v>
      </c>
      <c r="V283" s="231">
        <f>ROUND(E283*U283,2)</f>
        <v>0</v>
      </c>
      <c r="W283" s="231"/>
      <c r="X283" s="231" t="s">
        <v>159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711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64">
        <v>93</v>
      </c>
      <c r="B284" s="265" t="s">
        <v>762</v>
      </c>
      <c r="C284" s="271" t="s">
        <v>763</v>
      </c>
      <c r="D284" s="266" t="s">
        <v>0</v>
      </c>
      <c r="E284" s="267">
        <v>1.5</v>
      </c>
      <c r="F284" s="268"/>
      <c r="G284" s="269">
        <f>ROUND(E284*F284,2)</f>
        <v>0</v>
      </c>
      <c r="H284" s="268"/>
      <c r="I284" s="269">
        <f>ROUND(E284*H284,2)</f>
        <v>0</v>
      </c>
      <c r="J284" s="268"/>
      <c r="K284" s="269">
        <f>ROUND(E284*J284,2)</f>
        <v>0</v>
      </c>
      <c r="L284" s="269">
        <v>21</v>
      </c>
      <c r="M284" s="269">
        <f>G284*(1+L284/100)</f>
        <v>0</v>
      </c>
      <c r="N284" s="269">
        <v>0</v>
      </c>
      <c r="O284" s="269">
        <f>ROUND(E284*N284,2)</f>
        <v>0</v>
      </c>
      <c r="P284" s="269">
        <v>0</v>
      </c>
      <c r="Q284" s="269">
        <f>ROUND(E284*P284,2)</f>
        <v>0</v>
      </c>
      <c r="R284" s="269"/>
      <c r="S284" s="269" t="s">
        <v>714</v>
      </c>
      <c r="T284" s="270" t="s">
        <v>710</v>
      </c>
      <c r="U284" s="231">
        <v>0</v>
      </c>
      <c r="V284" s="231">
        <f>ROUND(E284*U284,2)</f>
        <v>0</v>
      </c>
      <c r="W284" s="231"/>
      <c r="X284" s="231" t="s">
        <v>159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711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64">
        <v>94</v>
      </c>
      <c r="B285" s="265" t="s">
        <v>764</v>
      </c>
      <c r="C285" s="271" t="s">
        <v>765</v>
      </c>
      <c r="D285" s="266" t="s">
        <v>0</v>
      </c>
      <c r="E285" s="267">
        <v>5</v>
      </c>
      <c r="F285" s="268"/>
      <c r="G285" s="269">
        <f>ROUND(E285*F285,2)</f>
        <v>0</v>
      </c>
      <c r="H285" s="268"/>
      <c r="I285" s="269">
        <f>ROUND(E285*H285,2)</f>
        <v>0</v>
      </c>
      <c r="J285" s="268"/>
      <c r="K285" s="269">
        <f>ROUND(E285*J285,2)</f>
        <v>0</v>
      </c>
      <c r="L285" s="269">
        <v>21</v>
      </c>
      <c r="M285" s="269">
        <f>G285*(1+L285/100)</f>
        <v>0</v>
      </c>
      <c r="N285" s="269">
        <v>0</v>
      </c>
      <c r="O285" s="269">
        <f>ROUND(E285*N285,2)</f>
        <v>0</v>
      </c>
      <c r="P285" s="269">
        <v>0</v>
      </c>
      <c r="Q285" s="269">
        <f>ROUND(E285*P285,2)</f>
        <v>0</v>
      </c>
      <c r="R285" s="269"/>
      <c r="S285" s="269" t="s">
        <v>207</v>
      </c>
      <c r="T285" s="270" t="s">
        <v>208</v>
      </c>
      <c r="U285" s="231">
        <v>0</v>
      </c>
      <c r="V285" s="231">
        <f>ROUND(E285*U285,2)</f>
        <v>0</v>
      </c>
      <c r="W285" s="231"/>
      <c r="X285" s="231" t="s">
        <v>402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736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>
      <c r="A286" s="264">
        <v>95</v>
      </c>
      <c r="B286" s="265" t="s">
        <v>766</v>
      </c>
      <c r="C286" s="271" t="s">
        <v>767</v>
      </c>
      <c r="D286" s="266" t="s">
        <v>0</v>
      </c>
      <c r="E286" s="267">
        <v>1</v>
      </c>
      <c r="F286" s="268"/>
      <c r="G286" s="269">
        <f>ROUND(E286*F286,2)</f>
        <v>0</v>
      </c>
      <c r="H286" s="268"/>
      <c r="I286" s="269">
        <f>ROUND(E286*H286,2)</f>
        <v>0</v>
      </c>
      <c r="J286" s="268"/>
      <c r="K286" s="269">
        <f>ROUND(E286*J286,2)</f>
        <v>0</v>
      </c>
      <c r="L286" s="269">
        <v>21</v>
      </c>
      <c r="M286" s="269">
        <f>G286*(1+L286/100)</f>
        <v>0</v>
      </c>
      <c r="N286" s="269">
        <v>0</v>
      </c>
      <c r="O286" s="269">
        <f>ROUND(E286*N286,2)</f>
        <v>0</v>
      </c>
      <c r="P286" s="269">
        <v>0</v>
      </c>
      <c r="Q286" s="269">
        <f>ROUND(E286*P286,2)</f>
        <v>0</v>
      </c>
      <c r="R286" s="269"/>
      <c r="S286" s="269" t="s">
        <v>158</v>
      </c>
      <c r="T286" s="270" t="s">
        <v>208</v>
      </c>
      <c r="U286" s="231">
        <v>2.8E-3</v>
      </c>
      <c r="V286" s="231">
        <f>ROUND(E286*U286,2)</f>
        <v>0</v>
      </c>
      <c r="W286" s="231"/>
      <c r="X286" s="231" t="s">
        <v>768</v>
      </c>
      <c r="Y286" s="212"/>
      <c r="Z286" s="212"/>
      <c r="AA286" s="212"/>
      <c r="AB286" s="212"/>
      <c r="AC286" s="212"/>
      <c r="AD286" s="212"/>
      <c r="AE286" s="212"/>
      <c r="AF286" s="212"/>
      <c r="AG286" s="212" t="s">
        <v>769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64">
        <v>96</v>
      </c>
      <c r="B287" s="265" t="s">
        <v>770</v>
      </c>
      <c r="C287" s="271" t="s">
        <v>771</v>
      </c>
      <c r="D287" s="266" t="s">
        <v>0</v>
      </c>
      <c r="E287" s="267">
        <v>1</v>
      </c>
      <c r="F287" s="268"/>
      <c r="G287" s="269">
        <f>ROUND(E287*F287,2)</f>
        <v>0</v>
      </c>
      <c r="H287" s="268"/>
      <c r="I287" s="269">
        <f>ROUND(E287*H287,2)</f>
        <v>0</v>
      </c>
      <c r="J287" s="268"/>
      <c r="K287" s="269">
        <f>ROUND(E287*J287,2)</f>
        <v>0</v>
      </c>
      <c r="L287" s="269">
        <v>21</v>
      </c>
      <c r="M287" s="269">
        <f>G287*(1+L287/100)</f>
        <v>0</v>
      </c>
      <c r="N287" s="269">
        <v>0</v>
      </c>
      <c r="O287" s="269">
        <f>ROUND(E287*N287,2)</f>
        <v>0</v>
      </c>
      <c r="P287" s="269">
        <v>0</v>
      </c>
      <c r="Q287" s="269">
        <f>ROUND(E287*P287,2)</f>
        <v>0</v>
      </c>
      <c r="R287" s="269"/>
      <c r="S287" s="269" t="s">
        <v>158</v>
      </c>
      <c r="T287" s="270" t="s">
        <v>208</v>
      </c>
      <c r="U287" s="231">
        <v>4.7999999999999996E-3</v>
      </c>
      <c r="V287" s="231">
        <f>ROUND(E287*U287,2)</f>
        <v>0</v>
      </c>
      <c r="W287" s="231"/>
      <c r="X287" s="231" t="s">
        <v>768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769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>
      <c r="A288" s="235" t="s">
        <v>153</v>
      </c>
      <c r="B288" s="236" t="s">
        <v>123</v>
      </c>
      <c r="C288" s="252" t="s">
        <v>124</v>
      </c>
      <c r="D288" s="237"/>
      <c r="E288" s="238"/>
      <c r="F288" s="239"/>
      <c r="G288" s="239">
        <f>SUMIF(AG289:AG333,"&lt;&gt;NOR",G289:G333)</f>
        <v>0</v>
      </c>
      <c r="H288" s="239"/>
      <c r="I288" s="239">
        <f>SUM(I289:I333)</f>
        <v>0</v>
      </c>
      <c r="J288" s="239"/>
      <c r="K288" s="239">
        <f>SUM(K289:K333)</f>
        <v>0</v>
      </c>
      <c r="L288" s="239"/>
      <c r="M288" s="239">
        <f>SUM(M289:M333)</f>
        <v>0</v>
      </c>
      <c r="N288" s="239"/>
      <c r="O288" s="239">
        <f>SUM(O289:O333)</f>
        <v>0</v>
      </c>
      <c r="P288" s="239"/>
      <c r="Q288" s="239">
        <f>SUM(Q289:Q333)</f>
        <v>0</v>
      </c>
      <c r="R288" s="239"/>
      <c r="S288" s="239"/>
      <c r="T288" s="240"/>
      <c r="U288" s="234"/>
      <c r="V288" s="234">
        <f>SUM(V289:V333)</f>
        <v>0.89000000000000012</v>
      </c>
      <c r="W288" s="234"/>
      <c r="X288" s="234"/>
      <c r="AG288" t="s">
        <v>154</v>
      </c>
    </row>
    <row r="289" spans="1:60" outlineLevel="1">
      <c r="A289" s="241">
        <v>97</v>
      </c>
      <c r="B289" s="242" t="s">
        <v>503</v>
      </c>
      <c r="C289" s="253" t="s">
        <v>504</v>
      </c>
      <c r="D289" s="243" t="s">
        <v>274</v>
      </c>
      <c r="E289" s="244">
        <v>0.72799999999999998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158</v>
      </c>
      <c r="T289" s="247" t="s">
        <v>158</v>
      </c>
      <c r="U289" s="231">
        <v>0.28000000000000003</v>
      </c>
      <c r="V289" s="231">
        <f>ROUND(E289*U289,2)</f>
        <v>0.2</v>
      </c>
      <c r="W289" s="231"/>
      <c r="X289" s="231" t="s">
        <v>159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269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>
      <c r="A290" s="229"/>
      <c r="B290" s="230"/>
      <c r="C290" s="255" t="s">
        <v>505</v>
      </c>
      <c r="D290" s="248"/>
      <c r="E290" s="248"/>
      <c r="F290" s="248"/>
      <c r="G290" s="248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202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6" t="s">
        <v>506</v>
      </c>
      <c r="D291" s="249"/>
      <c r="E291" s="249"/>
      <c r="F291" s="249"/>
      <c r="G291" s="249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202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>
      <c r="A292" s="229"/>
      <c r="B292" s="230"/>
      <c r="C292" s="256" t="s">
        <v>507</v>
      </c>
      <c r="D292" s="249"/>
      <c r="E292" s="249"/>
      <c r="F292" s="249"/>
      <c r="G292" s="249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202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50" t="str">
        <f>C292</f>
        <v>- při vodorovné dopravě po vodě : vyložení na hromady na suchu nebo na přeložení na dopravní prostředek na suchu do 15 m vodorovně a současně do 4 m svisle,</v>
      </c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29"/>
      <c r="B293" s="230"/>
      <c r="C293" s="256" t="s">
        <v>508</v>
      </c>
      <c r="D293" s="249"/>
      <c r="E293" s="249"/>
      <c r="F293" s="249"/>
      <c r="G293" s="249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202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772</v>
      </c>
      <c r="D294" s="232"/>
      <c r="E294" s="233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162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>
      <c r="A295" s="229"/>
      <c r="B295" s="230"/>
      <c r="C295" s="254" t="s">
        <v>773</v>
      </c>
      <c r="D295" s="232"/>
      <c r="E295" s="233">
        <v>0.27500000000000002</v>
      </c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162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>
      <c r="A296" s="229"/>
      <c r="B296" s="230"/>
      <c r="C296" s="254" t="s">
        <v>774</v>
      </c>
      <c r="D296" s="232"/>
      <c r="E296" s="233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4" t="s">
        <v>775</v>
      </c>
      <c r="D297" s="232"/>
      <c r="E297" s="233">
        <v>0.01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162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776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162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>
      <c r="A299" s="229"/>
      <c r="B299" s="230"/>
      <c r="C299" s="254" t="s">
        <v>777</v>
      </c>
      <c r="D299" s="232"/>
      <c r="E299" s="233">
        <v>0.02</v>
      </c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162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>
      <c r="A300" s="229"/>
      <c r="B300" s="230"/>
      <c r="C300" s="254" t="s">
        <v>778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779</v>
      </c>
      <c r="D301" s="232"/>
      <c r="E301" s="233">
        <v>0.42299999999999999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162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41">
        <v>98</v>
      </c>
      <c r="B302" s="242" t="s">
        <v>513</v>
      </c>
      <c r="C302" s="253" t="s">
        <v>514</v>
      </c>
      <c r="D302" s="243" t="s">
        <v>274</v>
      </c>
      <c r="E302" s="244">
        <v>0.72799999999999998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0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158</v>
      </c>
      <c r="T302" s="247" t="s">
        <v>158</v>
      </c>
      <c r="U302" s="231">
        <v>0.01</v>
      </c>
      <c r="V302" s="231">
        <f>ROUND(E302*U302,2)</f>
        <v>0.01</v>
      </c>
      <c r="W302" s="231"/>
      <c r="X302" s="231" t="s">
        <v>159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269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780</v>
      </c>
      <c r="D303" s="232"/>
      <c r="E303" s="233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162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772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773</v>
      </c>
      <c r="D305" s="232"/>
      <c r="E305" s="233">
        <v>0.27500000000000002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162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774</v>
      </c>
      <c r="D306" s="232"/>
      <c r="E306" s="233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775</v>
      </c>
      <c r="D307" s="232"/>
      <c r="E307" s="233">
        <v>0.01</v>
      </c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162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776</v>
      </c>
      <c r="D308" s="232"/>
      <c r="E308" s="23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29"/>
      <c r="B309" s="230"/>
      <c r="C309" s="254" t="s">
        <v>777</v>
      </c>
      <c r="D309" s="232"/>
      <c r="E309" s="233">
        <v>0.02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162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778</v>
      </c>
      <c r="D310" s="232"/>
      <c r="E310" s="233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162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>
      <c r="A311" s="229"/>
      <c r="B311" s="230"/>
      <c r="C311" s="254" t="s">
        <v>779</v>
      </c>
      <c r="D311" s="232"/>
      <c r="E311" s="233">
        <v>0.42299999999999999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41">
        <v>99</v>
      </c>
      <c r="B312" s="242" t="s">
        <v>515</v>
      </c>
      <c r="C312" s="253" t="s">
        <v>516</v>
      </c>
      <c r="D312" s="243" t="s">
        <v>274</v>
      </c>
      <c r="E312" s="244">
        <v>10.92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158</v>
      </c>
      <c r="T312" s="247" t="s">
        <v>158</v>
      </c>
      <c r="U312" s="231">
        <v>0</v>
      </c>
      <c r="V312" s="231">
        <f>ROUND(E312*U312,2)</f>
        <v>0</v>
      </c>
      <c r="W312" s="231"/>
      <c r="X312" s="231" t="s">
        <v>159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269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29"/>
      <c r="B313" s="230"/>
      <c r="C313" s="254" t="s">
        <v>781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162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>
      <c r="A314" s="229"/>
      <c r="B314" s="230"/>
      <c r="C314" s="254" t="s">
        <v>782</v>
      </c>
      <c r="D314" s="232"/>
      <c r="E314" s="233">
        <v>10.92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162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41">
        <v>100</v>
      </c>
      <c r="B315" s="242" t="s">
        <v>520</v>
      </c>
      <c r="C315" s="253" t="s">
        <v>521</v>
      </c>
      <c r="D315" s="243" t="s">
        <v>274</v>
      </c>
      <c r="E315" s="244">
        <v>0.72799999999999998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158</v>
      </c>
      <c r="T315" s="247" t="s">
        <v>158</v>
      </c>
      <c r="U315" s="231">
        <v>0.94</v>
      </c>
      <c r="V315" s="231">
        <f>ROUND(E315*U315,2)</f>
        <v>0.68</v>
      </c>
      <c r="W315" s="231"/>
      <c r="X315" s="231" t="s">
        <v>159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160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>
      <c r="A316" s="229"/>
      <c r="B316" s="230"/>
      <c r="C316" s="254" t="s">
        <v>783</v>
      </c>
      <c r="D316" s="232"/>
      <c r="E316" s="233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162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>
      <c r="A317" s="229"/>
      <c r="B317" s="230"/>
      <c r="C317" s="254" t="s">
        <v>772</v>
      </c>
      <c r="D317" s="232"/>
      <c r="E317" s="233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162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773</v>
      </c>
      <c r="D318" s="232"/>
      <c r="E318" s="233">
        <v>0.27500000000000002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162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774</v>
      </c>
      <c r="D319" s="232"/>
      <c r="E319" s="233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775</v>
      </c>
      <c r="D320" s="232"/>
      <c r="E320" s="233">
        <v>0.01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776</v>
      </c>
      <c r="D321" s="232"/>
      <c r="E321" s="233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29"/>
      <c r="B322" s="230"/>
      <c r="C322" s="254" t="s">
        <v>777</v>
      </c>
      <c r="D322" s="232"/>
      <c r="E322" s="233">
        <v>0.02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162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4" t="s">
        <v>778</v>
      </c>
      <c r="D323" s="232"/>
      <c r="E323" s="233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162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779</v>
      </c>
      <c r="D324" s="232"/>
      <c r="E324" s="233">
        <v>0.42299999999999999</v>
      </c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41">
        <v>101</v>
      </c>
      <c r="B325" s="242" t="s">
        <v>523</v>
      </c>
      <c r="C325" s="253" t="s">
        <v>524</v>
      </c>
      <c r="D325" s="243" t="s">
        <v>274</v>
      </c>
      <c r="E325" s="244">
        <v>0.72799999999999998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158</v>
      </c>
      <c r="T325" s="247" t="s">
        <v>158</v>
      </c>
      <c r="U325" s="231">
        <v>0</v>
      </c>
      <c r="V325" s="231">
        <f>ROUND(E325*U325,2)</f>
        <v>0</v>
      </c>
      <c r="W325" s="231"/>
      <c r="X325" s="231" t="s">
        <v>159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269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29"/>
      <c r="B326" s="230"/>
      <c r="C326" s="254" t="s">
        <v>772</v>
      </c>
      <c r="D326" s="232"/>
      <c r="E326" s="233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4" t="s">
        <v>773</v>
      </c>
      <c r="D327" s="232"/>
      <c r="E327" s="233">
        <v>0.27500000000000002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162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774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162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775</v>
      </c>
      <c r="D329" s="232"/>
      <c r="E329" s="233">
        <v>0.01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776</v>
      </c>
      <c r="D330" s="232"/>
      <c r="E330" s="233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162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29"/>
      <c r="B331" s="230"/>
      <c r="C331" s="254" t="s">
        <v>777</v>
      </c>
      <c r="D331" s="232"/>
      <c r="E331" s="233">
        <v>0.02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4" t="s">
        <v>778</v>
      </c>
      <c r="D332" s="232"/>
      <c r="E332" s="233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162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779</v>
      </c>
      <c r="D333" s="232"/>
      <c r="E333" s="233">
        <v>0.42299999999999999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>
      <c r="A334" s="235" t="s">
        <v>153</v>
      </c>
      <c r="B334" s="236" t="s">
        <v>126</v>
      </c>
      <c r="C334" s="252" t="s">
        <v>29</v>
      </c>
      <c r="D334" s="237"/>
      <c r="E334" s="238"/>
      <c r="F334" s="239"/>
      <c r="G334" s="239">
        <f>SUMIF(AG335:AG338,"&lt;&gt;NOR",G335:G338)</f>
        <v>0</v>
      </c>
      <c r="H334" s="239"/>
      <c r="I334" s="239">
        <f>SUM(I335:I338)</f>
        <v>0</v>
      </c>
      <c r="J334" s="239"/>
      <c r="K334" s="239">
        <f>SUM(K335:K338)</f>
        <v>0</v>
      </c>
      <c r="L334" s="239"/>
      <c r="M334" s="239">
        <f>SUM(M335:M338)</f>
        <v>0</v>
      </c>
      <c r="N334" s="239"/>
      <c r="O334" s="239">
        <f>SUM(O335:O338)</f>
        <v>0</v>
      </c>
      <c r="P334" s="239"/>
      <c r="Q334" s="239">
        <f>SUM(Q335:Q338)</f>
        <v>0</v>
      </c>
      <c r="R334" s="239"/>
      <c r="S334" s="239"/>
      <c r="T334" s="240"/>
      <c r="U334" s="234"/>
      <c r="V334" s="234">
        <f>SUM(V335:V338)</f>
        <v>0</v>
      </c>
      <c r="W334" s="234"/>
      <c r="X334" s="234"/>
      <c r="AG334" t="s">
        <v>154</v>
      </c>
    </row>
    <row r="335" spans="1:60" outlineLevel="1">
      <c r="A335" s="241">
        <v>102</v>
      </c>
      <c r="B335" s="242" t="s">
        <v>525</v>
      </c>
      <c r="C335" s="253" t="s">
        <v>526</v>
      </c>
      <c r="D335" s="243" t="s">
        <v>0</v>
      </c>
      <c r="E335" s="244">
        <v>1</v>
      </c>
      <c r="F335" s="245"/>
      <c r="G335" s="246">
        <f>ROUND(E335*F335,2)</f>
        <v>0</v>
      </c>
      <c r="H335" s="245"/>
      <c r="I335" s="246">
        <f>ROUND(E335*H335,2)</f>
        <v>0</v>
      </c>
      <c r="J335" s="245"/>
      <c r="K335" s="246">
        <f>ROUND(E335*J335,2)</f>
        <v>0</v>
      </c>
      <c r="L335" s="246">
        <v>21</v>
      </c>
      <c r="M335" s="246">
        <f>G335*(1+L335/100)</f>
        <v>0</v>
      </c>
      <c r="N335" s="246">
        <v>0</v>
      </c>
      <c r="O335" s="246">
        <f>ROUND(E335*N335,2)</f>
        <v>0</v>
      </c>
      <c r="P335" s="246">
        <v>0</v>
      </c>
      <c r="Q335" s="246">
        <f>ROUND(E335*P335,2)</f>
        <v>0</v>
      </c>
      <c r="R335" s="246"/>
      <c r="S335" s="246" t="s">
        <v>158</v>
      </c>
      <c r="T335" s="247" t="s">
        <v>208</v>
      </c>
      <c r="U335" s="231">
        <v>0</v>
      </c>
      <c r="V335" s="231">
        <f>ROUND(E335*U335,2)</f>
        <v>0</v>
      </c>
      <c r="W335" s="231"/>
      <c r="X335" s="231" t="s">
        <v>527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528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56</v>
      </c>
      <c r="D336" s="232"/>
      <c r="E336" s="233">
        <v>1</v>
      </c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162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41">
        <v>103</v>
      </c>
      <c r="B337" s="242" t="s">
        <v>529</v>
      </c>
      <c r="C337" s="253" t="s">
        <v>530</v>
      </c>
      <c r="D337" s="243" t="s">
        <v>0</v>
      </c>
      <c r="E337" s="244">
        <v>1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6">
        <v>0</v>
      </c>
      <c r="O337" s="246">
        <f>ROUND(E337*N337,2)</f>
        <v>0</v>
      </c>
      <c r="P337" s="246">
        <v>0</v>
      </c>
      <c r="Q337" s="246">
        <f>ROUND(E337*P337,2)</f>
        <v>0</v>
      </c>
      <c r="R337" s="246"/>
      <c r="S337" s="246" t="s">
        <v>207</v>
      </c>
      <c r="T337" s="247" t="s">
        <v>208</v>
      </c>
      <c r="U337" s="231">
        <v>0</v>
      </c>
      <c r="V337" s="231">
        <f>ROUND(E337*U337,2)</f>
        <v>0</v>
      </c>
      <c r="W337" s="231"/>
      <c r="X337" s="231" t="s">
        <v>527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528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56</v>
      </c>
      <c r="D338" s="232"/>
      <c r="E338" s="233">
        <v>1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162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>
      <c r="A339" s="3"/>
      <c r="B339" s="4"/>
      <c r="C339" s="257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AE339">
        <v>15</v>
      </c>
      <c r="AF339">
        <v>21</v>
      </c>
      <c r="AG339" t="s">
        <v>140</v>
      </c>
    </row>
    <row r="340" spans="1:60">
      <c r="A340" s="215"/>
      <c r="B340" s="216" t="s">
        <v>31</v>
      </c>
      <c r="C340" s="258"/>
      <c r="D340" s="217"/>
      <c r="E340" s="218"/>
      <c r="F340" s="218"/>
      <c r="G340" s="251">
        <f>G8+G22+G35+G39+G43+G46+G50+G54+G60+G67+G104+G158+G164+G178+G209+G222+G247+G257+G279+G288+G334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E340">
        <f>SUMIF(L7:L338,AE339,G7:G338)</f>
        <v>0</v>
      </c>
      <c r="AF340">
        <f>SUMIF(L7:L338,AF339,G7:G338)</f>
        <v>0</v>
      </c>
      <c r="AG340" t="s">
        <v>531</v>
      </c>
    </row>
    <row r="341" spans="1:60">
      <c r="A341" s="3"/>
      <c r="B341" s="4"/>
      <c r="C341" s="257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60">
      <c r="A342" s="3"/>
      <c r="B342" s="4"/>
      <c r="C342" s="257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60">
      <c r="A343" s="219" t="s">
        <v>532</v>
      </c>
      <c r="B343" s="219"/>
      <c r="C343" s="259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60">
      <c r="A344" s="220"/>
      <c r="B344" s="221"/>
      <c r="C344" s="260"/>
      <c r="D344" s="221"/>
      <c r="E344" s="221"/>
      <c r="F344" s="221"/>
      <c r="G344" s="2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AG344" t="s">
        <v>533</v>
      </c>
    </row>
    <row r="345" spans="1:60">
      <c r="A345" s="223"/>
      <c r="B345" s="224"/>
      <c r="C345" s="261"/>
      <c r="D345" s="224"/>
      <c r="E345" s="224"/>
      <c r="F345" s="224"/>
      <c r="G345" s="22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60">
      <c r="A346" s="223"/>
      <c r="B346" s="224"/>
      <c r="C346" s="261"/>
      <c r="D346" s="224"/>
      <c r="E346" s="224"/>
      <c r="F346" s="224"/>
      <c r="G346" s="22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60">
      <c r="A347" s="223"/>
      <c r="B347" s="224"/>
      <c r="C347" s="261"/>
      <c r="D347" s="224"/>
      <c r="E347" s="224"/>
      <c r="F347" s="224"/>
      <c r="G347" s="22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60">
      <c r="A348" s="226"/>
      <c r="B348" s="227"/>
      <c r="C348" s="262"/>
      <c r="D348" s="227"/>
      <c r="E348" s="227"/>
      <c r="F348" s="227"/>
      <c r="G348" s="22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60">
      <c r="A349" s="3"/>
      <c r="B349" s="4"/>
      <c r="C349" s="257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>
      <c r="C350" s="263"/>
      <c r="D350" s="10"/>
      <c r="AG350" t="s">
        <v>535</v>
      </c>
    </row>
    <row r="351" spans="1:60">
      <c r="D351" s="10"/>
    </row>
    <row r="352" spans="1:60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6">
    <mergeCell ref="C94:G94"/>
    <mergeCell ref="C97:G97"/>
    <mergeCell ref="C290:G290"/>
    <mergeCell ref="C291:G291"/>
    <mergeCell ref="C292:G292"/>
    <mergeCell ref="C293:G293"/>
    <mergeCell ref="A1:G1"/>
    <mergeCell ref="C2:G2"/>
    <mergeCell ref="C3:G3"/>
    <mergeCell ref="C4:G4"/>
    <mergeCell ref="A343:C343"/>
    <mergeCell ref="A344:G348"/>
    <mergeCell ref="C62:G62"/>
    <mergeCell ref="C69:G69"/>
    <mergeCell ref="C70:G70"/>
    <mergeCell ref="C76:G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128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129</v>
      </c>
    </row>
    <row r="3" spans="1:60" ht="24.95" customHeight="1">
      <c r="A3" s="198" t="s">
        <v>9</v>
      </c>
      <c r="B3" s="49" t="s">
        <v>69</v>
      </c>
      <c r="C3" s="201" t="s">
        <v>70</v>
      </c>
      <c r="D3" s="199"/>
      <c r="E3" s="199"/>
      <c r="F3" s="199"/>
      <c r="G3" s="200"/>
      <c r="AC3" s="177" t="s">
        <v>129</v>
      </c>
      <c r="AG3" t="s">
        <v>130</v>
      </c>
    </row>
    <row r="4" spans="1:60" ht="24.95" customHeight="1">
      <c r="A4" s="202" t="s">
        <v>10</v>
      </c>
      <c r="B4" s="203" t="s">
        <v>56</v>
      </c>
      <c r="C4" s="204" t="s">
        <v>70</v>
      </c>
      <c r="D4" s="205"/>
      <c r="E4" s="205"/>
      <c r="F4" s="205"/>
      <c r="G4" s="206"/>
      <c r="AG4" t="s">
        <v>131</v>
      </c>
    </row>
    <row r="5" spans="1:60">
      <c r="D5" s="10"/>
    </row>
    <row r="6" spans="1:60" ht="38.25">
      <c r="A6" s="208" t="s">
        <v>132</v>
      </c>
      <c r="B6" s="210" t="s">
        <v>133</v>
      </c>
      <c r="C6" s="210" t="s">
        <v>134</v>
      </c>
      <c r="D6" s="209" t="s">
        <v>135</v>
      </c>
      <c r="E6" s="208" t="s">
        <v>136</v>
      </c>
      <c r="F6" s="207" t="s">
        <v>137</v>
      </c>
      <c r="G6" s="208" t="s">
        <v>31</v>
      </c>
      <c r="H6" s="211" t="s">
        <v>32</v>
      </c>
      <c r="I6" s="211" t="s">
        <v>138</v>
      </c>
      <c r="J6" s="211" t="s">
        <v>33</v>
      </c>
      <c r="K6" s="211" t="s">
        <v>139</v>
      </c>
      <c r="L6" s="211" t="s">
        <v>140</v>
      </c>
      <c r="M6" s="211" t="s">
        <v>141</v>
      </c>
      <c r="N6" s="211" t="s">
        <v>142</v>
      </c>
      <c r="O6" s="211" t="s">
        <v>143</v>
      </c>
      <c r="P6" s="211" t="s">
        <v>144</v>
      </c>
      <c r="Q6" s="211" t="s">
        <v>145</v>
      </c>
      <c r="R6" s="211" t="s">
        <v>146</v>
      </c>
      <c r="S6" s="211" t="s">
        <v>147</v>
      </c>
      <c r="T6" s="211" t="s">
        <v>148</v>
      </c>
      <c r="U6" s="211" t="s">
        <v>149</v>
      </c>
      <c r="V6" s="211" t="s">
        <v>150</v>
      </c>
      <c r="W6" s="211" t="s">
        <v>151</v>
      </c>
      <c r="X6" s="211" t="s">
        <v>152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ht="25.5">
      <c r="A8" s="235" t="s">
        <v>153</v>
      </c>
      <c r="B8" s="236" t="s">
        <v>86</v>
      </c>
      <c r="C8" s="252" t="s">
        <v>87</v>
      </c>
      <c r="D8" s="237"/>
      <c r="E8" s="238"/>
      <c r="F8" s="239"/>
      <c r="G8" s="239">
        <f>SUMIF(AG9:AG11,"&lt;&gt;NOR",G9:G11)</f>
        <v>0</v>
      </c>
      <c r="H8" s="239"/>
      <c r="I8" s="239">
        <f>SUM(I9:I11)</f>
        <v>0</v>
      </c>
      <c r="J8" s="239"/>
      <c r="K8" s="239">
        <f>SUM(K9:K11)</f>
        <v>0</v>
      </c>
      <c r="L8" s="239"/>
      <c r="M8" s="239">
        <f>SUM(M9:M11)</f>
        <v>0</v>
      </c>
      <c r="N8" s="239"/>
      <c r="O8" s="239">
        <f>SUM(O9:O11)</f>
        <v>0</v>
      </c>
      <c r="P8" s="239"/>
      <c r="Q8" s="239">
        <f>SUM(Q9:Q11)</f>
        <v>0</v>
      </c>
      <c r="R8" s="239"/>
      <c r="S8" s="239"/>
      <c r="T8" s="240"/>
      <c r="U8" s="234"/>
      <c r="V8" s="234">
        <f>SUM(V9:V11)</f>
        <v>12.32</v>
      </c>
      <c r="W8" s="234"/>
      <c r="X8" s="234"/>
      <c r="AG8" t="s">
        <v>154</v>
      </c>
    </row>
    <row r="9" spans="1:60" outlineLevel="1">
      <c r="A9" s="241">
        <v>1</v>
      </c>
      <c r="B9" s="242" t="s">
        <v>217</v>
      </c>
      <c r="C9" s="253" t="s">
        <v>218</v>
      </c>
      <c r="D9" s="243" t="s">
        <v>165</v>
      </c>
      <c r="E9" s="244">
        <v>40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4.0000000000000003E-5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158</v>
      </c>
      <c r="T9" s="247" t="s">
        <v>158</v>
      </c>
      <c r="U9" s="231">
        <v>0.308</v>
      </c>
      <c r="V9" s="231">
        <f>ROUND(E9*U9,2)</f>
        <v>12.32</v>
      </c>
      <c r="W9" s="231"/>
      <c r="X9" s="231" t="s">
        <v>159</v>
      </c>
      <c r="Y9" s="212"/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29"/>
      <c r="B10" s="230"/>
      <c r="C10" s="254" t="s">
        <v>784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785</v>
      </c>
      <c r="D11" s="232"/>
      <c r="E11" s="233">
        <v>40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>
      <c r="A12" s="235" t="s">
        <v>153</v>
      </c>
      <c r="B12" s="236" t="s">
        <v>90</v>
      </c>
      <c r="C12" s="252" t="s">
        <v>91</v>
      </c>
      <c r="D12" s="237"/>
      <c r="E12" s="238"/>
      <c r="F12" s="239"/>
      <c r="G12" s="239">
        <f>SUMIF(AG13:AG15,"&lt;&gt;NOR",G13:G15)</f>
        <v>0</v>
      </c>
      <c r="H12" s="239"/>
      <c r="I12" s="239">
        <f>SUM(I13:I15)</f>
        <v>0</v>
      </c>
      <c r="J12" s="239"/>
      <c r="K12" s="239">
        <f>SUM(K13:K15)</f>
        <v>0</v>
      </c>
      <c r="L12" s="239"/>
      <c r="M12" s="239">
        <f>SUM(M13:M15)</f>
        <v>0</v>
      </c>
      <c r="N12" s="239"/>
      <c r="O12" s="239">
        <f>SUM(O13:O15)</f>
        <v>0</v>
      </c>
      <c r="P12" s="239"/>
      <c r="Q12" s="239">
        <f>SUM(Q13:Q15)</f>
        <v>0</v>
      </c>
      <c r="R12" s="239"/>
      <c r="S12" s="239"/>
      <c r="T12" s="240"/>
      <c r="U12" s="234"/>
      <c r="V12" s="234">
        <f>SUM(V13:V15)</f>
        <v>5</v>
      </c>
      <c r="W12" s="234"/>
      <c r="X12" s="234"/>
      <c r="AG12" t="s">
        <v>154</v>
      </c>
    </row>
    <row r="13" spans="1:60" outlineLevel="1">
      <c r="A13" s="241">
        <v>2</v>
      </c>
      <c r="B13" s="242" t="s">
        <v>266</v>
      </c>
      <c r="C13" s="253" t="s">
        <v>267</v>
      </c>
      <c r="D13" s="243" t="s">
        <v>268</v>
      </c>
      <c r="E13" s="244">
        <v>5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158</v>
      </c>
      <c r="T13" s="247" t="s">
        <v>158</v>
      </c>
      <c r="U13" s="231">
        <v>1</v>
      </c>
      <c r="V13" s="231">
        <f>ROUND(E13*U13,2)</f>
        <v>5</v>
      </c>
      <c r="W13" s="231"/>
      <c r="X13" s="231" t="s">
        <v>159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269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608</v>
      </c>
      <c r="D14" s="232"/>
      <c r="E14" s="233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271</v>
      </c>
      <c r="D15" s="232"/>
      <c r="E15" s="233">
        <v>5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162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>
      <c r="A16" s="235" t="s">
        <v>153</v>
      </c>
      <c r="B16" s="236" t="s">
        <v>100</v>
      </c>
      <c r="C16" s="252" t="s">
        <v>101</v>
      </c>
      <c r="D16" s="237"/>
      <c r="E16" s="238"/>
      <c r="F16" s="239"/>
      <c r="G16" s="239">
        <f>SUMIF(AG17:AG24,"&lt;&gt;NOR",G17:G24)</f>
        <v>0</v>
      </c>
      <c r="H16" s="239"/>
      <c r="I16" s="239">
        <f>SUM(I17:I24)</f>
        <v>0</v>
      </c>
      <c r="J16" s="239"/>
      <c r="K16" s="239">
        <f>SUM(K17:K24)</f>
        <v>0</v>
      </c>
      <c r="L16" s="239"/>
      <c r="M16" s="239">
        <f>SUM(M17:M24)</f>
        <v>0</v>
      </c>
      <c r="N16" s="239"/>
      <c r="O16" s="239">
        <f>SUM(O17:O24)</f>
        <v>0</v>
      </c>
      <c r="P16" s="239"/>
      <c r="Q16" s="239">
        <f>SUM(Q17:Q24)</f>
        <v>0.04</v>
      </c>
      <c r="R16" s="239"/>
      <c r="S16" s="239"/>
      <c r="T16" s="240"/>
      <c r="U16" s="234"/>
      <c r="V16" s="234">
        <f>SUM(V17:V24)</f>
        <v>1.92</v>
      </c>
      <c r="W16" s="234"/>
      <c r="X16" s="234"/>
      <c r="AG16" t="s">
        <v>154</v>
      </c>
    </row>
    <row r="17" spans="1:60" outlineLevel="1">
      <c r="A17" s="241">
        <v>3</v>
      </c>
      <c r="B17" s="242" t="s">
        <v>786</v>
      </c>
      <c r="C17" s="253" t="s">
        <v>787</v>
      </c>
      <c r="D17" s="243" t="s">
        <v>325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1.3999999999999999E-4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158</v>
      </c>
      <c r="T17" s="247" t="s">
        <v>158</v>
      </c>
      <c r="U17" s="231">
        <v>0.629</v>
      </c>
      <c r="V17" s="231">
        <f>ROUND(E17*U17,2)</f>
        <v>1.26</v>
      </c>
      <c r="W17" s="231"/>
      <c r="X17" s="231" t="s">
        <v>159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788</v>
      </c>
      <c r="D18" s="232"/>
      <c r="E18" s="233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63</v>
      </c>
      <c r="D19" s="232"/>
      <c r="E19" s="233">
        <v>2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162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41">
        <v>4</v>
      </c>
      <c r="B20" s="242" t="s">
        <v>789</v>
      </c>
      <c r="C20" s="253" t="s">
        <v>790</v>
      </c>
      <c r="D20" s="243" t="s">
        <v>157</v>
      </c>
      <c r="E20" s="244">
        <v>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8.0000000000000007E-5</v>
      </c>
      <c r="O20" s="246">
        <f>ROUND(E20*N20,2)</f>
        <v>0</v>
      </c>
      <c r="P20" s="246">
        <v>2.06E-2</v>
      </c>
      <c r="Q20" s="246">
        <f>ROUND(E20*P20,2)</f>
        <v>0.04</v>
      </c>
      <c r="R20" s="246"/>
      <c r="S20" s="246" t="s">
        <v>158</v>
      </c>
      <c r="T20" s="247" t="s">
        <v>158</v>
      </c>
      <c r="U20" s="231">
        <v>0.33</v>
      </c>
      <c r="V20" s="231">
        <f>ROUND(E20*U20,2)</f>
        <v>0.66</v>
      </c>
      <c r="W20" s="231"/>
      <c r="X20" s="231" t="s">
        <v>159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>
      <c r="A21" s="229"/>
      <c r="B21" s="230"/>
      <c r="C21" s="254" t="s">
        <v>791</v>
      </c>
      <c r="D21" s="232"/>
      <c r="E21" s="233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63</v>
      </c>
      <c r="D22" s="232"/>
      <c r="E22" s="233">
        <v>2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162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41">
        <v>5</v>
      </c>
      <c r="B23" s="242" t="s">
        <v>792</v>
      </c>
      <c r="C23" s="253" t="s">
        <v>793</v>
      </c>
      <c r="D23" s="243" t="s">
        <v>794</v>
      </c>
      <c r="E23" s="244">
        <v>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207</v>
      </c>
      <c r="T23" s="247" t="s">
        <v>208</v>
      </c>
      <c r="U23" s="231">
        <v>0</v>
      </c>
      <c r="V23" s="231">
        <f>ROUND(E23*U23,2)</f>
        <v>0</v>
      </c>
      <c r="W23" s="231"/>
      <c r="X23" s="231" t="s">
        <v>159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317</v>
      </c>
      <c r="D24" s="232"/>
      <c r="E24" s="233">
        <v>8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>
      <c r="A25" s="235" t="s">
        <v>153</v>
      </c>
      <c r="B25" s="236" t="s">
        <v>102</v>
      </c>
      <c r="C25" s="252" t="s">
        <v>103</v>
      </c>
      <c r="D25" s="237"/>
      <c r="E25" s="238"/>
      <c r="F25" s="239"/>
      <c r="G25" s="239">
        <f>SUMIF(AG26:AG28,"&lt;&gt;NOR",G26:G28)</f>
        <v>0</v>
      </c>
      <c r="H25" s="239"/>
      <c r="I25" s="239">
        <f>SUM(I26:I28)</f>
        <v>0</v>
      </c>
      <c r="J25" s="239"/>
      <c r="K25" s="239">
        <f>SUM(K26:K28)</f>
        <v>0</v>
      </c>
      <c r="L25" s="239"/>
      <c r="M25" s="239">
        <f>SUM(M26:M28)</f>
        <v>0</v>
      </c>
      <c r="N25" s="239"/>
      <c r="O25" s="239">
        <f>SUM(O26:O28)</f>
        <v>0</v>
      </c>
      <c r="P25" s="239"/>
      <c r="Q25" s="239">
        <f>SUM(Q26:Q28)</f>
        <v>0.33</v>
      </c>
      <c r="R25" s="239"/>
      <c r="S25" s="239"/>
      <c r="T25" s="240"/>
      <c r="U25" s="234"/>
      <c r="V25" s="234">
        <f>SUM(V26:V28)</f>
        <v>1.38</v>
      </c>
      <c r="W25" s="234"/>
      <c r="X25" s="234"/>
      <c r="AG25" t="s">
        <v>154</v>
      </c>
    </row>
    <row r="26" spans="1:60" outlineLevel="1">
      <c r="A26" s="241">
        <v>6</v>
      </c>
      <c r="B26" s="242" t="s">
        <v>795</v>
      </c>
      <c r="C26" s="253" t="s">
        <v>796</v>
      </c>
      <c r="D26" s="243" t="s">
        <v>157</v>
      </c>
      <c r="E26" s="244">
        <v>3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0.1104</v>
      </c>
      <c r="Q26" s="246">
        <f>ROUND(E26*P26,2)</f>
        <v>0.33</v>
      </c>
      <c r="R26" s="246"/>
      <c r="S26" s="246" t="s">
        <v>158</v>
      </c>
      <c r="T26" s="247" t="s">
        <v>158</v>
      </c>
      <c r="U26" s="231">
        <v>0.46</v>
      </c>
      <c r="V26" s="231">
        <f>ROUND(E26*U26,2)</f>
        <v>1.38</v>
      </c>
      <c r="W26" s="231"/>
      <c r="X26" s="231" t="s">
        <v>159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797</v>
      </c>
      <c r="D27" s="232"/>
      <c r="E27" s="233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29"/>
      <c r="B28" s="230"/>
      <c r="C28" s="254" t="s">
        <v>65</v>
      </c>
      <c r="D28" s="232"/>
      <c r="E28" s="233">
        <v>3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>
      <c r="A29" s="235" t="s">
        <v>153</v>
      </c>
      <c r="B29" s="236" t="s">
        <v>104</v>
      </c>
      <c r="C29" s="252" t="s">
        <v>105</v>
      </c>
      <c r="D29" s="237"/>
      <c r="E29" s="238"/>
      <c r="F29" s="239"/>
      <c r="G29" s="239">
        <f>SUMIF(AG30:AG39,"&lt;&gt;NOR",G30:G39)</f>
        <v>0</v>
      </c>
      <c r="H29" s="239"/>
      <c r="I29" s="239">
        <f>SUM(I30:I39)</f>
        <v>0</v>
      </c>
      <c r="J29" s="239"/>
      <c r="K29" s="239">
        <f>SUM(K30:K39)</f>
        <v>0</v>
      </c>
      <c r="L29" s="239"/>
      <c r="M29" s="239">
        <f>SUM(M30:M39)</f>
        <v>0</v>
      </c>
      <c r="N29" s="239"/>
      <c r="O29" s="239">
        <f>SUM(O30:O39)</f>
        <v>0.28000000000000003</v>
      </c>
      <c r="P29" s="239"/>
      <c r="Q29" s="239">
        <f>SUM(Q30:Q39)</f>
        <v>0</v>
      </c>
      <c r="R29" s="239"/>
      <c r="S29" s="239"/>
      <c r="T29" s="240"/>
      <c r="U29" s="234"/>
      <c r="V29" s="234">
        <f>SUM(V30:V39)</f>
        <v>38.619999999999997</v>
      </c>
      <c r="W29" s="234"/>
      <c r="X29" s="234"/>
      <c r="AG29" t="s">
        <v>154</v>
      </c>
    </row>
    <row r="30" spans="1:60" outlineLevel="1">
      <c r="A30" s="241">
        <v>7</v>
      </c>
      <c r="B30" s="242" t="s">
        <v>798</v>
      </c>
      <c r="C30" s="253" t="s">
        <v>799</v>
      </c>
      <c r="D30" s="243" t="s">
        <v>165</v>
      </c>
      <c r="E30" s="244">
        <v>40.1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2.8800000000000002E-3</v>
      </c>
      <c r="O30" s="246">
        <f>ROUND(E30*N30,2)</f>
        <v>0.12</v>
      </c>
      <c r="P30" s="246">
        <v>0</v>
      </c>
      <c r="Q30" s="246">
        <f>ROUND(E30*P30,2)</f>
        <v>0</v>
      </c>
      <c r="R30" s="246"/>
      <c r="S30" s="246" t="s">
        <v>158</v>
      </c>
      <c r="T30" s="247" t="s">
        <v>158</v>
      </c>
      <c r="U30" s="231">
        <v>0.52</v>
      </c>
      <c r="V30" s="231">
        <f>ROUND(E30*U30,2)</f>
        <v>20.85</v>
      </c>
      <c r="W30" s="231"/>
      <c r="X30" s="231" t="s">
        <v>159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160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5" t="s">
        <v>800</v>
      </c>
      <c r="D31" s="248"/>
      <c r="E31" s="248"/>
      <c r="F31" s="248"/>
      <c r="G31" s="248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202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29"/>
      <c r="B32" s="230"/>
      <c r="C32" s="254" t="s">
        <v>801</v>
      </c>
      <c r="D32" s="232"/>
      <c r="E32" s="233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4" t="s">
        <v>802</v>
      </c>
      <c r="D33" s="232"/>
      <c r="E33" s="233">
        <v>40.1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41">
        <v>8</v>
      </c>
      <c r="B34" s="242" t="s">
        <v>803</v>
      </c>
      <c r="C34" s="253" t="s">
        <v>804</v>
      </c>
      <c r="D34" s="243" t="s">
        <v>165</v>
      </c>
      <c r="E34" s="244">
        <v>40.1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4.1000000000000003E-3</v>
      </c>
      <c r="O34" s="246">
        <f>ROUND(E34*N34,2)</f>
        <v>0.16</v>
      </c>
      <c r="P34" s="246">
        <v>0</v>
      </c>
      <c r="Q34" s="246">
        <f>ROUND(E34*P34,2)</f>
        <v>0</v>
      </c>
      <c r="R34" s="246"/>
      <c r="S34" s="246" t="s">
        <v>158</v>
      </c>
      <c r="T34" s="247" t="s">
        <v>158</v>
      </c>
      <c r="U34" s="231">
        <v>0.42</v>
      </c>
      <c r="V34" s="231">
        <f>ROUND(E34*U34,2)</f>
        <v>16.84</v>
      </c>
      <c r="W34" s="231"/>
      <c r="X34" s="231" t="s">
        <v>159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160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805</v>
      </c>
      <c r="D35" s="232"/>
      <c r="E35" s="233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162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/>
      <c r="B36" s="230"/>
      <c r="C36" s="254" t="s">
        <v>806</v>
      </c>
      <c r="D36" s="232"/>
      <c r="E36" s="233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162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4" t="s">
        <v>802</v>
      </c>
      <c r="D37" s="232"/>
      <c r="E37" s="233">
        <v>40.1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41">
        <v>9</v>
      </c>
      <c r="B38" s="242" t="s">
        <v>807</v>
      </c>
      <c r="C38" s="253" t="s">
        <v>808</v>
      </c>
      <c r="D38" s="243" t="s">
        <v>274</v>
      </c>
      <c r="E38" s="244">
        <v>0.28000000000000003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158</v>
      </c>
      <c r="T38" s="247" t="s">
        <v>158</v>
      </c>
      <c r="U38" s="231">
        <v>3.33</v>
      </c>
      <c r="V38" s="231">
        <f>ROUND(E38*U38,2)</f>
        <v>0.93</v>
      </c>
      <c r="W38" s="231"/>
      <c r="X38" s="231" t="s">
        <v>159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160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809</v>
      </c>
      <c r="D39" s="232"/>
      <c r="E39" s="233">
        <v>0.28000000000000003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>
      <c r="A40" s="235" t="s">
        <v>153</v>
      </c>
      <c r="B40" s="236" t="s">
        <v>108</v>
      </c>
      <c r="C40" s="252" t="s">
        <v>109</v>
      </c>
      <c r="D40" s="237"/>
      <c r="E40" s="238"/>
      <c r="F40" s="239"/>
      <c r="G40" s="239">
        <f>SUMIF(AG41:AG55,"&lt;&gt;NOR",G41:G55)</f>
        <v>0</v>
      </c>
      <c r="H40" s="239"/>
      <c r="I40" s="239">
        <f>SUM(I41:I55)</f>
        <v>0</v>
      </c>
      <c r="J40" s="239"/>
      <c r="K40" s="239">
        <f>SUM(K41:K55)</f>
        <v>0</v>
      </c>
      <c r="L40" s="239"/>
      <c r="M40" s="239">
        <f>SUM(M41:M55)</f>
        <v>0</v>
      </c>
      <c r="N40" s="239"/>
      <c r="O40" s="239">
        <f>SUM(O41:O55)</f>
        <v>0.02</v>
      </c>
      <c r="P40" s="239"/>
      <c r="Q40" s="239">
        <f>SUM(Q41:Q55)</f>
        <v>0</v>
      </c>
      <c r="R40" s="239"/>
      <c r="S40" s="239"/>
      <c r="T40" s="240"/>
      <c r="U40" s="234"/>
      <c r="V40" s="234">
        <f>SUM(V41:V55)</f>
        <v>2.31</v>
      </c>
      <c r="W40" s="234"/>
      <c r="X40" s="234"/>
      <c r="AG40" t="s">
        <v>154</v>
      </c>
    </row>
    <row r="41" spans="1:60" ht="22.5" outlineLevel="1">
      <c r="A41" s="241">
        <v>10</v>
      </c>
      <c r="B41" s="242" t="s">
        <v>654</v>
      </c>
      <c r="C41" s="253" t="s">
        <v>655</v>
      </c>
      <c r="D41" s="243" t="s">
        <v>199</v>
      </c>
      <c r="E41" s="244">
        <v>5.79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8.0000000000000007E-5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158</v>
      </c>
      <c r="T41" s="247" t="s">
        <v>158</v>
      </c>
      <c r="U41" s="231">
        <v>0.13719999999999999</v>
      </c>
      <c r="V41" s="231">
        <f>ROUND(E41*U41,2)</f>
        <v>0.79</v>
      </c>
      <c r="W41" s="231"/>
      <c r="X41" s="231" t="s">
        <v>159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160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810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162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>
      <c r="A43" s="229"/>
      <c r="B43" s="230"/>
      <c r="C43" s="254" t="s">
        <v>811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162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812</v>
      </c>
      <c r="D44" s="232"/>
      <c r="E44" s="233">
        <v>5.79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162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>
      <c r="A45" s="241">
        <v>11</v>
      </c>
      <c r="B45" s="242" t="s">
        <v>659</v>
      </c>
      <c r="C45" s="253" t="s">
        <v>660</v>
      </c>
      <c r="D45" s="243" t="s">
        <v>165</v>
      </c>
      <c r="E45" s="244">
        <v>4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5.4000000000000003E-3</v>
      </c>
      <c r="O45" s="246">
        <f>ROUND(E45*N45,2)</f>
        <v>0.02</v>
      </c>
      <c r="P45" s="246">
        <v>0</v>
      </c>
      <c r="Q45" s="246">
        <f>ROUND(E45*P45,2)</f>
        <v>0</v>
      </c>
      <c r="R45" s="246"/>
      <c r="S45" s="246" t="s">
        <v>158</v>
      </c>
      <c r="T45" s="247" t="s">
        <v>158</v>
      </c>
      <c r="U45" s="231">
        <v>0.26519999999999999</v>
      </c>
      <c r="V45" s="231">
        <f>ROUND(E45*U45,2)</f>
        <v>1.06</v>
      </c>
      <c r="W45" s="231"/>
      <c r="X45" s="231" t="s">
        <v>159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160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810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162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>
      <c r="A47" s="229"/>
      <c r="B47" s="230"/>
      <c r="C47" s="254" t="s">
        <v>811</v>
      </c>
      <c r="D47" s="232"/>
      <c r="E47" s="233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162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67</v>
      </c>
      <c r="D48" s="232"/>
      <c r="E48" s="233">
        <v>4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162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1">
        <v>12</v>
      </c>
      <c r="B49" s="242" t="s">
        <v>662</v>
      </c>
      <c r="C49" s="253" t="s">
        <v>663</v>
      </c>
      <c r="D49" s="243" t="s">
        <v>165</v>
      </c>
      <c r="E49" s="244">
        <v>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1E-3</v>
      </c>
      <c r="Q49" s="246">
        <f>ROUND(E49*P49,2)</f>
        <v>0</v>
      </c>
      <c r="R49" s="246"/>
      <c r="S49" s="246" t="s">
        <v>158</v>
      </c>
      <c r="T49" s="247" t="s">
        <v>158</v>
      </c>
      <c r="U49" s="231">
        <v>0.11</v>
      </c>
      <c r="V49" s="231">
        <f>ROUND(E49*U49,2)</f>
        <v>0.44</v>
      </c>
      <c r="W49" s="231"/>
      <c r="X49" s="231" t="s">
        <v>159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160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>
      <c r="A50" s="229"/>
      <c r="B50" s="230"/>
      <c r="C50" s="254" t="s">
        <v>813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162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814</v>
      </c>
      <c r="D51" s="232"/>
      <c r="E51" s="23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162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815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67</v>
      </c>
      <c r="D53" s="232"/>
      <c r="E53" s="233">
        <v>4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41">
        <v>13</v>
      </c>
      <c r="B54" s="242" t="s">
        <v>666</v>
      </c>
      <c r="C54" s="253" t="s">
        <v>667</v>
      </c>
      <c r="D54" s="243" t="s">
        <v>274</v>
      </c>
      <c r="E54" s="244">
        <v>2.1999999999999999E-2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158</v>
      </c>
      <c r="T54" s="247" t="s">
        <v>158</v>
      </c>
      <c r="U54" s="231">
        <v>1.0900000000000001</v>
      </c>
      <c r="V54" s="231">
        <f>ROUND(E54*U54,2)</f>
        <v>0.02</v>
      </c>
      <c r="W54" s="231"/>
      <c r="X54" s="231" t="s">
        <v>159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160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816</v>
      </c>
      <c r="D55" s="232"/>
      <c r="E55" s="233">
        <v>2.1999999999999999E-2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162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>
      <c r="A56" s="235" t="s">
        <v>153</v>
      </c>
      <c r="B56" s="236" t="s">
        <v>112</v>
      </c>
      <c r="C56" s="252" t="s">
        <v>113</v>
      </c>
      <c r="D56" s="237"/>
      <c r="E56" s="238"/>
      <c r="F56" s="239"/>
      <c r="G56" s="239">
        <f>SUMIF(AG57:AG68,"&lt;&gt;NOR",G57:G68)</f>
        <v>0</v>
      </c>
      <c r="H56" s="239"/>
      <c r="I56" s="239">
        <f>SUM(I57:I68)</f>
        <v>0</v>
      </c>
      <c r="J56" s="239"/>
      <c r="K56" s="239">
        <f>SUM(K57:K68)</f>
        <v>0</v>
      </c>
      <c r="L56" s="239"/>
      <c r="M56" s="239">
        <f>SUM(M57:M68)</f>
        <v>0</v>
      </c>
      <c r="N56" s="239"/>
      <c r="O56" s="239">
        <f>SUM(O57:O68)</f>
        <v>0</v>
      </c>
      <c r="P56" s="239"/>
      <c r="Q56" s="239">
        <f>SUM(Q57:Q68)</f>
        <v>0</v>
      </c>
      <c r="R56" s="239"/>
      <c r="S56" s="239"/>
      <c r="T56" s="240"/>
      <c r="U56" s="234"/>
      <c r="V56" s="234">
        <f>SUM(V57:V68)</f>
        <v>0.58000000000000007</v>
      </c>
      <c r="W56" s="234"/>
      <c r="X56" s="234"/>
      <c r="AG56" t="s">
        <v>154</v>
      </c>
    </row>
    <row r="57" spans="1:60" outlineLevel="1">
      <c r="A57" s="241">
        <v>14</v>
      </c>
      <c r="B57" s="242" t="s">
        <v>461</v>
      </c>
      <c r="C57" s="253" t="s">
        <v>462</v>
      </c>
      <c r="D57" s="243" t="s">
        <v>165</v>
      </c>
      <c r="E57" s="244">
        <v>3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2.5000000000000001E-4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158</v>
      </c>
      <c r="T57" s="247" t="s">
        <v>158</v>
      </c>
      <c r="U57" s="231">
        <v>0.126</v>
      </c>
      <c r="V57" s="231">
        <f>ROUND(E57*U57,2)</f>
        <v>0.38</v>
      </c>
      <c r="W57" s="231"/>
      <c r="X57" s="231" t="s">
        <v>159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160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>
      <c r="A58" s="229"/>
      <c r="B58" s="230"/>
      <c r="C58" s="254" t="s">
        <v>817</v>
      </c>
      <c r="D58" s="232"/>
      <c r="E58" s="233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162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818</v>
      </c>
      <c r="D59" s="232"/>
      <c r="E59" s="233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819</v>
      </c>
      <c r="D60" s="232"/>
      <c r="E60" s="233">
        <v>3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162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41">
        <v>15</v>
      </c>
      <c r="B61" s="242" t="s">
        <v>467</v>
      </c>
      <c r="C61" s="253" t="s">
        <v>468</v>
      </c>
      <c r="D61" s="243" t="s">
        <v>165</v>
      </c>
      <c r="E61" s="244">
        <v>3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5.0000000000000002E-5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158</v>
      </c>
      <c r="T61" s="247" t="s">
        <v>158</v>
      </c>
      <c r="U61" s="231">
        <v>6.3E-2</v>
      </c>
      <c r="V61" s="231">
        <f>ROUND(E61*U61,2)</f>
        <v>0.19</v>
      </c>
      <c r="W61" s="231"/>
      <c r="X61" s="231" t="s">
        <v>159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820</v>
      </c>
      <c r="D62" s="232"/>
      <c r="E62" s="233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162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818</v>
      </c>
      <c r="D63" s="232"/>
      <c r="E63" s="23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29"/>
      <c r="B64" s="230"/>
      <c r="C64" s="254" t="s">
        <v>819</v>
      </c>
      <c r="D64" s="232"/>
      <c r="E64" s="233">
        <v>3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41">
        <v>16</v>
      </c>
      <c r="B65" s="242" t="s">
        <v>469</v>
      </c>
      <c r="C65" s="253" t="s">
        <v>470</v>
      </c>
      <c r="D65" s="243" t="s">
        <v>165</v>
      </c>
      <c r="E65" s="244">
        <v>0.3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1.0000000000000001E-5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158</v>
      </c>
      <c r="T65" s="247" t="s">
        <v>158</v>
      </c>
      <c r="U65" s="231">
        <v>4.4999999999999998E-2</v>
      </c>
      <c r="V65" s="231">
        <f>ROUND(E65*U65,2)</f>
        <v>0.01</v>
      </c>
      <c r="W65" s="231"/>
      <c r="X65" s="231" t="s">
        <v>159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>
      <c r="A66" s="229"/>
      <c r="B66" s="230"/>
      <c r="C66" s="254" t="s">
        <v>821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818</v>
      </c>
      <c r="D67" s="232"/>
      <c r="E67" s="233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162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822</v>
      </c>
      <c r="D68" s="232"/>
      <c r="E68" s="233">
        <v>0.3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162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>
      <c r="A69" s="235" t="s">
        <v>153</v>
      </c>
      <c r="B69" s="236" t="s">
        <v>114</v>
      </c>
      <c r="C69" s="252" t="s">
        <v>115</v>
      </c>
      <c r="D69" s="237"/>
      <c r="E69" s="238"/>
      <c r="F69" s="239"/>
      <c r="G69" s="239">
        <f>SUMIF(AG70:AG91,"&lt;&gt;NOR",G70:G91)</f>
        <v>0</v>
      </c>
      <c r="H69" s="239"/>
      <c r="I69" s="239">
        <f>SUM(I70:I91)</f>
        <v>0</v>
      </c>
      <c r="J69" s="239"/>
      <c r="K69" s="239">
        <f>SUM(K70:K91)</f>
        <v>0</v>
      </c>
      <c r="L69" s="239"/>
      <c r="M69" s="239">
        <f>SUM(M70:M91)</f>
        <v>0</v>
      </c>
      <c r="N69" s="239"/>
      <c r="O69" s="239">
        <f>SUM(O70:O91)</f>
        <v>6.0000000000000005E-2</v>
      </c>
      <c r="P69" s="239"/>
      <c r="Q69" s="239">
        <f>SUM(Q70:Q91)</f>
        <v>0.09</v>
      </c>
      <c r="R69" s="239"/>
      <c r="S69" s="239"/>
      <c r="T69" s="240"/>
      <c r="U69" s="234"/>
      <c r="V69" s="234">
        <f>SUM(V70:V91)</f>
        <v>32.85</v>
      </c>
      <c r="W69" s="234"/>
      <c r="X69" s="234"/>
      <c r="AG69" t="s">
        <v>154</v>
      </c>
    </row>
    <row r="70" spans="1:60" outlineLevel="1">
      <c r="A70" s="241">
        <v>17</v>
      </c>
      <c r="B70" s="242" t="s">
        <v>471</v>
      </c>
      <c r="C70" s="253" t="s">
        <v>472</v>
      </c>
      <c r="D70" s="243" t="s">
        <v>165</v>
      </c>
      <c r="E70" s="244">
        <v>184.42500000000001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5.0000000000000001E-4</v>
      </c>
      <c r="Q70" s="246">
        <f>ROUND(E70*P70,2)</f>
        <v>0.09</v>
      </c>
      <c r="R70" s="246"/>
      <c r="S70" s="246" t="s">
        <v>158</v>
      </c>
      <c r="T70" s="247" t="s">
        <v>158</v>
      </c>
      <c r="U70" s="231">
        <v>7.0000000000000007E-2</v>
      </c>
      <c r="V70" s="231">
        <f>ROUND(E70*U70,2)</f>
        <v>12.91</v>
      </c>
      <c r="W70" s="231"/>
      <c r="X70" s="231" t="s">
        <v>159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160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694</v>
      </c>
      <c r="D71" s="232"/>
      <c r="E71" s="233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823</v>
      </c>
      <c r="D72" s="232"/>
      <c r="E72" s="233">
        <v>154.285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824</v>
      </c>
      <c r="D73" s="232"/>
      <c r="E73" s="233">
        <v>9.44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162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825</v>
      </c>
      <c r="D74" s="232"/>
      <c r="E74" s="233">
        <v>-19.399999999999999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698</v>
      </c>
      <c r="D75" s="232"/>
      <c r="E75" s="233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162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802</v>
      </c>
      <c r="D76" s="232"/>
      <c r="E76" s="233">
        <v>40.1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162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41">
        <v>18</v>
      </c>
      <c r="B77" s="242" t="s">
        <v>484</v>
      </c>
      <c r="C77" s="253" t="s">
        <v>485</v>
      </c>
      <c r="D77" s="243" t="s">
        <v>165</v>
      </c>
      <c r="E77" s="244">
        <v>144.32499999999999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1.7000000000000001E-4</v>
      </c>
      <c r="O77" s="246">
        <f>ROUND(E77*N77,2)</f>
        <v>0.02</v>
      </c>
      <c r="P77" s="246">
        <v>0</v>
      </c>
      <c r="Q77" s="246">
        <f>ROUND(E77*P77,2)</f>
        <v>0</v>
      </c>
      <c r="R77" s="246"/>
      <c r="S77" s="246" t="s">
        <v>158</v>
      </c>
      <c r="T77" s="247" t="s">
        <v>158</v>
      </c>
      <c r="U77" s="231">
        <v>3.2480000000000002E-2</v>
      </c>
      <c r="V77" s="231">
        <f>ROUND(E77*U77,2)</f>
        <v>4.6900000000000004</v>
      </c>
      <c r="W77" s="231"/>
      <c r="X77" s="231" t="s">
        <v>159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160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699</v>
      </c>
      <c r="D78" s="232"/>
      <c r="E78" s="233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/>
      <c r="B79" s="230"/>
      <c r="C79" s="254" t="s">
        <v>823</v>
      </c>
      <c r="D79" s="232"/>
      <c r="E79" s="233">
        <v>154.285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824</v>
      </c>
      <c r="D80" s="232"/>
      <c r="E80" s="233">
        <v>9.44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825</v>
      </c>
      <c r="D81" s="232"/>
      <c r="E81" s="233">
        <v>-19.399999999999999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162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826</v>
      </c>
      <c r="D82" s="232"/>
      <c r="E82" s="233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1">
        <v>19</v>
      </c>
      <c r="B83" s="242" t="s">
        <v>489</v>
      </c>
      <c r="C83" s="253" t="s">
        <v>490</v>
      </c>
      <c r="D83" s="243" t="s">
        <v>165</v>
      </c>
      <c r="E83" s="244">
        <v>144.32499999999999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2.1000000000000001E-4</v>
      </c>
      <c r="O83" s="246">
        <f>ROUND(E83*N83,2)</f>
        <v>0.03</v>
      </c>
      <c r="P83" s="246">
        <v>0</v>
      </c>
      <c r="Q83" s="246">
        <f>ROUND(E83*P83,2)</f>
        <v>0</v>
      </c>
      <c r="R83" s="246"/>
      <c r="S83" s="246" t="s">
        <v>158</v>
      </c>
      <c r="T83" s="247" t="s">
        <v>158</v>
      </c>
      <c r="U83" s="231">
        <v>0.10191</v>
      </c>
      <c r="V83" s="231">
        <f>ROUND(E83*U83,2)</f>
        <v>14.71</v>
      </c>
      <c r="W83" s="231"/>
      <c r="X83" s="231" t="s">
        <v>159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160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699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823</v>
      </c>
      <c r="D85" s="232"/>
      <c r="E85" s="233">
        <v>154.285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824</v>
      </c>
      <c r="D86" s="232"/>
      <c r="E86" s="233">
        <v>9.44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162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825</v>
      </c>
      <c r="D87" s="232"/>
      <c r="E87" s="233">
        <v>-19.399999999999999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826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162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41">
        <v>20</v>
      </c>
      <c r="B89" s="242" t="s">
        <v>491</v>
      </c>
      <c r="C89" s="253" t="s">
        <v>492</v>
      </c>
      <c r="D89" s="243" t="s">
        <v>165</v>
      </c>
      <c r="E89" s="244">
        <v>40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3.5E-4</v>
      </c>
      <c r="O89" s="246">
        <f>ROUND(E89*N89,2)</f>
        <v>0.01</v>
      </c>
      <c r="P89" s="246">
        <v>0</v>
      </c>
      <c r="Q89" s="246">
        <f>ROUND(E89*P89,2)</f>
        <v>0</v>
      </c>
      <c r="R89" s="246"/>
      <c r="S89" s="246" t="s">
        <v>158</v>
      </c>
      <c r="T89" s="247" t="s">
        <v>158</v>
      </c>
      <c r="U89" s="231">
        <v>1.35E-2</v>
      </c>
      <c r="V89" s="231">
        <f>ROUND(E89*U89,2)</f>
        <v>0.54</v>
      </c>
      <c r="W89" s="231"/>
      <c r="X89" s="231" t="s">
        <v>159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160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703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785</v>
      </c>
      <c r="D91" s="232"/>
      <c r="E91" s="233">
        <v>40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>
      <c r="A92" s="235" t="s">
        <v>153</v>
      </c>
      <c r="B92" s="236" t="s">
        <v>116</v>
      </c>
      <c r="C92" s="252" t="s">
        <v>117</v>
      </c>
      <c r="D92" s="237"/>
      <c r="E92" s="238"/>
      <c r="F92" s="239"/>
      <c r="G92" s="239">
        <f>SUMIF(AG93:AG95,"&lt;&gt;NOR",G93:G95)</f>
        <v>0</v>
      </c>
      <c r="H92" s="239"/>
      <c r="I92" s="239">
        <f>SUM(I93:I95)</f>
        <v>0</v>
      </c>
      <c r="J92" s="239"/>
      <c r="K92" s="239">
        <f>SUM(K93:K95)</f>
        <v>0</v>
      </c>
      <c r="L92" s="239"/>
      <c r="M92" s="239">
        <f>SUM(M93:M95)</f>
        <v>0</v>
      </c>
      <c r="N92" s="239"/>
      <c r="O92" s="239">
        <f>SUM(O93:O95)</f>
        <v>0</v>
      </c>
      <c r="P92" s="239"/>
      <c r="Q92" s="239">
        <f>SUM(Q93:Q95)</f>
        <v>0</v>
      </c>
      <c r="R92" s="239"/>
      <c r="S92" s="239"/>
      <c r="T92" s="240"/>
      <c r="U92" s="234"/>
      <c r="V92" s="234">
        <f>SUM(V93:V95)</f>
        <v>0</v>
      </c>
      <c r="W92" s="234"/>
      <c r="X92" s="234"/>
      <c r="AG92" t="s">
        <v>154</v>
      </c>
    </row>
    <row r="93" spans="1:60" outlineLevel="1">
      <c r="A93" s="241">
        <v>21</v>
      </c>
      <c r="B93" s="242" t="s">
        <v>56</v>
      </c>
      <c r="C93" s="253" t="s">
        <v>827</v>
      </c>
      <c r="D93" s="243" t="s">
        <v>343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207</v>
      </c>
      <c r="T93" s="247" t="s">
        <v>208</v>
      </c>
      <c r="U93" s="231">
        <v>0</v>
      </c>
      <c r="V93" s="231">
        <f>ROUND(E93*U93,2)</f>
        <v>0</v>
      </c>
      <c r="W93" s="231"/>
      <c r="X93" s="231" t="s">
        <v>159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>
      <c r="A94" s="229"/>
      <c r="B94" s="230"/>
      <c r="C94" s="254" t="s">
        <v>828</v>
      </c>
      <c r="D94" s="232"/>
      <c r="E94" s="233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162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56</v>
      </c>
      <c r="D95" s="232"/>
      <c r="E95" s="233">
        <v>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>
      <c r="A96" s="235" t="s">
        <v>153</v>
      </c>
      <c r="B96" s="236" t="s">
        <v>118</v>
      </c>
      <c r="C96" s="252" t="s">
        <v>119</v>
      </c>
      <c r="D96" s="237"/>
      <c r="E96" s="238"/>
      <c r="F96" s="239"/>
      <c r="G96" s="239">
        <f>SUMIF(AG97:AG126,"&lt;&gt;NOR",G97:G126)</f>
        <v>0</v>
      </c>
      <c r="H96" s="239"/>
      <c r="I96" s="239">
        <f>SUM(I97:I126)</f>
        <v>0</v>
      </c>
      <c r="J96" s="239"/>
      <c r="K96" s="239">
        <f>SUM(K97:K126)</f>
        <v>0</v>
      </c>
      <c r="L96" s="239"/>
      <c r="M96" s="239">
        <f>SUM(M97:M126)</f>
        <v>0</v>
      </c>
      <c r="N96" s="239"/>
      <c r="O96" s="239">
        <f>SUM(O97:O126)</f>
        <v>0.03</v>
      </c>
      <c r="P96" s="239"/>
      <c r="Q96" s="239">
        <f>SUM(Q97:Q126)</f>
        <v>0.19</v>
      </c>
      <c r="R96" s="239"/>
      <c r="S96" s="239"/>
      <c r="T96" s="240"/>
      <c r="U96" s="234"/>
      <c r="V96" s="234">
        <f>SUM(V97:V126)</f>
        <v>16.899999999999999</v>
      </c>
      <c r="W96" s="234"/>
      <c r="X96" s="234"/>
      <c r="AG96" t="s">
        <v>154</v>
      </c>
    </row>
    <row r="97" spans="1:60" ht="22.5" outlineLevel="1">
      <c r="A97" s="264">
        <v>22</v>
      </c>
      <c r="B97" s="265" t="s">
        <v>708</v>
      </c>
      <c r="C97" s="271" t="s">
        <v>709</v>
      </c>
      <c r="D97" s="266" t="s">
        <v>199</v>
      </c>
      <c r="E97" s="267">
        <v>96</v>
      </c>
      <c r="F97" s="268"/>
      <c r="G97" s="269">
        <f>ROUND(E97*F97,2)</f>
        <v>0</v>
      </c>
      <c r="H97" s="268"/>
      <c r="I97" s="269">
        <f>ROUND(E97*H97,2)</f>
        <v>0</v>
      </c>
      <c r="J97" s="268"/>
      <c r="K97" s="269">
        <f>ROUND(E97*J97,2)</f>
        <v>0</v>
      </c>
      <c r="L97" s="269">
        <v>21</v>
      </c>
      <c r="M97" s="269">
        <f>G97*(1+L97/100)</f>
        <v>0</v>
      </c>
      <c r="N97" s="269">
        <v>0</v>
      </c>
      <c r="O97" s="269">
        <f>ROUND(E97*N97,2)</f>
        <v>0</v>
      </c>
      <c r="P97" s="269">
        <v>2E-3</v>
      </c>
      <c r="Q97" s="269">
        <f>ROUND(E97*P97,2)</f>
        <v>0.19</v>
      </c>
      <c r="R97" s="269"/>
      <c r="S97" s="269" t="s">
        <v>158</v>
      </c>
      <c r="T97" s="270" t="s">
        <v>710</v>
      </c>
      <c r="U97" s="231">
        <v>0.17599999999999999</v>
      </c>
      <c r="V97" s="231">
        <f>ROUND(E97*U97,2)</f>
        <v>16.899999999999999</v>
      </c>
      <c r="W97" s="231"/>
      <c r="X97" s="231" t="s">
        <v>159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269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>
      <c r="A98" s="264">
        <v>23</v>
      </c>
      <c r="B98" s="265" t="s">
        <v>712</v>
      </c>
      <c r="C98" s="271" t="s">
        <v>713</v>
      </c>
      <c r="D98" s="266" t="s">
        <v>157</v>
      </c>
      <c r="E98" s="267">
        <v>1</v>
      </c>
      <c r="F98" s="268"/>
      <c r="G98" s="269">
        <f>ROUND(E98*F98,2)</f>
        <v>0</v>
      </c>
      <c r="H98" s="268"/>
      <c r="I98" s="269">
        <f>ROUND(E98*H98,2)</f>
        <v>0</v>
      </c>
      <c r="J98" s="268"/>
      <c r="K98" s="269">
        <f>ROUND(E98*J98,2)</f>
        <v>0</v>
      </c>
      <c r="L98" s="269">
        <v>21</v>
      </c>
      <c r="M98" s="269">
        <f>G98*(1+L98/100)</f>
        <v>0</v>
      </c>
      <c r="N98" s="269">
        <v>0</v>
      </c>
      <c r="O98" s="269">
        <f>ROUND(E98*N98,2)</f>
        <v>0</v>
      </c>
      <c r="P98" s="269">
        <v>0</v>
      </c>
      <c r="Q98" s="269">
        <f>ROUND(E98*P98,2)</f>
        <v>0</v>
      </c>
      <c r="R98" s="269"/>
      <c r="S98" s="269" t="s">
        <v>714</v>
      </c>
      <c r="T98" s="270" t="s">
        <v>710</v>
      </c>
      <c r="U98" s="231">
        <v>0</v>
      </c>
      <c r="V98" s="231">
        <f>ROUND(E98*U98,2)</f>
        <v>0</v>
      </c>
      <c r="W98" s="231"/>
      <c r="X98" s="231" t="s">
        <v>159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269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64">
        <v>24</v>
      </c>
      <c r="B99" s="265" t="s">
        <v>712</v>
      </c>
      <c r="C99" s="271" t="s">
        <v>713</v>
      </c>
      <c r="D99" s="266" t="s">
        <v>157</v>
      </c>
      <c r="E99" s="267">
        <v>1</v>
      </c>
      <c r="F99" s="268"/>
      <c r="G99" s="269">
        <f>ROUND(E99*F99,2)</f>
        <v>0</v>
      </c>
      <c r="H99" s="268"/>
      <c r="I99" s="269">
        <f>ROUND(E99*H99,2)</f>
        <v>0</v>
      </c>
      <c r="J99" s="268"/>
      <c r="K99" s="269">
        <f>ROUND(E99*J99,2)</f>
        <v>0</v>
      </c>
      <c r="L99" s="269">
        <v>21</v>
      </c>
      <c r="M99" s="269">
        <f>G99*(1+L99/100)</f>
        <v>0</v>
      </c>
      <c r="N99" s="269">
        <v>0</v>
      </c>
      <c r="O99" s="269">
        <f>ROUND(E99*N99,2)</f>
        <v>0</v>
      </c>
      <c r="P99" s="269">
        <v>0</v>
      </c>
      <c r="Q99" s="269">
        <f>ROUND(E99*P99,2)</f>
        <v>0</v>
      </c>
      <c r="R99" s="269"/>
      <c r="S99" s="269" t="s">
        <v>714</v>
      </c>
      <c r="T99" s="270" t="s">
        <v>710</v>
      </c>
      <c r="U99" s="231">
        <v>0</v>
      </c>
      <c r="V99" s="231">
        <f>ROUND(E99*U99,2)</f>
        <v>0</v>
      </c>
      <c r="W99" s="231"/>
      <c r="X99" s="231" t="s">
        <v>159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269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>
      <c r="A100" s="264">
        <v>25</v>
      </c>
      <c r="B100" s="265" t="s">
        <v>712</v>
      </c>
      <c r="C100" s="271" t="s">
        <v>713</v>
      </c>
      <c r="D100" s="266" t="s">
        <v>157</v>
      </c>
      <c r="E100" s="267">
        <v>2</v>
      </c>
      <c r="F100" s="268"/>
      <c r="G100" s="269">
        <f>ROUND(E100*F100,2)</f>
        <v>0</v>
      </c>
      <c r="H100" s="268"/>
      <c r="I100" s="269">
        <f>ROUND(E100*H100,2)</f>
        <v>0</v>
      </c>
      <c r="J100" s="268"/>
      <c r="K100" s="269">
        <f>ROUND(E100*J100,2)</f>
        <v>0</v>
      </c>
      <c r="L100" s="269">
        <v>21</v>
      </c>
      <c r="M100" s="269">
        <f>G100*(1+L100/100)</f>
        <v>0</v>
      </c>
      <c r="N100" s="269">
        <v>0</v>
      </c>
      <c r="O100" s="269">
        <f>ROUND(E100*N100,2)</f>
        <v>0</v>
      </c>
      <c r="P100" s="269">
        <v>0</v>
      </c>
      <c r="Q100" s="269">
        <f>ROUND(E100*P100,2)</f>
        <v>0</v>
      </c>
      <c r="R100" s="269"/>
      <c r="S100" s="269" t="s">
        <v>714</v>
      </c>
      <c r="T100" s="270" t="s">
        <v>710</v>
      </c>
      <c r="U100" s="231">
        <v>0</v>
      </c>
      <c r="V100" s="231">
        <f>ROUND(E100*U100,2)</f>
        <v>0</v>
      </c>
      <c r="W100" s="231"/>
      <c r="X100" s="231" t="s">
        <v>159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269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>
      <c r="A101" s="264">
        <v>26</v>
      </c>
      <c r="B101" s="265" t="s">
        <v>715</v>
      </c>
      <c r="C101" s="271" t="s">
        <v>716</v>
      </c>
      <c r="D101" s="266" t="s">
        <v>199</v>
      </c>
      <c r="E101" s="267">
        <v>96</v>
      </c>
      <c r="F101" s="268"/>
      <c r="G101" s="269">
        <f>ROUND(E101*F101,2)</f>
        <v>0</v>
      </c>
      <c r="H101" s="268"/>
      <c r="I101" s="269">
        <f>ROUND(E101*H101,2)</f>
        <v>0</v>
      </c>
      <c r="J101" s="268"/>
      <c r="K101" s="269">
        <f>ROUND(E101*J101,2)</f>
        <v>0</v>
      </c>
      <c r="L101" s="269">
        <v>21</v>
      </c>
      <c r="M101" s="269">
        <f>G101*(1+L101/100)</f>
        <v>0</v>
      </c>
      <c r="N101" s="269">
        <v>1.4999999999999999E-4</v>
      </c>
      <c r="O101" s="269">
        <f>ROUND(E101*N101,2)</f>
        <v>0.01</v>
      </c>
      <c r="P101" s="269">
        <v>0</v>
      </c>
      <c r="Q101" s="269">
        <f>ROUND(E101*P101,2)</f>
        <v>0</v>
      </c>
      <c r="R101" s="269"/>
      <c r="S101" s="269" t="s">
        <v>714</v>
      </c>
      <c r="T101" s="270" t="s">
        <v>710</v>
      </c>
      <c r="U101" s="231">
        <v>0</v>
      </c>
      <c r="V101" s="231">
        <f>ROUND(E101*U101,2)</f>
        <v>0</v>
      </c>
      <c r="W101" s="231"/>
      <c r="X101" s="231" t="s">
        <v>159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269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>
      <c r="A102" s="264">
        <v>27</v>
      </c>
      <c r="B102" s="265" t="s">
        <v>717</v>
      </c>
      <c r="C102" s="271" t="s">
        <v>718</v>
      </c>
      <c r="D102" s="266" t="s">
        <v>157</v>
      </c>
      <c r="E102" s="267">
        <v>1</v>
      </c>
      <c r="F102" s="268"/>
      <c r="G102" s="269">
        <f>ROUND(E102*F102,2)</f>
        <v>0</v>
      </c>
      <c r="H102" s="268"/>
      <c r="I102" s="269">
        <f>ROUND(E102*H102,2)</f>
        <v>0</v>
      </c>
      <c r="J102" s="268"/>
      <c r="K102" s="269">
        <f>ROUND(E102*J102,2)</f>
        <v>0</v>
      </c>
      <c r="L102" s="269">
        <v>21</v>
      </c>
      <c r="M102" s="269">
        <f>G102*(1+L102/100)</f>
        <v>0</v>
      </c>
      <c r="N102" s="269">
        <v>0</v>
      </c>
      <c r="O102" s="269">
        <f>ROUND(E102*N102,2)</f>
        <v>0</v>
      </c>
      <c r="P102" s="269">
        <v>0</v>
      </c>
      <c r="Q102" s="269">
        <f>ROUND(E102*P102,2)</f>
        <v>0</v>
      </c>
      <c r="R102" s="269"/>
      <c r="S102" s="269" t="s">
        <v>714</v>
      </c>
      <c r="T102" s="270" t="s">
        <v>710</v>
      </c>
      <c r="U102" s="231">
        <v>0</v>
      </c>
      <c r="V102" s="231">
        <f>ROUND(E102*U102,2)</f>
        <v>0</v>
      </c>
      <c r="W102" s="231"/>
      <c r="X102" s="231" t="s">
        <v>159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269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>
      <c r="A103" s="264">
        <v>28</v>
      </c>
      <c r="B103" s="265" t="s">
        <v>717</v>
      </c>
      <c r="C103" s="271" t="s">
        <v>718</v>
      </c>
      <c r="D103" s="266" t="s">
        <v>157</v>
      </c>
      <c r="E103" s="267">
        <v>2</v>
      </c>
      <c r="F103" s="268"/>
      <c r="G103" s="269">
        <f>ROUND(E103*F103,2)</f>
        <v>0</v>
      </c>
      <c r="H103" s="268"/>
      <c r="I103" s="269">
        <f>ROUND(E103*H103,2)</f>
        <v>0</v>
      </c>
      <c r="J103" s="268"/>
      <c r="K103" s="269">
        <f>ROUND(E103*J103,2)</f>
        <v>0</v>
      </c>
      <c r="L103" s="269">
        <v>21</v>
      </c>
      <c r="M103" s="269">
        <f>G103*(1+L103/100)</f>
        <v>0</v>
      </c>
      <c r="N103" s="269">
        <v>0</v>
      </c>
      <c r="O103" s="269">
        <f>ROUND(E103*N103,2)</f>
        <v>0</v>
      </c>
      <c r="P103" s="269">
        <v>0</v>
      </c>
      <c r="Q103" s="269">
        <f>ROUND(E103*P103,2)</f>
        <v>0</v>
      </c>
      <c r="R103" s="269"/>
      <c r="S103" s="269" t="s">
        <v>714</v>
      </c>
      <c r="T103" s="270" t="s">
        <v>710</v>
      </c>
      <c r="U103" s="231">
        <v>0</v>
      </c>
      <c r="V103" s="231">
        <f>ROUND(E103*U103,2)</f>
        <v>0</v>
      </c>
      <c r="W103" s="231"/>
      <c r="X103" s="231" t="s">
        <v>159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269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64">
        <v>29</v>
      </c>
      <c r="B104" s="265" t="s">
        <v>719</v>
      </c>
      <c r="C104" s="271" t="s">
        <v>720</v>
      </c>
      <c r="D104" s="266" t="s">
        <v>157</v>
      </c>
      <c r="E104" s="267">
        <v>1</v>
      </c>
      <c r="F104" s="268"/>
      <c r="G104" s="269">
        <f>ROUND(E104*F104,2)</f>
        <v>0</v>
      </c>
      <c r="H104" s="268"/>
      <c r="I104" s="269">
        <f>ROUND(E104*H104,2)</f>
        <v>0</v>
      </c>
      <c r="J104" s="268"/>
      <c r="K104" s="269">
        <f>ROUND(E104*J104,2)</f>
        <v>0</v>
      </c>
      <c r="L104" s="269">
        <v>21</v>
      </c>
      <c r="M104" s="269">
        <f>G104*(1+L104/100)</f>
        <v>0</v>
      </c>
      <c r="N104" s="269">
        <v>0</v>
      </c>
      <c r="O104" s="269">
        <f>ROUND(E104*N104,2)</f>
        <v>0</v>
      </c>
      <c r="P104" s="269">
        <v>0</v>
      </c>
      <c r="Q104" s="269">
        <f>ROUND(E104*P104,2)</f>
        <v>0</v>
      </c>
      <c r="R104" s="269"/>
      <c r="S104" s="269" t="s">
        <v>714</v>
      </c>
      <c r="T104" s="270" t="s">
        <v>710</v>
      </c>
      <c r="U104" s="231">
        <v>0</v>
      </c>
      <c r="V104" s="231">
        <f>ROUND(E104*U104,2)</f>
        <v>0</v>
      </c>
      <c r="W104" s="231"/>
      <c r="X104" s="231" t="s">
        <v>159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269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>
      <c r="A105" s="264">
        <v>30</v>
      </c>
      <c r="B105" s="265" t="s">
        <v>721</v>
      </c>
      <c r="C105" s="271" t="s">
        <v>722</v>
      </c>
      <c r="D105" s="266" t="s">
        <v>199</v>
      </c>
      <c r="E105" s="267">
        <v>98</v>
      </c>
      <c r="F105" s="268"/>
      <c r="G105" s="269">
        <f>ROUND(E105*F105,2)</f>
        <v>0</v>
      </c>
      <c r="H105" s="268"/>
      <c r="I105" s="269">
        <f>ROUND(E105*H105,2)</f>
        <v>0</v>
      </c>
      <c r="J105" s="268"/>
      <c r="K105" s="269">
        <f>ROUND(E105*J105,2)</f>
        <v>0</v>
      </c>
      <c r="L105" s="269">
        <v>21</v>
      </c>
      <c r="M105" s="269">
        <f>G105*(1+L105/100)</f>
        <v>0</v>
      </c>
      <c r="N105" s="269">
        <v>0</v>
      </c>
      <c r="O105" s="269">
        <f>ROUND(E105*N105,2)</f>
        <v>0</v>
      </c>
      <c r="P105" s="269">
        <v>0</v>
      </c>
      <c r="Q105" s="269">
        <f>ROUND(E105*P105,2)</f>
        <v>0</v>
      </c>
      <c r="R105" s="269"/>
      <c r="S105" s="269" t="s">
        <v>714</v>
      </c>
      <c r="T105" s="270" t="s">
        <v>710</v>
      </c>
      <c r="U105" s="231">
        <v>0</v>
      </c>
      <c r="V105" s="231">
        <f>ROUND(E105*U105,2)</f>
        <v>0</v>
      </c>
      <c r="W105" s="231"/>
      <c r="X105" s="231" t="s">
        <v>159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269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>
      <c r="A106" s="264">
        <v>31</v>
      </c>
      <c r="B106" s="265" t="s">
        <v>829</v>
      </c>
      <c r="C106" s="271" t="s">
        <v>830</v>
      </c>
      <c r="D106" s="266" t="s">
        <v>157</v>
      </c>
      <c r="E106" s="267">
        <v>2</v>
      </c>
      <c r="F106" s="268"/>
      <c r="G106" s="269">
        <f>ROUND(E106*F106,2)</f>
        <v>0</v>
      </c>
      <c r="H106" s="268"/>
      <c r="I106" s="269">
        <f>ROUND(E106*H106,2)</f>
        <v>0</v>
      </c>
      <c r="J106" s="268"/>
      <c r="K106" s="269">
        <f>ROUND(E106*J106,2)</f>
        <v>0</v>
      </c>
      <c r="L106" s="269">
        <v>21</v>
      </c>
      <c r="M106" s="269">
        <f>G106*(1+L106/100)</f>
        <v>0</v>
      </c>
      <c r="N106" s="269">
        <v>0</v>
      </c>
      <c r="O106" s="269">
        <f>ROUND(E106*N106,2)</f>
        <v>0</v>
      </c>
      <c r="P106" s="269">
        <v>0</v>
      </c>
      <c r="Q106" s="269">
        <f>ROUND(E106*P106,2)</f>
        <v>0</v>
      </c>
      <c r="R106" s="269"/>
      <c r="S106" s="269" t="s">
        <v>714</v>
      </c>
      <c r="T106" s="270" t="s">
        <v>710</v>
      </c>
      <c r="U106" s="231">
        <v>0</v>
      </c>
      <c r="V106" s="231">
        <f>ROUND(E106*U106,2)</f>
        <v>0</v>
      </c>
      <c r="W106" s="231"/>
      <c r="X106" s="231" t="s">
        <v>159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269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>
      <c r="A107" s="264">
        <v>32</v>
      </c>
      <c r="B107" s="265" t="s">
        <v>831</v>
      </c>
      <c r="C107" s="271" t="s">
        <v>832</v>
      </c>
      <c r="D107" s="266" t="s">
        <v>157</v>
      </c>
      <c r="E107" s="267">
        <v>1</v>
      </c>
      <c r="F107" s="268"/>
      <c r="G107" s="269">
        <f>ROUND(E107*F107,2)</f>
        <v>0</v>
      </c>
      <c r="H107" s="268"/>
      <c r="I107" s="269">
        <f>ROUND(E107*H107,2)</f>
        <v>0</v>
      </c>
      <c r="J107" s="268"/>
      <c r="K107" s="269">
        <f>ROUND(E107*J107,2)</f>
        <v>0</v>
      </c>
      <c r="L107" s="269">
        <v>21</v>
      </c>
      <c r="M107" s="269">
        <f>G107*(1+L107/100)</f>
        <v>0</v>
      </c>
      <c r="N107" s="269">
        <v>0</v>
      </c>
      <c r="O107" s="269">
        <f>ROUND(E107*N107,2)</f>
        <v>0</v>
      </c>
      <c r="P107" s="269">
        <v>0</v>
      </c>
      <c r="Q107" s="269">
        <f>ROUND(E107*P107,2)</f>
        <v>0</v>
      </c>
      <c r="R107" s="269"/>
      <c r="S107" s="269" t="s">
        <v>714</v>
      </c>
      <c r="T107" s="270" t="s">
        <v>710</v>
      </c>
      <c r="U107" s="231">
        <v>0</v>
      </c>
      <c r="V107" s="231">
        <f>ROUND(E107*U107,2)</f>
        <v>0</v>
      </c>
      <c r="W107" s="231"/>
      <c r="X107" s="231" t="s">
        <v>159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269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>
      <c r="A108" s="264">
        <v>33</v>
      </c>
      <c r="B108" s="265" t="s">
        <v>727</v>
      </c>
      <c r="C108" s="271" t="s">
        <v>728</v>
      </c>
      <c r="D108" s="266" t="s">
        <v>157</v>
      </c>
      <c r="E108" s="267">
        <v>7</v>
      </c>
      <c r="F108" s="268"/>
      <c r="G108" s="269">
        <f>ROUND(E108*F108,2)</f>
        <v>0</v>
      </c>
      <c r="H108" s="268"/>
      <c r="I108" s="269">
        <f>ROUND(E108*H108,2)</f>
        <v>0</v>
      </c>
      <c r="J108" s="268"/>
      <c r="K108" s="269">
        <f>ROUND(E108*J108,2)</f>
        <v>0</v>
      </c>
      <c r="L108" s="269">
        <v>21</v>
      </c>
      <c r="M108" s="269">
        <f>G108*(1+L108/100)</f>
        <v>0</v>
      </c>
      <c r="N108" s="269">
        <v>0</v>
      </c>
      <c r="O108" s="269">
        <f>ROUND(E108*N108,2)</f>
        <v>0</v>
      </c>
      <c r="P108" s="269">
        <v>0</v>
      </c>
      <c r="Q108" s="269">
        <f>ROUND(E108*P108,2)</f>
        <v>0</v>
      </c>
      <c r="R108" s="269"/>
      <c r="S108" s="269" t="s">
        <v>714</v>
      </c>
      <c r="T108" s="270" t="s">
        <v>710</v>
      </c>
      <c r="U108" s="231">
        <v>0</v>
      </c>
      <c r="V108" s="231">
        <f>ROUND(E108*U108,2)</f>
        <v>0</v>
      </c>
      <c r="W108" s="231"/>
      <c r="X108" s="231" t="s">
        <v>159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269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>
      <c r="A109" s="264">
        <v>34</v>
      </c>
      <c r="B109" s="265" t="s">
        <v>833</v>
      </c>
      <c r="C109" s="271" t="s">
        <v>834</v>
      </c>
      <c r="D109" s="266" t="s">
        <v>157</v>
      </c>
      <c r="E109" s="267">
        <v>6</v>
      </c>
      <c r="F109" s="268"/>
      <c r="G109" s="269">
        <f>ROUND(E109*F109,2)</f>
        <v>0</v>
      </c>
      <c r="H109" s="268"/>
      <c r="I109" s="269">
        <f>ROUND(E109*H109,2)</f>
        <v>0</v>
      </c>
      <c r="J109" s="268"/>
      <c r="K109" s="269">
        <f>ROUND(E109*J109,2)</f>
        <v>0</v>
      </c>
      <c r="L109" s="269">
        <v>21</v>
      </c>
      <c r="M109" s="269">
        <f>G109*(1+L109/100)</f>
        <v>0</v>
      </c>
      <c r="N109" s="269">
        <v>0</v>
      </c>
      <c r="O109" s="269">
        <f>ROUND(E109*N109,2)</f>
        <v>0</v>
      </c>
      <c r="P109" s="269">
        <v>0</v>
      </c>
      <c r="Q109" s="269">
        <f>ROUND(E109*P109,2)</f>
        <v>0</v>
      </c>
      <c r="R109" s="269"/>
      <c r="S109" s="269" t="s">
        <v>714</v>
      </c>
      <c r="T109" s="270" t="s">
        <v>710</v>
      </c>
      <c r="U109" s="231">
        <v>0</v>
      </c>
      <c r="V109" s="231">
        <f>ROUND(E109*U109,2)</f>
        <v>0</v>
      </c>
      <c r="W109" s="231"/>
      <c r="X109" s="231" t="s">
        <v>159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269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33.75" outlineLevel="1">
      <c r="A110" s="264">
        <v>35</v>
      </c>
      <c r="B110" s="265" t="s">
        <v>835</v>
      </c>
      <c r="C110" s="271" t="s">
        <v>836</v>
      </c>
      <c r="D110" s="266" t="s">
        <v>157</v>
      </c>
      <c r="E110" s="267">
        <v>7</v>
      </c>
      <c r="F110" s="268"/>
      <c r="G110" s="269">
        <f>ROUND(E110*F110,2)</f>
        <v>0</v>
      </c>
      <c r="H110" s="268"/>
      <c r="I110" s="269">
        <f>ROUND(E110*H110,2)</f>
        <v>0</v>
      </c>
      <c r="J110" s="268"/>
      <c r="K110" s="269">
        <f>ROUND(E110*J110,2)</f>
        <v>0</v>
      </c>
      <c r="L110" s="269">
        <v>21</v>
      </c>
      <c r="M110" s="269">
        <f>G110*(1+L110/100)</f>
        <v>0</v>
      </c>
      <c r="N110" s="269">
        <v>0</v>
      </c>
      <c r="O110" s="269">
        <f>ROUND(E110*N110,2)</f>
        <v>0</v>
      </c>
      <c r="P110" s="269">
        <v>0</v>
      </c>
      <c r="Q110" s="269">
        <f>ROUND(E110*P110,2)</f>
        <v>0</v>
      </c>
      <c r="R110" s="269"/>
      <c r="S110" s="269" t="s">
        <v>714</v>
      </c>
      <c r="T110" s="270" t="s">
        <v>710</v>
      </c>
      <c r="U110" s="231">
        <v>0</v>
      </c>
      <c r="V110" s="231">
        <f>ROUND(E110*U110,2)</f>
        <v>0</v>
      </c>
      <c r="W110" s="231"/>
      <c r="X110" s="231" t="s">
        <v>159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269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>
      <c r="A111" s="264">
        <v>36</v>
      </c>
      <c r="B111" s="265" t="s">
        <v>729</v>
      </c>
      <c r="C111" s="271" t="s">
        <v>730</v>
      </c>
      <c r="D111" s="266" t="s">
        <v>157</v>
      </c>
      <c r="E111" s="267">
        <v>1</v>
      </c>
      <c r="F111" s="268"/>
      <c r="G111" s="269">
        <f>ROUND(E111*F111,2)</f>
        <v>0</v>
      </c>
      <c r="H111" s="268"/>
      <c r="I111" s="269">
        <f>ROUND(E111*H111,2)</f>
        <v>0</v>
      </c>
      <c r="J111" s="268"/>
      <c r="K111" s="269">
        <f>ROUND(E111*J111,2)</f>
        <v>0</v>
      </c>
      <c r="L111" s="269">
        <v>21</v>
      </c>
      <c r="M111" s="269">
        <f>G111*(1+L111/100)</f>
        <v>0</v>
      </c>
      <c r="N111" s="269">
        <v>0</v>
      </c>
      <c r="O111" s="269">
        <f>ROUND(E111*N111,2)</f>
        <v>0</v>
      </c>
      <c r="P111" s="269">
        <v>0</v>
      </c>
      <c r="Q111" s="269">
        <f>ROUND(E111*P111,2)</f>
        <v>0</v>
      </c>
      <c r="R111" s="269"/>
      <c r="S111" s="269" t="s">
        <v>714</v>
      </c>
      <c r="T111" s="270" t="s">
        <v>710</v>
      </c>
      <c r="U111" s="231">
        <v>0</v>
      </c>
      <c r="V111" s="231">
        <f>ROUND(E111*U111,2)</f>
        <v>0</v>
      </c>
      <c r="W111" s="231"/>
      <c r="X111" s="231" t="s">
        <v>159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269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64">
        <v>37</v>
      </c>
      <c r="B112" s="265" t="s">
        <v>731</v>
      </c>
      <c r="C112" s="271" t="s">
        <v>732</v>
      </c>
      <c r="D112" s="266" t="s">
        <v>343</v>
      </c>
      <c r="E112" s="267">
        <v>1</v>
      </c>
      <c r="F112" s="268"/>
      <c r="G112" s="269">
        <f>ROUND(E112*F112,2)</f>
        <v>0</v>
      </c>
      <c r="H112" s="268"/>
      <c r="I112" s="269">
        <f>ROUND(E112*H112,2)</f>
        <v>0</v>
      </c>
      <c r="J112" s="268"/>
      <c r="K112" s="269">
        <f>ROUND(E112*J112,2)</f>
        <v>0</v>
      </c>
      <c r="L112" s="269">
        <v>21</v>
      </c>
      <c r="M112" s="269">
        <f>G112*(1+L112/100)</f>
        <v>0</v>
      </c>
      <c r="N112" s="269">
        <v>0</v>
      </c>
      <c r="O112" s="269">
        <f>ROUND(E112*N112,2)</f>
        <v>0</v>
      </c>
      <c r="P112" s="269">
        <v>0</v>
      </c>
      <c r="Q112" s="269">
        <f>ROUND(E112*P112,2)</f>
        <v>0</v>
      </c>
      <c r="R112" s="269"/>
      <c r="S112" s="269" t="s">
        <v>207</v>
      </c>
      <c r="T112" s="270" t="s">
        <v>208</v>
      </c>
      <c r="U112" s="231">
        <v>0</v>
      </c>
      <c r="V112" s="231">
        <f>ROUND(E112*U112,2)</f>
        <v>0</v>
      </c>
      <c r="W112" s="231"/>
      <c r="X112" s="231" t="s">
        <v>159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269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33.75" outlineLevel="1">
      <c r="A113" s="264">
        <v>38</v>
      </c>
      <c r="B113" s="265" t="s">
        <v>733</v>
      </c>
      <c r="C113" s="271" t="s">
        <v>734</v>
      </c>
      <c r="D113" s="266" t="s">
        <v>735</v>
      </c>
      <c r="E113" s="267">
        <v>1</v>
      </c>
      <c r="F113" s="268"/>
      <c r="G113" s="269">
        <f>ROUND(E113*F113,2)</f>
        <v>0</v>
      </c>
      <c r="H113" s="268"/>
      <c r="I113" s="269">
        <f>ROUND(E113*H113,2)</f>
        <v>0</v>
      </c>
      <c r="J113" s="268"/>
      <c r="K113" s="269">
        <f>ROUND(E113*J113,2)</f>
        <v>0</v>
      </c>
      <c r="L113" s="269">
        <v>21</v>
      </c>
      <c r="M113" s="269">
        <f>G113*(1+L113/100)</f>
        <v>0</v>
      </c>
      <c r="N113" s="269">
        <v>0</v>
      </c>
      <c r="O113" s="269">
        <f>ROUND(E113*N113,2)</f>
        <v>0</v>
      </c>
      <c r="P113" s="269">
        <v>0</v>
      </c>
      <c r="Q113" s="269">
        <f>ROUND(E113*P113,2)</f>
        <v>0</v>
      </c>
      <c r="R113" s="269"/>
      <c r="S113" s="269" t="s">
        <v>207</v>
      </c>
      <c r="T113" s="270" t="s">
        <v>208</v>
      </c>
      <c r="U113" s="231">
        <v>0</v>
      </c>
      <c r="V113" s="231">
        <f>ROUND(E113*U113,2)</f>
        <v>0</v>
      </c>
      <c r="W113" s="231"/>
      <c r="X113" s="231" t="s">
        <v>402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736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64">
        <v>39</v>
      </c>
      <c r="B114" s="265" t="s">
        <v>837</v>
      </c>
      <c r="C114" s="271" t="s">
        <v>838</v>
      </c>
      <c r="D114" s="266" t="s">
        <v>199</v>
      </c>
      <c r="E114" s="267">
        <v>45</v>
      </c>
      <c r="F114" s="268"/>
      <c r="G114" s="269">
        <f>ROUND(E114*F114,2)</f>
        <v>0</v>
      </c>
      <c r="H114" s="268"/>
      <c r="I114" s="269">
        <f>ROUND(E114*H114,2)</f>
        <v>0</v>
      </c>
      <c r="J114" s="268"/>
      <c r="K114" s="269">
        <f>ROUND(E114*J114,2)</f>
        <v>0</v>
      </c>
      <c r="L114" s="269">
        <v>21</v>
      </c>
      <c r="M114" s="269">
        <f>G114*(1+L114/100)</f>
        <v>0</v>
      </c>
      <c r="N114" s="269">
        <v>1.2E-4</v>
      </c>
      <c r="O114" s="269">
        <f>ROUND(E114*N114,2)</f>
        <v>0.01</v>
      </c>
      <c r="P114" s="269">
        <v>0</v>
      </c>
      <c r="Q114" s="269">
        <f>ROUND(E114*P114,2)</f>
        <v>0</v>
      </c>
      <c r="R114" s="269"/>
      <c r="S114" s="269" t="s">
        <v>207</v>
      </c>
      <c r="T114" s="270" t="s">
        <v>208</v>
      </c>
      <c r="U114" s="231">
        <v>0</v>
      </c>
      <c r="V114" s="231">
        <f>ROUND(E114*U114,2)</f>
        <v>0</v>
      </c>
      <c r="W114" s="231"/>
      <c r="X114" s="231" t="s">
        <v>402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736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>
      <c r="A115" s="264">
        <v>40</v>
      </c>
      <c r="B115" s="265" t="s">
        <v>839</v>
      </c>
      <c r="C115" s="271" t="s">
        <v>840</v>
      </c>
      <c r="D115" s="266" t="s">
        <v>199</v>
      </c>
      <c r="E115" s="267">
        <v>53</v>
      </c>
      <c r="F115" s="268"/>
      <c r="G115" s="269">
        <f>ROUND(E115*F115,2)</f>
        <v>0</v>
      </c>
      <c r="H115" s="268"/>
      <c r="I115" s="269">
        <f>ROUND(E115*H115,2)</f>
        <v>0</v>
      </c>
      <c r="J115" s="268"/>
      <c r="K115" s="269">
        <f>ROUND(E115*J115,2)</f>
        <v>0</v>
      </c>
      <c r="L115" s="269">
        <v>21</v>
      </c>
      <c r="M115" s="269">
        <f>G115*(1+L115/100)</f>
        <v>0</v>
      </c>
      <c r="N115" s="269">
        <v>1.2E-4</v>
      </c>
      <c r="O115" s="269">
        <f>ROUND(E115*N115,2)</f>
        <v>0.01</v>
      </c>
      <c r="P115" s="269">
        <v>0</v>
      </c>
      <c r="Q115" s="269">
        <f>ROUND(E115*P115,2)</f>
        <v>0</v>
      </c>
      <c r="R115" s="269"/>
      <c r="S115" s="269" t="s">
        <v>207</v>
      </c>
      <c r="T115" s="270" t="s">
        <v>208</v>
      </c>
      <c r="U115" s="231">
        <v>0</v>
      </c>
      <c r="V115" s="231">
        <f>ROUND(E115*U115,2)</f>
        <v>0</v>
      </c>
      <c r="W115" s="231"/>
      <c r="X115" s="231" t="s">
        <v>402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736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64">
        <v>41</v>
      </c>
      <c r="B116" s="265" t="s">
        <v>743</v>
      </c>
      <c r="C116" s="271" t="s">
        <v>744</v>
      </c>
      <c r="D116" s="266" t="s">
        <v>745</v>
      </c>
      <c r="E116" s="267">
        <v>1</v>
      </c>
      <c r="F116" s="268"/>
      <c r="G116" s="269">
        <f>ROUND(E116*F116,2)</f>
        <v>0</v>
      </c>
      <c r="H116" s="268"/>
      <c r="I116" s="269">
        <f>ROUND(E116*H116,2)</f>
        <v>0</v>
      </c>
      <c r="J116" s="268"/>
      <c r="K116" s="269">
        <f>ROUND(E116*J116,2)</f>
        <v>0</v>
      </c>
      <c r="L116" s="269">
        <v>21</v>
      </c>
      <c r="M116" s="269">
        <f>G116*(1+L116/100)</f>
        <v>0</v>
      </c>
      <c r="N116" s="269">
        <v>0</v>
      </c>
      <c r="O116" s="269">
        <f>ROUND(E116*N116,2)</f>
        <v>0</v>
      </c>
      <c r="P116" s="269">
        <v>0</v>
      </c>
      <c r="Q116" s="269">
        <f>ROUND(E116*P116,2)</f>
        <v>0</v>
      </c>
      <c r="R116" s="269" t="s">
        <v>401</v>
      </c>
      <c r="S116" s="269" t="s">
        <v>158</v>
      </c>
      <c r="T116" s="270" t="s">
        <v>208</v>
      </c>
      <c r="U116" s="231">
        <v>0</v>
      </c>
      <c r="V116" s="231">
        <f>ROUND(E116*U116,2)</f>
        <v>0</v>
      </c>
      <c r="W116" s="231"/>
      <c r="X116" s="231" t="s">
        <v>402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736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64">
        <v>42</v>
      </c>
      <c r="B117" s="265" t="s">
        <v>743</v>
      </c>
      <c r="C117" s="271" t="s">
        <v>744</v>
      </c>
      <c r="D117" s="266" t="s">
        <v>745</v>
      </c>
      <c r="E117" s="267">
        <v>2</v>
      </c>
      <c r="F117" s="268"/>
      <c r="G117" s="269">
        <f>ROUND(E117*F117,2)</f>
        <v>0</v>
      </c>
      <c r="H117" s="268"/>
      <c r="I117" s="269">
        <f>ROUND(E117*H117,2)</f>
        <v>0</v>
      </c>
      <c r="J117" s="268"/>
      <c r="K117" s="269">
        <f>ROUND(E117*J117,2)</f>
        <v>0</v>
      </c>
      <c r="L117" s="269">
        <v>21</v>
      </c>
      <c r="M117" s="269">
        <f>G117*(1+L117/100)</f>
        <v>0</v>
      </c>
      <c r="N117" s="269">
        <v>0</v>
      </c>
      <c r="O117" s="269">
        <f>ROUND(E117*N117,2)</f>
        <v>0</v>
      </c>
      <c r="P117" s="269">
        <v>0</v>
      </c>
      <c r="Q117" s="269">
        <f>ROUND(E117*P117,2)</f>
        <v>0</v>
      </c>
      <c r="R117" s="269" t="s">
        <v>401</v>
      </c>
      <c r="S117" s="269" t="s">
        <v>158</v>
      </c>
      <c r="T117" s="270" t="s">
        <v>208</v>
      </c>
      <c r="U117" s="231">
        <v>0</v>
      </c>
      <c r="V117" s="231">
        <f>ROUND(E117*U117,2)</f>
        <v>0</v>
      </c>
      <c r="W117" s="231"/>
      <c r="X117" s="231" t="s">
        <v>402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736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64">
        <v>43</v>
      </c>
      <c r="B118" s="265" t="s">
        <v>746</v>
      </c>
      <c r="C118" s="271" t="s">
        <v>747</v>
      </c>
      <c r="D118" s="266" t="s">
        <v>745</v>
      </c>
      <c r="E118" s="267">
        <v>1</v>
      </c>
      <c r="F118" s="268"/>
      <c r="G118" s="269">
        <f>ROUND(E118*F118,2)</f>
        <v>0</v>
      </c>
      <c r="H118" s="268"/>
      <c r="I118" s="269">
        <f>ROUND(E118*H118,2)</f>
        <v>0</v>
      </c>
      <c r="J118" s="268"/>
      <c r="K118" s="269">
        <f>ROUND(E118*J118,2)</f>
        <v>0</v>
      </c>
      <c r="L118" s="269">
        <v>21</v>
      </c>
      <c r="M118" s="269">
        <f>G118*(1+L118/100)</f>
        <v>0</v>
      </c>
      <c r="N118" s="269">
        <v>0</v>
      </c>
      <c r="O118" s="269">
        <f>ROUND(E118*N118,2)</f>
        <v>0</v>
      </c>
      <c r="P118" s="269">
        <v>0</v>
      </c>
      <c r="Q118" s="269">
        <f>ROUND(E118*P118,2)</f>
        <v>0</v>
      </c>
      <c r="R118" s="269" t="s">
        <v>401</v>
      </c>
      <c r="S118" s="269" t="s">
        <v>158</v>
      </c>
      <c r="T118" s="270" t="s">
        <v>208</v>
      </c>
      <c r="U118" s="231">
        <v>0</v>
      </c>
      <c r="V118" s="231">
        <f>ROUND(E118*U118,2)</f>
        <v>0</v>
      </c>
      <c r="W118" s="231"/>
      <c r="X118" s="231" t="s">
        <v>402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736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64">
        <v>44</v>
      </c>
      <c r="B119" s="265" t="s">
        <v>841</v>
      </c>
      <c r="C119" s="271" t="s">
        <v>842</v>
      </c>
      <c r="D119" s="266" t="s">
        <v>745</v>
      </c>
      <c r="E119" s="267">
        <v>2</v>
      </c>
      <c r="F119" s="268"/>
      <c r="G119" s="269">
        <f>ROUND(E119*F119,2)</f>
        <v>0</v>
      </c>
      <c r="H119" s="268"/>
      <c r="I119" s="269">
        <f>ROUND(E119*H119,2)</f>
        <v>0</v>
      </c>
      <c r="J119" s="268"/>
      <c r="K119" s="269">
        <f>ROUND(E119*J119,2)</f>
        <v>0</v>
      </c>
      <c r="L119" s="269">
        <v>21</v>
      </c>
      <c r="M119" s="269">
        <f>G119*(1+L119/100)</f>
        <v>0</v>
      </c>
      <c r="N119" s="269">
        <v>0</v>
      </c>
      <c r="O119" s="269">
        <f>ROUND(E119*N119,2)</f>
        <v>0</v>
      </c>
      <c r="P119" s="269">
        <v>0</v>
      </c>
      <c r="Q119" s="269">
        <f>ROUND(E119*P119,2)</f>
        <v>0</v>
      </c>
      <c r="R119" s="269"/>
      <c r="S119" s="269" t="s">
        <v>207</v>
      </c>
      <c r="T119" s="270" t="s">
        <v>208</v>
      </c>
      <c r="U119" s="231">
        <v>0</v>
      </c>
      <c r="V119" s="231">
        <f>ROUND(E119*U119,2)</f>
        <v>0</v>
      </c>
      <c r="W119" s="231"/>
      <c r="X119" s="231" t="s">
        <v>402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736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64">
        <v>45</v>
      </c>
      <c r="B120" s="265" t="s">
        <v>841</v>
      </c>
      <c r="C120" s="271" t="s">
        <v>842</v>
      </c>
      <c r="D120" s="266" t="s">
        <v>745</v>
      </c>
      <c r="E120" s="267">
        <v>1</v>
      </c>
      <c r="F120" s="268"/>
      <c r="G120" s="269">
        <f>ROUND(E120*F120,2)</f>
        <v>0</v>
      </c>
      <c r="H120" s="268"/>
      <c r="I120" s="269">
        <f>ROUND(E120*H120,2)</f>
        <v>0</v>
      </c>
      <c r="J120" s="268"/>
      <c r="K120" s="269">
        <f>ROUND(E120*J120,2)</f>
        <v>0</v>
      </c>
      <c r="L120" s="269">
        <v>21</v>
      </c>
      <c r="M120" s="269">
        <f>G120*(1+L120/100)</f>
        <v>0</v>
      </c>
      <c r="N120" s="269">
        <v>0</v>
      </c>
      <c r="O120" s="269">
        <f>ROUND(E120*N120,2)</f>
        <v>0</v>
      </c>
      <c r="P120" s="269">
        <v>0</v>
      </c>
      <c r="Q120" s="269">
        <f>ROUND(E120*P120,2)</f>
        <v>0</v>
      </c>
      <c r="R120" s="269"/>
      <c r="S120" s="269" t="s">
        <v>207</v>
      </c>
      <c r="T120" s="270" t="s">
        <v>208</v>
      </c>
      <c r="U120" s="231">
        <v>0</v>
      </c>
      <c r="V120" s="231">
        <f>ROUND(E120*U120,2)</f>
        <v>0</v>
      </c>
      <c r="W120" s="231"/>
      <c r="X120" s="231" t="s">
        <v>402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736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64">
        <v>46</v>
      </c>
      <c r="B121" s="265" t="s">
        <v>843</v>
      </c>
      <c r="C121" s="271" t="s">
        <v>844</v>
      </c>
      <c r="D121" s="266" t="s">
        <v>745</v>
      </c>
      <c r="E121" s="267">
        <v>2</v>
      </c>
      <c r="F121" s="268"/>
      <c r="G121" s="269">
        <f>ROUND(E121*F121,2)</f>
        <v>0</v>
      </c>
      <c r="H121" s="268"/>
      <c r="I121" s="269">
        <f>ROUND(E121*H121,2)</f>
        <v>0</v>
      </c>
      <c r="J121" s="268"/>
      <c r="K121" s="269">
        <f>ROUND(E121*J121,2)</f>
        <v>0</v>
      </c>
      <c r="L121" s="269">
        <v>21</v>
      </c>
      <c r="M121" s="269">
        <f>G121*(1+L121/100)</f>
        <v>0</v>
      </c>
      <c r="N121" s="269">
        <v>0</v>
      </c>
      <c r="O121" s="269">
        <f>ROUND(E121*N121,2)</f>
        <v>0</v>
      </c>
      <c r="P121" s="269">
        <v>0</v>
      </c>
      <c r="Q121" s="269">
        <f>ROUND(E121*P121,2)</f>
        <v>0</v>
      </c>
      <c r="R121" s="269"/>
      <c r="S121" s="269" t="s">
        <v>207</v>
      </c>
      <c r="T121" s="270" t="s">
        <v>208</v>
      </c>
      <c r="U121" s="231">
        <v>0</v>
      </c>
      <c r="V121" s="231">
        <f>ROUND(E121*U121,2)</f>
        <v>0</v>
      </c>
      <c r="W121" s="231"/>
      <c r="X121" s="231" t="s">
        <v>402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736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64">
        <v>47</v>
      </c>
      <c r="B122" s="265" t="s">
        <v>845</v>
      </c>
      <c r="C122" s="271" t="s">
        <v>846</v>
      </c>
      <c r="D122" s="266" t="s">
        <v>745</v>
      </c>
      <c r="E122" s="267">
        <v>1</v>
      </c>
      <c r="F122" s="268"/>
      <c r="G122" s="269">
        <f>ROUND(E122*F122,2)</f>
        <v>0</v>
      </c>
      <c r="H122" s="268"/>
      <c r="I122" s="269">
        <f>ROUND(E122*H122,2)</f>
        <v>0</v>
      </c>
      <c r="J122" s="268"/>
      <c r="K122" s="269">
        <f>ROUND(E122*J122,2)</f>
        <v>0</v>
      </c>
      <c r="L122" s="269">
        <v>21</v>
      </c>
      <c r="M122" s="269">
        <f>G122*(1+L122/100)</f>
        <v>0</v>
      </c>
      <c r="N122" s="269">
        <v>0</v>
      </c>
      <c r="O122" s="269">
        <f>ROUND(E122*N122,2)</f>
        <v>0</v>
      </c>
      <c r="P122" s="269">
        <v>0</v>
      </c>
      <c r="Q122" s="269">
        <f>ROUND(E122*P122,2)</f>
        <v>0</v>
      </c>
      <c r="R122" s="269"/>
      <c r="S122" s="269" t="s">
        <v>207</v>
      </c>
      <c r="T122" s="270" t="s">
        <v>208</v>
      </c>
      <c r="U122" s="231">
        <v>0</v>
      </c>
      <c r="V122" s="231">
        <f>ROUND(E122*U122,2)</f>
        <v>0</v>
      </c>
      <c r="W122" s="231"/>
      <c r="X122" s="231" t="s">
        <v>402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736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64">
        <v>48</v>
      </c>
      <c r="B123" s="265" t="s">
        <v>847</v>
      </c>
      <c r="C123" s="271" t="s">
        <v>848</v>
      </c>
      <c r="D123" s="266" t="s">
        <v>745</v>
      </c>
      <c r="E123" s="267">
        <v>1</v>
      </c>
      <c r="F123" s="268"/>
      <c r="G123" s="269">
        <f>ROUND(E123*F123,2)</f>
        <v>0</v>
      </c>
      <c r="H123" s="268"/>
      <c r="I123" s="269">
        <f>ROUND(E123*H123,2)</f>
        <v>0</v>
      </c>
      <c r="J123" s="268"/>
      <c r="K123" s="269">
        <f>ROUND(E123*J123,2)</f>
        <v>0</v>
      </c>
      <c r="L123" s="269">
        <v>21</v>
      </c>
      <c r="M123" s="269">
        <f>G123*(1+L123/100)</f>
        <v>0</v>
      </c>
      <c r="N123" s="269">
        <v>0</v>
      </c>
      <c r="O123" s="269">
        <f>ROUND(E123*N123,2)</f>
        <v>0</v>
      </c>
      <c r="P123" s="269">
        <v>0</v>
      </c>
      <c r="Q123" s="269">
        <f>ROUND(E123*P123,2)</f>
        <v>0</v>
      </c>
      <c r="R123" s="269"/>
      <c r="S123" s="269" t="s">
        <v>207</v>
      </c>
      <c r="T123" s="270" t="s">
        <v>208</v>
      </c>
      <c r="U123" s="231">
        <v>0</v>
      </c>
      <c r="V123" s="231">
        <f>ROUND(E123*U123,2)</f>
        <v>0</v>
      </c>
      <c r="W123" s="231"/>
      <c r="X123" s="231" t="s">
        <v>402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736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64">
        <v>49</v>
      </c>
      <c r="B124" s="265" t="s">
        <v>847</v>
      </c>
      <c r="C124" s="271" t="s">
        <v>848</v>
      </c>
      <c r="D124" s="266" t="s">
        <v>745</v>
      </c>
      <c r="E124" s="267">
        <v>2</v>
      </c>
      <c r="F124" s="268"/>
      <c r="G124" s="269">
        <f>ROUND(E124*F124,2)</f>
        <v>0</v>
      </c>
      <c r="H124" s="268"/>
      <c r="I124" s="269">
        <f>ROUND(E124*H124,2)</f>
        <v>0</v>
      </c>
      <c r="J124" s="268"/>
      <c r="K124" s="269">
        <f>ROUND(E124*J124,2)</f>
        <v>0</v>
      </c>
      <c r="L124" s="269">
        <v>21</v>
      </c>
      <c r="M124" s="269">
        <f>G124*(1+L124/100)</f>
        <v>0</v>
      </c>
      <c r="N124" s="269">
        <v>0</v>
      </c>
      <c r="O124" s="269">
        <f>ROUND(E124*N124,2)</f>
        <v>0</v>
      </c>
      <c r="P124" s="269">
        <v>0</v>
      </c>
      <c r="Q124" s="269">
        <f>ROUND(E124*P124,2)</f>
        <v>0</v>
      </c>
      <c r="R124" s="269"/>
      <c r="S124" s="269" t="s">
        <v>207</v>
      </c>
      <c r="T124" s="270" t="s">
        <v>208</v>
      </c>
      <c r="U124" s="231">
        <v>0</v>
      </c>
      <c r="V124" s="231">
        <f>ROUND(E124*U124,2)</f>
        <v>0</v>
      </c>
      <c r="W124" s="231"/>
      <c r="X124" s="231" t="s">
        <v>402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736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>
      <c r="A125" s="264">
        <v>50</v>
      </c>
      <c r="B125" s="265" t="s">
        <v>849</v>
      </c>
      <c r="C125" s="271" t="s">
        <v>850</v>
      </c>
      <c r="D125" s="266" t="s">
        <v>735</v>
      </c>
      <c r="E125" s="267">
        <v>6</v>
      </c>
      <c r="F125" s="268"/>
      <c r="G125" s="269">
        <f>ROUND(E125*F125,2)</f>
        <v>0</v>
      </c>
      <c r="H125" s="268"/>
      <c r="I125" s="269">
        <f>ROUND(E125*H125,2)</f>
        <v>0</v>
      </c>
      <c r="J125" s="268"/>
      <c r="K125" s="269">
        <f>ROUND(E125*J125,2)</f>
        <v>0</v>
      </c>
      <c r="L125" s="269">
        <v>21</v>
      </c>
      <c r="M125" s="269">
        <f>G125*(1+L125/100)</f>
        <v>0</v>
      </c>
      <c r="N125" s="269">
        <v>0</v>
      </c>
      <c r="O125" s="269">
        <f>ROUND(E125*N125,2)</f>
        <v>0</v>
      </c>
      <c r="P125" s="269">
        <v>0</v>
      </c>
      <c r="Q125" s="269">
        <f>ROUND(E125*P125,2)</f>
        <v>0</v>
      </c>
      <c r="R125" s="269"/>
      <c r="S125" s="269" t="s">
        <v>207</v>
      </c>
      <c r="T125" s="270" t="s">
        <v>208</v>
      </c>
      <c r="U125" s="231">
        <v>0</v>
      </c>
      <c r="V125" s="231">
        <f>ROUND(E125*U125,2)</f>
        <v>0</v>
      </c>
      <c r="W125" s="231"/>
      <c r="X125" s="231" t="s">
        <v>402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736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64">
        <v>51</v>
      </c>
      <c r="B126" s="265" t="s">
        <v>752</v>
      </c>
      <c r="C126" s="271" t="s">
        <v>753</v>
      </c>
      <c r="D126" s="266" t="s">
        <v>735</v>
      </c>
      <c r="E126" s="267">
        <v>6</v>
      </c>
      <c r="F126" s="268"/>
      <c r="G126" s="269">
        <f>ROUND(E126*F126,2)</f>
        <v>0</v>
      </c>
      <c r="H126" s="268"/>
      <c r="I126" s="269">
        <f>ROUND(E126*H126,2)</f>
        <v>0</v>
      </c>
      <c r="J126" s="268"/>
      <c r="K126" s="269">
        <f>ROUND(E126*J126,2)</f>
        <v>0</v>
      </c>
      <c r="L126" s="269">
        <v>21</v>
      </c>
      <c r="M126" s="269">
        <f>G126*(1+L126/100)</f>
        <v>0</v>
      </c>
      <c r="N126" s="269">
        <v>0</v>
      </c>
      <c r="O126" s="269">
        <f>ROUND(E126*N126,2)</f>
        <v>0</v>
      </c>
      <c r="P126" s="269">
        <v>0</v>
      </c>
      <c r="Q126" s="269">
        <f>ROUND(E126*P126,2)</f>
        <v>0</v>
      </c>
      <c r="R126" s="269"/>
      <c r="S126" s="269" t="s">
        <v>207</v>
      </c>
      <c r="T126" s="270" t="s">
        <v>208</v>
      </c>
      <c r="U126" s="231">
        <v>0</v>
      </c>
      <c r="V126" s="231">
        <f>ROUND(E126*U126,2)</f>
        <v>0</v>
      </c>
      <c r="W126" s="231"/>
      <c r="X126" s="231" t="s">
        <v>402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736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>
      <c r="A127" s="235" t="s">
        <v>153</v>
      </c>
      <c r="B127" s="236" t="s">
        <v>122</v>
      </c>
      <c r="C127" s="252" t="s">
        <v>121</v>
      </c>
      <c r="D127" s="237"/>
      <c r="E127" s="238"/>
      <c r="F127" s="239"/>
      <c r="G127" s="239">
        <f>SUMIF(AG128:AG135,"&lt;&gt;NOR",G128:G135)</f>
        <v>0</v>
      </c>
      <c r="H127" s="239"/>
      <c r="I127" s="239">
        <f>SUM(I128:I135)</f>
        <v>0</v>
      </c>
      <c r="J127" s="239"/>
      <c r="K127" s="239">
        <f>SUM(K128:K135)</f>
        <v>0</v>
      </c>
      <c r="L127" s="239"/>
      <c r="M127" s="239">
        <f>SUM(M128:M135)</f>
        <v>0</v>
      </c>
      <c r="N127" s="239"/>
      <c r="O127" s="239">
        <f>SUM(O128:O135)</f>
        <v>0</v>
      </c>
      <c r="P127" s="239"/>
      <c r="Q127" s="239">
        <f>SUM(Q128:Q135)</f>
        <v>0</v>
      </c>
      <c r="R127" s="239"/>
      <c r="S127" s="239"/>
      <c r="T127" s="240"/>
      <c r="U127" s="234"/>
      <c r="V127" s="234">
        <f>SUM(V128:V135)</f>
        <v>0</v>
      </c>
      <c r="W127" s="234"/>
      <c r="X127" s="234"/>
      <c r="AG127" t="s">
        <v>154</v>
      </c>
    </row>
    <row r="128" spans="1:60" ht="22.5" outlineLevel="1">
      <c r="A128" s="264">
        <v>52</v>
      </c>
      <c r="B128" s="265" t="s">
        <v>754</v>
      </c>
      <c r="C128" s="271" t="s">
        <v>755</v>
      </c>
      <c r="D128" s="266" t="s">
        <v>343</v>
      </c>
      <c r="E128" s="267">
        <v>1</v>
      </c>
      <c r="F128" s="268"/>
      <c r="G128" s="269">
        <f>ROUND(E128*F128,2)</f>
        <v>0</v>
      </c>
      <c r="H128" s="268"/>
      <c r="I128" s="269">
        <f>ROUND(E128*H128,2)</f>
        <v>0</v>
      </c>
      <c r="J128" s="268"/>
      <c r="K128" s="269">
        <f>ROUND(E128*J128,2)</f>
        <v>0</v>
      </c>
      <c r="L128" s="269">
        <v>21</v>
      </c>
      <c r="M128" s="269">
        <f>G128*(1+L128/100)</f>
        <v>0</v>
      </c>
      <c r="N128" s="269">
        <v>0</v>
      </c>
      <c r="O128" s="269">
        <f>ROUND(E128*N128,2)</f>
        <v>0</v>
      </c>
      <c r="P128" s="269">
        <v>0</v>
      </c>
      <c r="Q128" s="269">
        <f>ROUND(E128*P128,2)</f>
        <v>0</v>
      </c>
      <c r="R128" s="269"/>
      <c r="S128" s="269" t="s">
        <v>207</v>
      </c>
      <c r="T128" s="270" t="s">
        <v>208</v>
      </c>
      <c r="U128" s="231">
        <v>0</v>
      </c>
      <c r="V128" s="231">
        <f>ROUND(E128*U128,2)</f>
        <v>0</v>
      </c>
      <c r="W128" s="231"/>
      <c r="X128" s="231" t="s">
        <v>159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269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64">
        <v>53</v>
      </c>
      <c r="B129" s="265" t="s">
        <v>756</v>
      </c>
      <c r="C129" s="271" t="s">
        <v>757</v>
      </c>
      <c r="D129" s="266" t="s">
        <v>343</v>
      </c>
      <c r="E129" s="267">
        <v>1</v>
      </c>
      <c r="F129" s="268"/>
      <c r="G129" s="269">
        <f>ROUND(E129*F129,2)</f>
        <v>0</v>
      </c>
      <c r="H129" s="268"/>
      <c r="I129" s="269">
        <f>ROUND(E129*H129,2)</f>
        <v>0</v>
      </c>
      <c r="J129" s="268"/>
      <c r="K129" s="269">
        <f>ROUND(E129*J129,2)</f>
        <v>0</v>
      </c>
      <c r="L129" s="269">
        <v>21</v>
      </c>
      <c r="M129" s="269">
        <f>G129*(1+L129/100)</f>
        <v>0</v>
      </c>
      <c r="N129" s="269">
        <v>0</v>
      </c>
      <c r="O129" s="269">
        <f>ROUND(E129*N129,2)</f>
        <v>0</v>
      </c>
      <c r="P129" s="269">
        <v>0</v>
      </c>
      <c r="Q129" s="269">
        <f>ROUND(E129*P129,2)</f>
        <v>0</v>
      </c>
      <c r="R129" s="269"/>
      <c r="S129" s="269" t="s">
        <v>714</v>
      </c>
      <c r="T129" s="270" t="s">
        <v>710</v>
      </c>
      <c r="U129" s="231">
        <v>0</v>
      </c>
      <c r="V129" s="231">
        <f>ROUND(E129*U129,2)</f>
        <v>0</v>
      </c>
      <c r="W129" s="231"/>
      <c r="X129" s="231" t="s">
        <v>159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269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64">
        <v>54</v>
      </c>
      <c r="B130" s="265" t="s">
        <v>758</v>
      </c>
      <c r="C130" s="271" t="s">
        <v>759</v>
      </c>
      <c r="D130" s="266" t="s">
        <v>0</v>
      </c>
      <c r="E130" s="267">
        <v>2</v>
      </c>
      <c r="F130" s="268"/>
      <c r="G130" s="269">
        <f>ROUND(E130*F130,2)</f>
        <v>0</v>
      </c>
      <c r="H130" s="268"/>
      <c r="I130" s="269">
        <f>ROUND(E130*H130,2)</f>
        <v>0</v>
      </c>
      <c r="J130" s="268"/>
      <c r="K130" s="269">
        <f>ROUND(E130*J130,2)</f>
        <v>0</v>
      </c>
      <c r="L130" s="269">
        <v>21</v>
      </c>
      <c r="M130" s="269">
        <f>G130*(1+L130/100)</f>
        <v>0</v>
      </c>
      <c r="N130" s="269">
        <v>0</v>
      </c>
      <c r="O130" s="269">
        <f>ROUND(E130*N130,2)</f>
        <v>0</v>
      </c>
      <c r="P130" s="269">
        <v>0</v>
      </c>
      <c r="Q130" s="269">
        <f>ROUND(E130*P130,2)</f>
        <v>0</v>
      </c>
      <c r="R130" s="269"/>
      <c r="S130" s="269" t="s">
        <v>714</v>
      </c>
      <c r="T130" s="270" t="s">
        <v>710</v>
      </c>
      <c r="U130" s="231">
        <v>0</v>
      </c>
      <c r="V130" s="231">
        <f>ROUND(E130*U130,2)</f>
        <v>0</v>
      </c>
      <c r="W130" s="231"/>
      <c r="X130" s="231" t="s">
        <v>159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269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64">
        <v>55</v>
      </c>
      <c r="B131" s="265" t="s">
        <v>760</v>
      </c>
      <c r="C131" s="271" t="s">
        <v>761</v>
      </c>
      <c r="D131" s="266" t="s">
        <v>0</v>
      </c>
      <c r="E131" s="267">
        <v>2.5</v>
      </c>
      <c r="F131" s="268"/>
      <c r="G131" s="269">
        <f>ROUND(E131*F131,2)</f>
        <v>0</v>
      </c>
      <c r="H131" s="268"/>
      <c r="I131" s="269">
        <f>ROUND(E131*H131,2)</f>
        <v>0</v>
      </c>
      <c r="J131" s="268"/>
      <c r="K131" s="269">
        <f>ROUND(E131*J131,2)</f>
        <v>0</v>
      </c>
      <c r="L131" s="269">
        <v>21</v>
      </c>
      <c r="M131" s="269">
        <f>G131*(1+L131/100)</f>
        <v>0</v>
      </c>
      <c r="N131" s="269">
        <v>0</v>
      </c>
      <c r="O131" s="269">
        <f>ROUND(E131*N131,2)</f>
        <v>0</v>
      </c>
      <c r="P131" s="269">
        <v>0</v>
      </c>
      <c r="Q131" s="269">
        <f>ROUND(E131*P131,2)</f>
        <v>0</v>
      </c>
      <c r="R131" s="269"/>
      <c r="S131" s="269" t="s">
        <v>714</v>
      </c>
      <c r="T131" s="270" t="s">
        <v>710</v>
      </c>
      <c r="U131" s="231">
        <v>0</v>
      </c>
      <c r="V131" s="231">
        <f>ROUND(E131*U131,2)</f>
        <v>0</v>
      </c>
      <c r="W131" s="231"/>
      <c r="X131" s="231" t="s">
        <v>159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269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64">
        <v>56</v>
      </c>
      <c r="B132" s="265" t="s">
        <v>762</v>
      </c>
      <c r="C132" s="271" t="s">
        <v>763</v>
      </c>
      <c r="D132" s="266" t="s">
        <v>0</v>
      </c>
      <c r="E132" s="267">
        <v>1.5</v>
      </c>
      <c r="F132" s="268"/>
      <c r="G132" s="269">
        <f>ROUND(E132*F132,2)</f>
        <v>0</v>
      </c>
      <c r="H132" s="268"/>
      <c r="I132" s="269">
        <f>ROUND(E132*H132,2)</f>
        <v>0</v>
      </c>
      <c r="J132" s="268"/>
      <c r="K132" s="269">
        <f>ROUND(E132*J132,2)</f>
        <v>0</v>
      </c>
      <c r="L132" s="269">
        <v>21</v>
      </c>
      <c r="M132" s="269">
        <f>G132*(1+L132/100)</f>
        <v>0</v>
      </c>
      <c r="N132" s="269">
        <v>0</v>
      </c>
      <c r="O132" s="269">
        <f>ROUND(E132*N132,2)</f>
        <v>0</v>
      </c>
      <c r="P132" s="269">
        <v>0</v>
      </c>
      <c r="Q132" s="269">
        <f>ROUND(E132*P132,2)</f>
        <v>0</v>
      </c>
      <c r="R132" s="269"/>
      <c r="S132" s="269" t="s">
        <v>714</v>
      </c>
      <c r="T132" s="270" t="s">
        <v>710</v>
      </c>
      <c r="U132" s="231">
        <v>0</v>
      </c>
      <c r="V132" s="231">
        <f>ROUND(E132*U132,2)</f>
        <v>0</v>
      </c>
      <c r="W132" s="231"/>
      <c r="X132" s="231" t="s">
        <v>159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269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64">
        <v>57</v>
      </c>
      <c r="B133" s="265" t="s">
        <v>764</v>
      </c>
      <c r="C133" s="271" t="s">
        <v>765</v>
      </c>
      <c r="D133" s="266" t="s">
        <v>0</v>
      </c>
      <c r="E133" s="267">
        <v>5</v>
      </c>
      <c r="F133" s="268"/>
      <c r="G133" s="269">
        <f>ROUND(E133*F133,2)</f>
        <v>0</v>
      </c>
      <c r="H133" s="268"/>
      <c r="I133" s="269">
        <f>ROUND(E133*H133,2)</f>
        <v>0</v>
      </c>
      <c r="J133" s="268"/>
      <c r="K133" s="269">
        <f>ROUND(E133*J133,2)</f>
        <v>0</v>
      </c>
      <c r="L133" s="269">
        <v>21</v>
      </c>
      <c r="M133" s="269">
        <f>G133*(1+L133/100)</f>
        <v>0</v>
      </c>
      <c r="N133" s="269">
        <v>0</v>
      </c>
      <c r="O133" s="269">
        <f>ROUND(E133*N133,2)</f>
        <v>0</v>
      </c>
      <c r="P133" s="269">
        <v>0</v>
      </c>
      <c r="Q133" s="269">
        <f>ROUND(E133*P133,2)</f>
        <v>0</v>
      </c>
      <c r="R133" s="269"/>
      <c r="S133" s="269" t="s">
        <v>207</v>
      </c>
      <c r="T133" s="270" t="s">
        <v>208</v>
      </c>
      <c r="U133" s="231">
        <v>0</v>
      </c>
      <c r="V133" s="231">
        <f>ROUND(E133*U133,2)</f>
        <v>0</v>
      </c>
      <c r="W133" s="231"/>
      <c r="X133" s="231" t="s">
        <v>402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736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64">
        <v>58</v>
      </c>
      <c r="B134" s="265" t="s">
        <v>766</v>
      </c>
      <c r="C134" s="271" t="s">
        <v>767</v>
      </c>
      <c r="D134" s="266" t="s">
        <v>0</v>
      </c>
      <c r="E134" s="267">
        <v>1</v>
      </c>
      <c r="F134" s="268"/>
      <c r="G134" s="269">
        <f>ROUND(E134*F134,2)</f>
        <v>0</v>
      </c>
      <c r="H134" s="268"/>
      <c r="I134" s="269">
        <f>ROUND(E134*H134,2)</f>
        <v>0</v>
      </c>
      <c r="J134" s="268"/>
      <c r="K134" s="269">
        <f>ROUND(E134*J134,2)</f>
        <v>0</v>
      </c>
      <c r="L134" s="269">
        <v>21</v>
      </c>
      <c r="M134" s="269">
        <f>G134*(1+L134/100)</f>
        <v>0</v>
      </c>
      <c r="N134" s="269">
        <v>0</v>
      </c>
      <c r="O134" s="269">
        <f>ROUND(E134*N134,2)</f>
        <v>0</v>
      </c>
      <c r="P134" s="269">
        <v>0</v>
      </c>
      <c r="Q134" s="269">
        <f>ROUND(E134*P134,2)</f>
        <v>0</v>
      </c>
      <c r="R134" s="269"/>
      <c r="S134" s="269" t="s">
        <v>158</v>
      </c>
      <c r="T134" s="270" t="s">
        <v>208</v>
      </c>
      <c r="U134" s="231">
        <v>2.8E-3</v>
      </c>
      <c r="V134" s="231">
        <f>ROUND(E134*U134,2)</f>
        <v>0</v>
      </c>
      <c r="W134" s="231"/>
      <c r="X134" s="231" t="s">
        <v>768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769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64">
        <v>59</v>
      </c>
      <c r="B135" s="265" t="s">
        <v>770</v>
      </c>
      <c r="C135" s="271" t="s">
        <v>771</v>
      </c>
      <c r="D135" s="266" t="s">
        <v>0</v>
      </c>
      <c r="E135" s="267">
        <v>1</v>
      </c>
      <c r="F135" s="268"/>
      <c r="G135" s="269">
        <f>ROUND(E135*F135,2)</f>
        <v>0</v>
      </c>
      <c r="H135" s="268"/>
      <c r="I135" s="269">
        <f>ROUND(E135*H135,2)</f>
        <v>0</v>
      </c>
      <c r="J135" s="268"/>
      <c r="K135" s="269">
        <f>ROUND(E135*J135,2)</f>
        <v>0</v>
      </c>
      <c r="L135" s="269">
        <v>21</v>
      </c>
      <c r="M135" s="269">
        <f>G135*(1+L135/100)</f>
        <v>0</v>
      </c>
      <c r="N135" s="269">
        <v>0</v>
      </c>
      <c r="O135" s="269">
        <f>ROUND(E135*N135,2)</f>
        <v>0</v>
      </c>
      <c r="P135" s="269">
        <v>0</v>
      </c>
      <c r="Q135" s="269">
        <f>ROUND(E135*P135,2)</f>
        <v>0</v>
      </c>
      <c r="R135" s="269"/>
      <c r="S135" s="269" t="s">
        <v>158</v>
      </c>
      <c r="T135" s="270" t="s">
        <v>208</v>
      </c>
      <c r="U135" s="231">
        <v>4.7999999999999996E-3</v>
      </c>
      <c r="V135" s="231">
        <f>ROUND(E135*U135,2)</f>
        <v>0</v>
      </c>
      <c r="W135" s="231"/>
      <c r="X135" s="231" t="s">
        <v>768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769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>
      <c r="A136" s="235" t="s">
        <v>153</v>
      </c>
      <c r="B136" s="236" t="s">
        <v>123</v>
      </c>
      <c r="C136" s="252" t="s">
        <v>124</v>
      </c>
      <c r="D136" s="237"/>
      <c r="E136" s="238"/>
      <c r="F136" s="239"/>
      <c r="G136" s="239">
        <f>SUMIF(AG137:AG178,"&lt;&gt;NOR",G137:G178)</f>
        <v>0</v>
      </c>
      <c r="H136" s="239"/>
      <c r="I136" s="239">
        <f>SUM(I137:I178)</f>
        <v>0</v>
      </c>
      <c r="J136" s="239"/>
      <c r="K136" s="239">
        <f>SUM(K137:K178)</f>
        <v>0</v>
      </c>
      <c r="L136" s="239"/>
      <c r="M136" s="239">
        <f>SUM(M137:M178)</f>
        <v>0</v>
      </c>
      <c r="N136" s="239"/>
      <c r="O136" s="239">
        <f>SUM(O137:O178)</f>
        <v>0</v>
      </c>
      <c r="P136" s="239"/>
      <c r="Q136" s="239">
        <f>SUM(Q137:Q178)</f>
        <v>0</v>
      </c>
      <c r="R136" s="239"/>
      <c r="S136" s="239"/>
      <c r="T136" s="240"/>
      <c r="U136" s="234"/>
      <c r="V136" s="234">
        <f>SUM(V137:V178)</f>
        <v>0.57000000000000006</v>
      </c>
      <c r="W136" s="234"/>
      <c r="X136" s="234"/>
      <c r="AG136" t="s">
        <v>154</v>
      </c>
    </row>
    <row r="137" spans="1:60" outlineLevel="1">
      <c r="A137" s="241">
        <v>60</v>
      </c>
      <c r="B137" s="242" t="s">
        <v>503</v>
      </c>
      <c r="C137" s="253" t="s">
        <v>504</v>
      </c>
      <c r="D137" s="243" t="s">
        <v>274</v>
      </c>
      <c r="E137" s="244">
        <v>0.46300000000000002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158</v>
      </c>
      <c r="T137" s="247" t="s">
        <v>158</v>
      </c>
      <c r="U137" s="231">
        <v>0.28000000000000003</v>
      </c>
      <c r="V137" s="231">
        <f>ROUND(E137*U137,2)</f>
        <v>0.13</v>
      </c>
      <c r="W137" s="231"/>
      <c r="X137" s="231" t="s">
        <v>159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269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5" t="s">
        <v>505</v>
      </c>
      <c r="D138" s="248"/>
      <c r="E138" s="248"/>
      <c r="F138" s="248"/>
      <c r="G138" s="248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202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6" t="s">
        <v>506</v>
      </c>
      <c r="D139" s="249"/>
      <c r="E139" s="249"/>
      <c r="F139" s="249"/>
      <c r="G139" s="249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202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>
      <c r="A140" s="229"/>
      <c r="B140" s="230"/>
      <c r="C140" s="256" t="s">
        <v>507</v>
      </c>
      <c r="D140" s="249"/>
      <c r="E140" s="249"/>
      <c r="F140" s="249"/>
      <c r="G140" s="249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202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50" t="str">
        <f>C140</f>
        <v>- při vodorovné dopravě po vodě : vyložení na hromady na suchu nebo na přeložení na dopravní prostředek na suchu do 15 m vodorovně a současně do 4 m svisle,</v>
      </c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6" t="s">
        <v>508</v>
      </c>
      <c r="D141" s="249"/>
      <c r="E141" s="249"/>
      <c r="F141" s="249"/>
      <c r="G141" s="249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202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851</v>
      </c>
      <c r="D142" s="232"/>
      <c r="E142" s="23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162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852</v>
      </c>
      <c r="D143" s="232"/>
      <c r="E143" s="233">
        <v>0.33100000000000002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29"/>
      <c r="B144" s="230"/>
      <c r="C144" s="254" t="s">
        <v>774</v>
      </c>
      <c r="D144" s="232"/>
      <c r="E144" s="23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162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4" t="s">
        <v>853</v>
      </c>
      <c r="D145" s="232"/>
      <c r="E145" s="233">
        <v>0.04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4" t="s">
        <v>776</v>
      </c>
      <c r="D146" s="232"/>
      <c r="E146" s="233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162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4" t="s">
        <v>854</v>
      </c>
      <c r="D147" s="232"/>
      <c r="E147" s="233">
        <v>9.1999999999999998E-2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41">
        <v>61</v>
      </c>
      <c r="B148" s="242" t="s">
        <v>513</v>
      </c>
      <c r="C148" s="253" t="s">
        <v>514</v>
      </c>
      <c r="D148" s="243" t="s">
        <v>274</v>
      </c>
      <c r="E148" s="244">
        <v>0.46300000000000002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158</v>
      </c>
      <c r="T148" s="247" t="s">
        <v>158</v>
      </c>
      <c r="U148" s="231">
        <v>0.01</v>
      </c>
      <c r="V148" s="231">
        <f>ROUND(E148*U148,2)</f>
        <v>0</v>
      </c>
      <c r="W148" s="231"/>
      <c r="X148" s="231" t="s">
        <v>159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269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29"/>
      <c r="B149" s="230"/>
      <c r="C149" s="254" t="s">
        <v>780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162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851</v>
      </c>
      <c r="D150" s="232"/>
      <c r="E150" s="233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852</v>
      </c>
      <c r="D151" s="232"/>
      <c r="E151" s="233">
        <v>0.33100000000000002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162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774</v>
      </c>
      <c r="D152" s="232"/>
      <c r="E152" s="233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853</v>
      </c>
      <c r="D153" s="232"/>
      <c r="E153" s="233">
        <v>0.04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776</v>
      </c>
      <c r="D154" s="232"/>
      <c r="E154" s="233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854</v>
      </c>
      <c r="D155" s="232"/>
      <c r="E155" s="233">
        <v>9.1999999999999998E-2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41">
        <v>62</v>
      </c>
      <c r="B156" s="242" t="s">
        <v>515</v>
      </c>
      <c r="C156" s="253" t="s">
        <v>516</v>
      </c>
      <c r="D156" s="243" t="s">
        <v>274</v>
      </c>
      <c r="E156" s="244">
        <v>6.9450000000000003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 t="s">
        <v>158</v>
      </c>
      <c r="T156" s="247" t="s">
        <v>158</v>
      </c>
      <c r="U156" s="231">
        <v>0</v>
      </c>
      <c r="V156" s="231">
        <f>ROUND(E156*U156,2)</f>
        <v>0</v>
      </c>
      <c r="W156" s="231"/>
      <c r="X156" s="231" t="s">
        <v>159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269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>
      <c r="A157" s="229"/>
      <c r="B157" s="230"/>
      <c r="C157" s="254" t="s">
        <v>781</v>
      </c>
      <c r="D157" s="232"/>
      <c r="E157" s="233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162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29"/>
      <c r="B158" s="230"/>
      <c r="C158" s="254" t="s">
        <v>851</v>
      </c>
      <c r="D158" s="232"/>
      <c r="E158" s="233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162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29"/>
      <c r="B159" s="230"/>
      <c r="C159" s="254" t="s">
        <v>855</v>
      </c>
      <c r="D159" s="232"/>
      <c r="E159" s="233">
        <v>4.9649999999999999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774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162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856</v>
      </c>
      <c r="D161" s="232"/>
      <c r="E161" s="233">
        <v>0.6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162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776</v>
      </c>
      <c r="D162" s="232"/>
      <c r="E162" s="233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857</v>
      </c>
      <c r="D163" s="232"/>
      <c r="E163" s="233">
        <v>1.38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162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41">
        <v>63</v>
      </c>
      <c r="B164" s="242" t="s">
        <v>520</v>
      </c>
      <c r="C164" s="253" t="s">
        <v>521</v>
      </c>
      <c r="D164" s="243" t="s">
        <v>274</v>
      </c>
      <c r="E164" s="244">
        <v>0.46300000000000002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158</v>
      </c>
      <c r="T164" s="247" t="s">
        <v>158</v>
      </c>
      <c r="U164" s="231">
        <v>0.94</v>
      </c>
      <c r="V164" s="231">
        <f>ROUND(E164*U164,2)</f>
        <v>0.44</v>
      </c>
      <c r="W164" s="231"/>
      <c r="X164" s="231" t="s">
        <v>159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160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783</v>
      </c>
      <c r="D165" s="232"/>
      <c r="E165" s="23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162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851</v>
      </c>
      <c r="D166" s="232"/>
      <c r="E166" s="233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852</v>
      </c>
      <c r="D167" s="232"/>
      <c r="E167" s="233">
        <v>0.33100000000000002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774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853</v>
      </c>
      <c r="D169" s="232"/>
      <c r="E169" s="233">
        <v>0.04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162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29"/>
      <c r="B170" s="230"/>
      <c r="C170" s="254" t="s">
        <v>776</v>
      </c>
      <c r="D170" s="232"/>
      <c r="E170" s="233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854</v>
      </c>
      <c r="D171" s="232"/>
      <c r="E171" s="233">
        <v>9.1999999999999998E-2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41">
        <v>64</v>
      </c>
      <c r="B172" s="242" t="s">
        <v>523</v>
      </c>
      <c r="C172" s="253" t="s">
        <v>524</v>
      </c>
      <c r="D172" s="243" t="s">
        <v>274</v>
      </c>
      <c r="E172" s="244">
        <v>0.46300000000000002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158</v>
      </c>
      <c r="T172" s="247" t="s">
        <v>158</v>
      </c>
      <c r="U172" s="231">
        <v>0</v>
      </c>
      <c r="V172" s="231">
        <f>ROUND(E172*U172,2)</f>
        <v>0</v>
      </c>
      <c r="W172" s="231"/>
      <c r="X172" s="231" t="s">
        <v>159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269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851</v>
      </c>
      <c r="D173" s="232"/>
      <c r="E173" s="23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29"/>
      <c r="B174" s="230"/>
      <c r="C174" s="254" t="s">
        <v>852</v>
      </c>
      <c r="D174" s="232"/>
      <c r="E174" s="233">
        <v>0.33100000000000002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774</v>
      </c>
      <c r="D175" s="232"/>
      <c r="E175" s="233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853</v>
      </c>
      <c r="D176" s="232"/>
      <c r="E176" s="233">
        <v>0.04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162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>
      <c r="A177" s="229"/>
      <c r="B177" s="230"/>
      <c r="C177" s="254" t="s">
        <v>776</v>
      </c>
      <c r="D177" s="232"/>
      <c r="E177" s="233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854</v>
      </c>
      <c r="D178" s="232"/>
      <c r="E178" s="233">
        <v>9.1999999999999998E-2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162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>
      <c r="A179" s="235" t="s">
        <v>153</v>
      </c>
      <c r="B179" s="236" t="s">
        <v>126</v>
      </c>
      <c r="C179" s="252" t="s">
        <v>29</v>
      </c>
      <c r="D179" s="237"/>
      <c r="E179" s="238"/>
      <c r="F179" s="239"/>
      <c r="G179" s="239">
        <f>SUMIF(AG180:AG183,"&lt;&gt;NOR",G180:G183)</f>
        <v>0</v>
      </c>
      <c r="H179" s="239"/>
      <c r="I179" s="239">
        <f>SUM(I180:I183)</f>
        <v>0</v>
      </c>
      <c r="J179" s="239"/>
      <c r="K179" s="239">
        <f>SUM(K180:K183)</f>
        <v>0</v>
      </c>
      <c r="L179" s="239"/>
      <c r="M179" s="239">
        <f>SUM(M180:M183)</f>
        <v>0</v>
      </c>
      <c r="N179" s="239"/>
      <c r="O179" s="239">
        <f>SUM(O180:O183)</f>
        <v>0</v>
      </c>
      <c r="P179" s="239"/>
      <c r="Q179" s="239">
        <f>SUM(Q180:Q183)</f>
        <v>0</v>
      </c>
      <c r="R179" s="239"/>
      <c r="S179" s="239"/>
      <c r="T179" s="240"/>
      <c r="U179" s="234"/>
      <c r="V179" s="234">
        <f>SUM(V180:V183)</f>
        <v>0</v>
      </c>
      <c r="W179" s="234"/>
      <c r="X179" s="234"/>
      <c r="AG179" t="s">
        <v>154</v>
      </c>
    </row>
    <row r="180" spans="1:60" outlineLevel="1">
      <c r="A180" s="241">
        <v>65</v>
      </c>
      <c r="B180" s="242" t="s">
        <v>525</v>
      </c>
      <c r="C180" s="253" t="s">
        <v>526</v>
      </c>
      <c r="D180" s="243" t="s">
        <v>0</v>
      </c>
      <c r="E180" s="244">
        <v>1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158</v>
      </c>
      <c r="T180" s="247" t="s">
        <v>208</v>
      </c>
      <c r="U180" s="231">
        <v>0</v>
      </c>
      <c r="V180" s="231">
        <f>ROUND(E180*U180,2)</f>
        <v>0</v>
      </c>
      <c r="W180" s="231"/>
      <c r="X180" s="231" t="s">
        <v>527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528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56</v>
      </c>
      <c r="D181" s="232"/>
      <c r="E181" s="233">
        <v>1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41">
        <v>66</v>
      </c>
      <c r="B182" s="242" t="s">
        <v>529</v>
      </c>
      <c r="C182" s="253" t="s">
        <v>530</v>
      </c>
      <c r="D182" s="243" t="s">
        <v>0</v>
      </c>
      <c r="E182" s="244">
        <v>1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0</v>
      </c>
      <c r="O182" s="246">
        <f>ROUND(E182*N182,2)</f>
        <v>0</v>
      </c>
      <c r="P182" s="246">
        <v>0</v>
      </c>
      <c r="Q182" s="246">
        <f>ROUND(E182*P182,2)</f>
        <v>0</v>
      </c>
      <c r="R182" s="246"/>
      <c r="S182" s="246" t="s">
        <v>207</v>
      </c>
      <c r="T182" s="247" t="s">
        <v>208</v>
      </c>
      <c r="U182" s="231">
        <v>0</v>
      </c>
      <c r="V182" s="231">
        <f>ROUND(E182*U182,2)</f>
        <v>0</v>
      </c>
      <c r="W182" s="231"/>
      <c r="X182" s="231" t="s">
        <v>527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528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56</v>
      </c>
      <c r="D183" s="232"/>
      <c r="E183" s="233">
        <v>1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162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>
      <c r="A184" s="3"/>
      <c r="B184" s="4"/>
      <c r="C184" s="257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E184">
        <v>15</v>
      </c>
      <c r="AF184">
        <v>21</v>
      </c>
      <c r="AG184" t="s">
        <v>140</v>
      </c>
    </row>
    <row r="185" spans="1:60">
      <c r="A185" s="215"/>
      <c r="B185" s="216" t="s">
        <v>31</v>
      </c>
      <c r="C185" s="258"/>
      <c r="D185" s="217"/>
      <c r="E185" s="218"/>
      <c r="F185" s="218"/>
      <c r="G185" s="251">
        <f>G8+G12+G16+G25+G29+G40+G56+G69+G92+G96+G127+G136+G179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f>SUMIF(L7:L183,AE184,G7:G183)</f>
        <v>0</v>
      </c>
      <c r="AF185">
        <f>SUMIF(L7:L183,AF184,G7:G183)</f>
        <v>0</v>
      </c>
      <c r="AG185" t="s">
        <v>531</v>
      </c>
    </row>
    <row r="186" spans="1:60">
      <c r="A186" s="3"/>
      <c r="B186" s="4"/>
      <c r="C186" s="257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60">
      <c r="A187" s="3"/>
      <c r="B187" s="4"/>
      <c r="C187" s="257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>
      <c r="A188" s="219" t="s">
        <v>532</v>
      </c>
      <c r="B188" s="219"/>
      <c r="C188" s="259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>
      <c r="A189" s="220"/>
      <c r="B189" s="221"/>
      <c r="C189" s="260"/>
      <c r="D189" s="221"/>
      <c r="E189" s="221"/>
      <c r="F189" s="221"/>
      <c r="G189" s="2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G189" t="s">
        <v>533</v>
      </c>
    </row>
    <row r="190" spans="1:60">
      <c r="A190" s="223"/>
      <c r="B190" s="224"/>
      <c r="C190" s="261"/>
      <c r="D190" s="224"/>
      <c r="E190" s="224"/>
      <c r="F190" s="224"/>
      <c r="G190" s="22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>
      <c r="A191" s="223"/>
      <c r="B191" s="224"/>
      <c r="C191" s="261"/>
      <c r="D191" s="224"/>
      <c r="E191" s="224"/>
      <c r="F191" s="224"/>
      <c r="G191" s="22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>
      <c r="A192" s="223"/>
      <c r="B192" s="224"/>
      <c r="C192" s="261"/>
      <c r="D192" s="224"/>
      <c r="E192" s="224"/>
      <c r="F192" s="224"/>
      <c r="G192" s="22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3">
      <c r="A193" s="226"/>
      <c r="B193" s="227"/>
      <c r="C193" s="262"/>
      <c r="D193" s="227"/>
      <c r="E193" s="227"/>
      <c r="F193" s="227"/>
      <c r="G193" s="22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33">
      <c r="A194" s="3"/>
      <c r="B194" s="4"/>
      <c r="C194" s="257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>
      <c r="C195" s="263"/>
      <c r="D195" s="10"/>
      <c r="AG195" t="s">
        <v>535</v>
      </c>
    </row>
    <row r="196" spans="1:33">
      <c r="D196" s="10"/>
    </row>
    <row r="197" spans="1:33">
      <c r="D197" s="10"/>
    </row>
    <row r="198" spans="1:33">
      <c r="D198" s="10"/>
    </row>
    <row r="199" spans="1:33">
      <c r="D199" s="10"/>
    </row>
    <row r="200" spans="1:33">
      <c r="D200" s="10"/>
    </row>
    <row r="201" spans="1:33">
      <c r="D201" s="10"/>
    </row>
    <row r="202" spans="1:33">
      <c r="D202" s="10"/>
    </row>
    <row r="203" spans="1:33">
      <c r="D203" s="10"/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1">
    <mergeCell ref="C141:G141"/>
    <mergeCell ref="A1:G1"/>
    <mergeCell ref="C2:G2"/>
    <mergeCell ref="C3:G3"/>
    <mergeCell ref="C4:G4"/>
    <mergeCell ref="A188:C188"/>
    <mergeCell ref="A189:G193"/>
    <mergeCell ref="C31:G31"/>
    <mergeCell ref="C138:G138"/>
    <mergeCell ref="C139:G139"/>
    <mergeCell ref="C140:G140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1 Pol</vt:lpstr>
      <vt:lpstr>SO 01 1 P1</vt:lpstr>
      <vt:lpstr>SO 01 1 P2</vt:lpstr>
      <vt:lpstr>SO 02 1 Pol</vt:lpstr>
      <vt:lpstr>SO 02 2 Pol</vt:lpstr>
      <vt:lpstr>SO 02 3 Pol</vt:lpstr>
      <vt:lpstr>SO 02 4 Pol</vt:lpstr>
      <vt:lpstr>SO 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P1'!Názvy_tisku</vt:lpstr>
      <vt:lpstr>'SO 01 1 P2'!Názvy_tisku</vt:lpstr>
      <vt:lpstr>'SO 01 1 Pol'!Názvy_tisku</vt:lpstr>
      <vt:lpstr>'SO 02 1 Pol'!Názvy_tisku</vt:lpstr>
      <vt:lpstr>'SO 02 2 Pol'!Názvy_tisku</vt:lpstr>
      <vt:lpstr>'SO 02 3 Pol'!Názvy_tisku</vt:lpstr>
      <vt:lpstr>'SO 02 4 Pol'!Názvy_tisku</vt:lpstr>
      <vt:lpstr>'SO 03 1 Pol'!Názvy_tisku</vt:lpstr>
      <vt:lpstr>oadresa</vt:lpstr>
      <vt:lpstr>Stavba!Objednatel</vt:lpstr>
      <vt:lpstr>Stavba!Objekt</vt:lpstr>
      <vt:lpstr>'SO 01 1 P1'!Oblast_tisku</vt:lpstr>
      <vt:lpstr>'SO 01 1 P2'!Oblast_tisku</vt:lpstr>
      <vt:lpstr>'SO 01 1 Pol'!Oblast_tisku</vt:lpstr>
      <vt:lpstr>'SO 02 1 Pol'!Oblast_tisku</vt:lpstr>
      <vt:lpstr>'SO 02 2 Pol'!Oblast_tisku</vt:lpstr>
      <vt:lpstr>'SO 02 3 Pol'!Oblast_tisku</vt:lpstr>
      <vt:lpstr>'SO 02 4 Pol'!Oblast_tisku</vt:lpstr>
      <vt:lpstr>'SO 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2020-02-28T22:04:19Z</dcterms:modified>
</cp:coreProperties>
</file>