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3 - MŠ - demolice ve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03 - MŠ - demolice ven...'!$C$89:$K$206</definedName>
    <definedName name="_xlnm.Print_Area" localSheetId="1">'SO 03 - MŠ - demolice ven...'!$C$4:$J$39,'SO 03 - MŠ - demolice ven...'!$C$45:$J$71,'SO 03 - MŠ - demolice ven...'!$C$77:$K$206</definedName>
    <definedName name="_xlnm.Print_Titles" localSheetId="1">'SO 03 - MŠ - demolice ven...'!$89:$89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84"/>
  <c r="E7"/>
  <c r="E80"/>
  <c i="1" r="L50"/>
  <c r="AM50"/>
  <c r="AM49"/>
  <c r="L49"/>
  <c r="AM47"/>
  <c r="L47"/>
  <c r="L45"/>
  <c r="L44"/>
  <c i="2" r="BK114"/>
  <c r="BK110"/>
  <c r="J107"/>
  <c r="J104"/>
  <c r="J101"/>
  <c i="1" r="AS54"/>
  <c i="2" r="BK206"/>
  <c r="J205"/>
  <c r="BK204"/>
  <c r="J203"/>
  <c r="J200"/>
  <c r="BK199"/>
  <c r="BK198"/>
  <c r="J195"/>
  <c r="J192"/>
  <c r="J190"/>
  <c r="J189"/>
  <c r="J187"/>
  <c r="BK184"/>
  <c r="J181"/>
  <c r="J175"/>
  <c r="J172"/>
  <c r="BK169"/>
  <c r="BK166"/>
  <c r="J163"/>
  <c r="BK160"/>
  <c r="J159"/>
  <c r="J158"/>
  <c r="BK157"/>
  <c r="BK154"/>
  <c r="J152"/>
  <c r="BK151"/>
  <c r="BK150"/>
  <c r="BK148"/>
  <c r="BK147"/>
  <c r="BK141"/>
  <c r="J139"/>
  <c r="BK137"/>
  <c r="J135"/>
  <c r="J133"/>
  <c r="BK131"/>
  <c r="J129"/>
  <c r="BK123"/>
  <c r="J117"/>
  <c r="BK115"/>
  <c r="J114"/>
  <c r="J112"/>
  <c r="BK111"/>
  <c r="J110"/>
  <c r="J109"/>
  <c r="BK107"/>
  <c r="J106"/>
  <c r="BK104"/>
  <c r="J102"/>
  <c r="BK101"/>
  <c r="J95"/>
  <c r="J93"/>
  <c r="J206"/>
  <c r="BK205"/>
  <c r="J204"/>
  <c r="BK203"/>
  <c r="BK200"/>
  <c r="J199"/>
  <c r="J198"/>
  <c r="BK195"/>
  <c r="BK192"/>
  <c r="BK190"/>
  <c r="BK189"/>
  <c r="BK187"/>
  <c r="J184"/>
  <c r="BK181"/>
  <c r="BK175"/>
  <c r="BK172"/>
  <c r="J169"/>
  <c r="J166"/>
  <c r="BK163"/>
  <c r="J160"/>
  <c r="BK159"/>
  <c r="BK158"/>
  <c r="J157"/>
  <c r="J154"/>
  <c r="BK152"/>
  <c r="J151"/>
  <c r="J150"/>
  <c r="J148"/>
  <c r="J147"/>
  <c r="J141"/>
  <c r="BK139"/>
  <c r="J137"/>
  <c r="BK135"/>
  <c r="BK133"/>
  <c r="J131"/>
  <c r="BK129"/>
  <c r="J123"/>
  <c r="BK117"/>
  <c r="J115"/>
  <c r="BK112"/>
  <c r="J111"/>
  <c r="BK109"/>
  <c r="BK106"/>
  <c r="BK102"/>
  <c r="BK95"/>
  <c r="BK93"/>
  <c l="1" r="P92"/>
  <c r="T92"/>
  <c r="P202"/>
  <c r="P201"/>
  <c r="BK92"/>
  <c r="J92"/>
  <c r="J61"/>
  <c r="R92"/>
  <c r="BK116"/>
  <c r="J116"/>
  <c r="J62"/>
  <c r="P116"/>
  <c r="R116"/>
  <c r="T116"/>
  <c r="BK130"/>
  <c r="J130"/>
  <c r="J63"/>
  <c r="P130"/>
  <c r="R130"/>
  <c r="T130"/>
  <c r="BK134"/>
  <c r="J134"/>
  <c r="J64"/>
  <c r="P134"/>
  <c r="R134"/>
  <c r="T134"/>
  <c r="BK146"/>
  <c r="J146"/>
  <c r="J65"/>
  <c r="P146"/>
  <c r="R146"/>
  <c r="T146"/>
  <c r="BK156"/>
  <c r="J156"/>
  <c r="J68"/>
  <c r="P156"/>
  <c r="P155"/>
  <c r="R156"/>
  <c r="R155"/>
  <c r="T156"/>
  <c r="T155"/>
  <c r="BK202"/>
  <c r="J202"/>
  <c r="J70"/>
  <c r="R202"/>
  <c r="R201"/>
  <c r="T202"/>
  <c r="T201"/>
  <c r="J52"/>
  <c r="F55"/>
  <c r="J55"/>
  <c r="BE93"/>
  <c r="BE101"/>
  <c r="BE104"/>
  <c r="BE107"/>
  <c r="BE109"/>
  <c r="BE111"/>
  <c r="BE114"/>
  <c r="BE123"/>
  <c r="BE137"/>
  <c r="BE141"/>
  <c r="BE151"/>
  <c r="BE154"/>
  <c r="BE157"/>
  <c r="BE158"/>
  <c r="BE160"/>
  <c r="BE166"/>
  <c r="BE169"/>
  <c r="BE172"/>
  <c r="BE175"/>
  <c r="BE184"/>
  <c r="BE189"/>
  <c r="BE192"/>
  <c r="BE200"/>
  <c r="BE203"/>
  <c r="BE204"/>
  <c r="E48"/>
  <c r="BE95"/>
  <c r="BE102"/>
  <c r="BE106"/>
  <c r="BE110"/>
  <c r="BE112"/>
  <c r="BE115"/>
  <c r="BE117"/>
  <c r="BE129"/>
  <c r="BE131"/>
  <c r="BE133"/>
  <c r="BE135"/>
  <c r="BE139"/>
  <c r="BE147"/>
  <c r="BE148"/>
  <c r="BE150"/>
  <c r="BE152"/>
  <c r="BE159"/>
  <c r="BE163"/>
  <c r="BE181"/>
  <c r="BE187"/>
  <c r="BE190"/>
  <c r="BE195"/>
  <c r="BE198"/>
  <c r="BE199"/>
  <c r="BE205"/>
  <c r="BE206"/>
  <c r="BK153"/>
  <c r="J153"/>
  <c r="J66"/>
  <c r="F35"/>
  <c i="1" r="BB55"/>
  <c r="BB54"/>
  <c r="W31"/>
  <c i="2" r="J34"/>
  <c i="1" r="AW55"/>
  <c i="2" r="F36"/>
  <c i="1" r="BC55"/>
  <c r="BC54"/>
  <c r="AY54"/>
  <c i="2" r="F34"/>
  <c i="1" r="BA55"/>
  <c r="BA54"/>
  <c r="W30"/>
  <c i="2" r="F37"/>
  <c i="1" r="BD55"/>
  <c r="BD54"/>
  <c r="W33"/>
  <c i="2" l="1" r="R91"/>
  <c r="R90"/>
  <c r="T91"/>
  <c r="T90"/>
  <c r="P91"/>
  <c r="P90"/>
  <c i="1" r="AU55"/>
  <c i="2" r="BK91"/>
  <c r="J91"/>
  <c r="J60"/>
  <c r="BK155"/>
  <c r="J155"/>
  <c r="J67"/>
  <c r="BK201"/>
  <c r="J201"/>
  <c r="J69"/>
  <c i="1" r="W32"/>
  <c r="AW54"/>
  <c r="AK30"/>
  <c r="AX54"/>
  <c i="2" r="F33"/>
  <c i="1" r="AZ55"/>
  <c r="AZ54"/>
  <c r="AV54"/>
  <c r="AK29"/>
  <c r="AU54"/>
  <c i="2" r="J33"/>
  <c i="1" r="AV55"/>
  <c r="AT55"/>
  <c i="2" l="1" r="BK90"/>
  <c r="J90"/>
  <c r="J59"/>
  <c i="1" r="AT54"/>
  <c r="W29"/>
  <c i="2" l="1" r="J30"/>
  <c i="1" r="AG55"/>
  <c r="AN55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<sst xmlns="http://schemas.openxmlformats.org/spreadsheetml/2006/main">
  <si>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</si>
  <si>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</si>
  <si>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</si>
  <si>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</si>
  <si>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</si>
  <si>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{55924f2d-1bfc-4687-bb13-b288ddec8ba5}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</si>
  <si>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</si>
  <si>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</si>
  <si>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</si>
  <si>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</si>
  <si>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</si>
  <si>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</si>
  <si>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</si>
  <si>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</si>
  <si>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</si>
  <si>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</si>
  <si>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</si>
  <si>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a MŠ Kosmonautů - stavební úpravy</t>
  </si>
  <si>
    <t>KSO:</t>
  </si>
  <si>
    <t/>
  </si>
  <si>
    <t>CC-CZ:</t>
  </si>
  <si>
    <t>Místo:</t>
  </si>
  <si>
    <t>Kosmonautů, Děčín 27</t>
  </si>
  <si>
    <t>Datum:</t>
  </si>
  <si>
    <t>10. 2. 2021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</si>
  <si>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</si>
  <si>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</si>
  <si>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</si>
  <si>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</si>
  <si>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</si>
  <si>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</si>
  <si>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</si>
  <si>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</si>
  <si>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</si>
  <si>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</si>
  <si>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</si>
  <si>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</si>
  <si>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</si>
  <si>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</si>
  <si>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</si>
  <si>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</si>
  <si>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</si>
  <si>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</si>
  <si>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</si>
  <si>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</si>
  <si>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</si>
  <si>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</si>
  <si>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</si>
  <si>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</si>
  <si>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</si>
  <si>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</si>
  <si>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</si>
  <si>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</si>
  <si>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</si>
  <si>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</si>
  <si>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</si>
  <si>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</si>
  <si>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</si>
  <si>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</si>
  <si>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</si>
  <si>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</si>
  <si>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</si>
  <si>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</si>
  <si>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</si>
  <si>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</si>
  <si>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</si>
  <si>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</si>
  <si>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</si>
  <si>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</si>
  <si>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</si>
  <si>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</si>
  <si>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</si>
  <si>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</si>
  <si>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</si>
  <si>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</si>
  <si>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</si>
  <si>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</si>
  <si>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</si>
  <si>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</si>
  <si>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</si>
  <si>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03</t>
  </si>
  <si>
    <t>MŠ - demolice venkovní terasy</t>
  </si>
  <si>
    <t>STA</t>
  </si>
  <si>
    <t>1</t>
  </si>
  <si>
    <t>{a3a1145f-0a05-4478-a431-d4b940b2d748}</t>
  </si>
  <si>
    <t>2</t>
  </si>
  <si>
    <t>KRYCÍ LIST SOUPISU PRACÍ</t>
  </si>
  <si>
    <t>Objekt:</t>
  </si>
  <si>
    <t>SO 03 - MŠ - demolice venkovní terasy</t>
  </si>
  <si>
    <t>Kosmonautů 178, Děčín 27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</si>
  <si>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</si>
  <si>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</si>
  <si>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</si>
  <si>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</si>
  <si>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</si>
  <si>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</si>
  <si>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</si>
  <si>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63 - Podlahy a podlahové konstrukce</t>
  </si>
  <si>
    <t xml:space="preserve">    98 - Demolice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</si>
  <si>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</si>
  <si>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</si>
  <si>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</si>
  <si>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</si>
  <si>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</si>
  <si>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</si>
  <si>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</si>
  <si>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</si>
  <si>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</si>
  <si>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</si>
  <si>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</si>
  <si>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</si>
  <si>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</si>
  <si>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</si>
  <si>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</si>
  <si>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</si>
  <si>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</si>
  <si>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</si>
  <si>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</si>
  <si>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</si>
  <si>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</si>
  <si>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</si>
  <si>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</si>
  <si>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</si>
  <si>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</si>
  <si>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strojně v hornině třídy těžitelnosti I skupiny 3 přes 20 do 50 m3</t>
  </si>
  <si>
    <t>m3</t>
  </si>
  <si>
    <t>CS ÚRS 2021 01</t>
  </si>
  <si>
    <t>4</t>
  </si>
  <si>
    <t>-1032453591</t>
  </si>
  <si>
    <t>VV</t>
  </si>
  <si>
    <t>7,00*7,10*1,80</t>
  </si>
  <si>
    <t>133251101</t>
  </si>
  <si>
    <t>Hloubení nezapažených šachet strojně v hornině třídy těžitelnosti I skupiny 3 do 20 m3</t>
  </si>
  <si>
    <t>-1473219789</t>
  </si>
  <si>
    <t>1*1,70*0,40*0,90</t>
  </si>
  <si>
    <t>1*1,10*0,40*0,90</t>
  </si>
  <si>
    <t>2*0,30*0,40*0,90</t>
  </si>
  <si>
    <t>3*0,55*0,40*0,90</t>
  </si>
  <si>
    <t>Součet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</si>
  <si>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</si>
  <si>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</si>
  <si>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</si>
  <si>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220979299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</si>
  <si>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</si>
  <si>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</si>
  <si>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1791006712</t>
  </si>
  <si>
    <t>89,46*5 'Přepočtené koeficientem množství</t>
  </si>
  <si>
    <t>5</t>
  </si>
  <si>
    <t>M</t>
  </si>
  <si>
    <t>94621007</t>
  </si>
  <si>
    <t xml:space="preserve">poplatek za uložení stavebního odpadu zeminy a kamení  zatříděného kódem 17 05 04 na recyklační skládku</t>
  </si>
  <si>
    <t>t</t>
  </si>
  <si>
    <t>8</t>
  </si>
  <si>
    <t>986667970</t>
  </si>
  <si>
    <t>89,46*1,6 'Přepočtené koeficientem množství</t>
  </si>
  <si>
    <t>6</t>
  </si>
  <si>
    <t>171211101</t>
  </si>
  <si>
    <t>Uložení sypanin do násypů ručně s rozprostřením sypaniny ve vrstvách a s hrubým urovnáním nezhutněných jakékoliv třídy těžitelnosti</t>
  </si>
  <si>
    <t>2093405525</t>
  </si>
  <si>
    <t>7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</si>
  <si>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</si>
  <si>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</si>
  <si>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m2</t>
  </si>
  <si>
    <t>-1709512793</t>
  </si>
  <si>
    <t>"plocha zasažená stavbou"250,00</t>
  </si>
  <si>
    <t>181311103</t>
  </si>
  <si>
    <t>Rozprostření a urovnání ornice v rovině nebo ve svahu sklonu do 1:5 ručně při souvislé ploše, tl. vrstvy do 200 mm</t>
  </si>
  <si>
    <t>-27371756</t>
  </si>
  <si>
    <t>9</t>
  </si>
  <si>
    <t>181351003</t>
  </si>
  <si>
    <t>Rozprostření a urovnání ornice v rovině nebo ve svahu sklonu do 1:5 strojně při souvislé ploše do 100 m2, tl. vrstvy do 200 mm</t>
  </si>
  <si>
    <t>497641266</t>
  </si>
  <si>
    <t>10</t>
  </si>
  <si>
    <t>181411131</t>
  </si>
  <si>
    <t>Založení trávníku na půdě předem připravené plochy do 1000 m2 výsevem včetně utažení parkového v rovině nebo na svahu do 1:5</t>
  </si>
  <si>
    <t>1428255316</t>
  </si>
  <si>
    <t>11</t>
  </si>
  <si>
    <t>00572410</t>
  </si>
  <si>
    <t>osivo směs travní parková</t>
  </si>
  <si>
    <t>kg</t>
  </si>
  <si>
    <t>132346325</t>
  </si>
  <si>
    <t>250*0,02 'Přepočtené koeficientem množství</t>
  </si>
  <si>
    <t>12</t>
  </si>
  <si>
    <t>182303111</t>
  </si>
  <si>
    <t>Doplnění zeminy nebo substrátu na travnatých plochách tloušťky do 50 mm v rovině nebo na svahu do 1:5</t>
  </si>
  <si>
    <t>470578539</t>
  </si>
  <si>
    <t>13</t>
  </si>
  <si>
    <t>10364101</t>
  </si>
  <si>
    <t xml:space="preserve">zemina pro terénní úpravy -  ornice</t>
  </si>
  <si>
    <t>-697997392</t>
  </si>
  <si>
    <t>Zakládání</t>
  </si>
  <si>
    <t>14</t>
  </si>
  <si>
    <t>275313611</t>
  </si>
  <si>
    <t>Základy z betonu prostého patky a bloky z betonu kamenem neprokládaného tř. C 16/20</t>
  </si>
  <si>
    <t>1627819342</t>
  </si>
  <si>
    <t>275351121</t>
  </si>
  <si>
    <t>Bednění základů patek zřízení</t>
  </si>
  <si>
    <t>145458543</t>
  </si>
  <si>
    <t>1*(1,70+0,40)*2*0,90</t>
  </si>
  <si>
    <t>1*(1,10+0,40)*2*0,90</t>
  </si>
  <si>
    <t>2*(0,30+0,40)*2*0,90</t>
  </si>
  <si>
    <t>3*(0,55+0,40)*2*0,90</t>
  </si>
  <si>
    <t>16</t>
  </si>
  <si>
    <t>275351122</t>
  </si>
  <si>
    <t>Bednění základů patek odstranění</t>
  </si>
  <si>
    <t>-307921393</t>
  </si>
  <si>
    <t>63</t>
  </si>
  <si>
    <t>Podlahy a podlahové konstrukce</t>
  </si>
  <si>
    <t>17</t>
  </si>
  <si>
    <t>635111242</t>
  </si>
  <si>
    <t>Násyp ze štěrkopísku, písku nebo kameniva pod podlahy se zhutněním z kameniva 0-32</t>
  </si>
  <si>
    <t>794034553</t>
  </si>
  <si>
    <t>5*0,1 'Přepočtené koeficientem množství</t>
  </si>
  <si>
    <t>18</t>
  </si>
  <si>
    <t>637211122</t>
  </si>
  <si>
    <t>Okapový chodník z dlaždic betonových se zalitím spár cementovou maltou do písku, tl. dlaždic 60 mm</t>
  </si>
  <si>
    <t>1596825775</t>
  </si>
  <si>
    <t>98</t>
  </si>
  <si>
    <t>Demolice</t>
  </si>
  <si>
    <t>19</t>
  </si>
  <si>
    <t>767161814</t>
  </si>
  <si>
    <t>Demontáž zábradlí do suti rovného nerozebíratelný spoj hmotnosti 1 m zábradlí přes 20 kg</t>
  </si>
  <si>
    <t>m</t>
  </si>
  <si>
    <t>-2055247053</t>
  </si>
  <si>
    <t>(7,40+7,60)*2</t>
  </si>
  <si>
    <t>20</t>
  </si>
  <si>
    <t>981511116</t>
  </si>
  <si>
    <t>Demolice konstrukcí objektů postupným rozebíráním konstrukcí z betonu prostého</t>
  </si>
  <si>
    <t>1200140339</t>
  </si>
  <si>
    <t>4,00*0,50*1,80</t>
  </si>
  <si>
    <t>981513114</t>
  </si>
  <si>
    <t>Demolice konstrukcí objektů těžkými mechanizačními prostředky konstrukcí ze železobetonu</t>
  </si>
  <si>
    <t>304707736</t>
  </si>
  <si>
    <t>(7,40+7,60)*2*0,50*0,40</t>
  </si>
  <si>
    <t>22</t>
  </si>
  <si>
    <t>981513116</t>
  </si>
  <si>
    <t>Demolice konstrukcí objektů těžkými mechanizačními prostředky konstrukcí z betonu prostého</t>
  </si>
  <si>
    <t>1055519150</t>
  </si>
  <si>
    <t>(7,40+7,60)*2*0,50*1,40</t>
  </si>
  <si>
    <t>(3,00+1,60)*2*0,40*1,60</t>
  </si>
  <si>
    <t>7,40*7,60*0,30</t>
  </si>
  <si>
    <t>997</t>
  </si>
  <si>
    <t>Přesun sutě</t>
  </si>
  <si>
    <t>23</t>
  </si>
  <si>
    <t>997006512</t>
  </si>
  <si>
    <t>Vodorovná doprava suti na skládku s naložením na dopravní prostředek a složením přes 100 m do 1 km</t>
  </si>
  <si>
    <t>-1030450994</t>
  </si>
  <si>
    <t>24</t>
  </si>
  <si>
    <t>997006519</t>
  </si>
  <si>
    <t>Vodorovná doprava suti na skládku s naložením na dopravní prostředek a složením Příplatek k ceně za každý další i započatý 1 km</t>
  </si>
  <si>
    <t>1711981323</t>
  </si>
  <si>
    <t>119,402*14 'Přepočtené koeficientem množství</t>
  </si>
  <si>
    <t>25</t>
  </si>
  <si>
    <t>94621000</t>
  </si>
  <si>
    <t>poplatek za uložení stavebního odpadu betonového zatříděného kódem 17 01 01 na recyklační skládku</t>
  </si>
  <si>
    <t>937549330</t>
  </si>
  <si>
    <t>26</t>
  </si>
  <si>
    <t>94621001</t>
  </si>
  <si>
    <t>poplatek za uložení stavebního odpadu železobetonového zatříděného kódem 17 01 01 na recyklační skládku</t>
  </si>
  <si>
    <t>-89224747</t>
  </si>
  <si>
    <t>27</t>
  </si>
  <si>
    <t>94620250</t>
  </si>
  <si>
    <t>poplatek za uložení směsného stavebního a demoličního odpadu zatříděného kódem 17 09 04</t>
  </si>
  <si>
    <t>-1745520669</t>
  </si>
  <si>
    <t>998</t>
  </si>
  <si>
    <t>Přesun hmot</t>
  </si>
  <si>
    <t>28</t>
  </si>
  <si>
    <t>998231311</t>
  </si>
  <si>
    <t>Přesun hmot pro sadovnické a krajinářské úpravy - strojně dopravní vzdálenost do 5000 m</t>
  </si>
  <si>
    <t>-1429089842</t>
  </si>
  <si>
    <t>PSV</t>
  </si>
  <si>
    <t>Práce a dodávky PSV</t>
  </si>
  <si>
    <t>767</t>
  </si>
  <si>
    <t>Konstrukce zámečnické</t>
  </si>
  <si>
    <t>29</t>
  </si>
  <si>
    <t>76799-V</t>
  </si>
  <si>
    <t>Výroba ocelové konstrukce schodiště</t>
  </si>
  <si>
    <t>R-položka</t>
  </si>
  <si>
    <t>1936063105</t>
  </si>
  <si>
    <t>30</t>
  </si>
  <si>
    <t>62861361R</t>
  </si>
  <si>
    <t>Žárové zinkování dílů ocelových konstrukcí</t>
  </si>
  <si>
    <t>1672896750</t>
  </si>
  <si>
    <t>31</t>
  </si>
  <si>
    <t>767995117</t>
  </si>
  <si>
    <t>Montáž ostatních atypických zámečnických konstrukcí hmotnosti přes 250 do 500 kg včetně ukotvení do betonových patek</t>
  </si>
  <si>
    <t>1805584190</t>
  </si>
  <si>
    <t>32</t>
  </si>
  <si>
    <t>13010011</t>
  </si>
  <si>
    <t>tyč ocelová kruhová jakost 11 375 D 10mm</t>
  </si>
  <si>
    <t>-1590948489</t>
  </si>
  <si>
    <t>107,80*0,000617</t>
  </si>
  <si>
    <t>0,067*1,08 'Přepočtené koeficientem množství</t>
  </si>
  <si>
    <t>33</t>
  </si>
  <si>
    <t>13010218</t>
  </si>
  <si>
    <t>tyč ocelová plochá jakost 11 375 50x4mm</t>
  </si>
  <si>
    <t>44674033</t>
  </si>
  <si>
    <t>8,00*0,00157</t>
  </si>
  <si>
    <t>0,013*1,08 'Přepočtené koeficientem množství</t>
  </si>
  <si>
    <t>34</t>
  </si>
  <si>
    <t>13010508</t>
  </si>
  <si>
    <t>úhelník ocelový nerovnostranný jakost 11 375 60x40x5mm</t>
  </si>
  <si>
    <t>-1434903420</t>
  </si>
  <si>
    <t>1,20*0,00376</t>
  </si>
  <si>
    <t>0,005*1,08 'Přepočtené koeficientem množství</t>
  </si>
  <si>
    <t>35</t>
  </si>
  <si>
    <t>13515116</t>
  </si>
  <si>
    <t>ocel široká jakost S235JR 200x8mm</t>
  </si>
  <si>
    <t>887599324</t>
  </si>
  <si>
    <t>1,40*0,01256</t>
  </si>
  <si>
    <t>0,018*1,08 'Přepočtené koeficientem množství</t>
  </si>
  <si>
    <t>36</t>
  </si>
  <si>
    <t>14550232</t>
  </si>
  <si>
    <t>profil ocelový čtvercový svařovaný 35x35x3mm</t>
  </si>
  <si>
    <t>3101056</t>
  </si>
  <si>
    <t>10,40*0,002919</t>
  </si>
  <si>
    <t>0,03*1,08 'Přepočtené koeficientem množství</t>
  </si>
  <si>
    <t>37</t>
  </si>
  <si>
    <t>14550238</t>
  </si>
  <si>
    <t>profil ocelový čtvercový svařovaný 40x40x4mm</t>
  </si>
  <si>
    <t>1235456468</t>
  </si>
  <si>
    <t>9,00*0,004323</t>
  </si>
  <si>
    <t>13,2*0,004323</t>
  </si>
  <si>
    <t>10,4*0,004323</t>
  </si>
  <si>
    <t>0,141*1,08 'Přepočtené koeficientem množství</t>
  </si>
  <si>
    <t>38</t>
  </si>
  <si>
    <t>14550138</t>
  </si>
  <si>
    <t>profil ocelový obdélníkový svařovaný 50x30x3mm</t>
  </si>
  <si>
    <t>-1207139011</t>
  </si>
  <si>
    <t>12,60*0,003404</t>
  </si>
  <si>
    <t>0,043*1,08 'Přepočtené koeficientem množství</t>
  </si>
  <si>
    <t>39</t>
  </si>
  <si>
    <t>1542559R</t>
  </si>
  <si>
    <t>profil ocelový U ohýbaný tl 4mm 250x50x50mm</t>
  </si>
  <si>
    <t>2011842461</t>
  </si>
  <si>
    <t>4,60*0,01056</t>
  </si>
  <si>
    <t>0,049*1,08 'Přepočtené koeficientem množství</t>
  </si>
  <si>
    <t>40</t>
  </si>
  <si>
    <t>5534703R</t>
  </si>
  <si>
    <t>pororošt žárově zinkovaný velikost ok 33/33 výška nosného pásku 40 mm</t>
  </si>
  <si>
    <t>1473024103</t>
  </si>
  <si>
    <t>8,102*1,08 'Přepočtené koeficientem množství</t>
  </si>
  <si>
    <t>41</t>
  </si>
  <si>
    <t>6312609R</t>
  </si>
  <si>
    <t>schodišťové stupně PR-33/33-40/3 - ocel-zinkovaná - 1200x305 mm</t>
  </si>
  <si>
    <t>kus</t>
  </si>
  <si>
    <t>553301152</t>
  </si>
  <si>
    <t>42</t>
  </si>
  <si>
    <t>31197004</t>
  </si>
  <si>
    <t>tyč závitová Pz 4.6 M12</t>
  </si>
  <si>
    <t>1048029154</t>
  </si>
  <si>
    <t>7*4*0,15</t>
  </si>
  <si>
    <t>43</t>
  </si>
  <si>
    <t>54879089</t>
  </si>
  <si>
    <t>tmel pro lepené kotvy do betonu a těžké kotvení</t>
  </si>
  <si>
    <t>1665463852</t>
  </si>
  <si>
    <t>7*4</t>
  </si>
  <si>
    <t>28*0,022 'Přepočtené koeficientem množství</t>
  </si>
  <si>
    <t>44</t>
  </si>
  <si>
    <t>31111003</t>
  </si>
  <si>
    <t>matice přesná šestihranná Pz DIN 934-8 M6</t>
  </si>
  <si>
    <t>100 kus</t>
  </si>
  <si>
    <t>-2047074862</t>
  </si>
  <si>
    <t>28*0,01 'Přepočtené koeficientem množství</t>
  </si>
  <si>
    <t>45</t>
  </si>
  <si>
    <t>1561920R</t>
  </si>
  <si>
    <t>plastová krytka M12</t>
  </si>
  <si>
    <t>-1463576422</t>
  </si>
  <si>
    <t>46</t>
  </si>
  <si>
    <t>13900000R</t>
  </si>
  <si>
    <t>materiál montážní, spojovací a ostatní</t>
  </si>
  <si>
    <t>kpl</t>
  </si>
  <si>
    <t>-2143085234</t>
  </si>
  <si>
    <t>47</t>
  </si>
  <si>
    <t>998767101</t>
  </si>
  <si>
    <t>Přesun hmot pro zámečnické konstrukce stanovený z hmotnosti přesunovaného materiálu vodorovná dopravní vzdálenost do 50 m v objektech výšky do 6 m</t>
  </si>
  <si>
    <t>529521772</t>
  </si>
  <si>
    <t>VRN</t>
  </si>
  <si>
    <t>Vedlejší rozpočtové náklady</t>
  </si>
  <si>
    <t>VRN3</t>
  </si>
  <si>
    <t>Zařízení staveniště</t>
  </si>
  <si>
    <t>48</t>
  </si>
  <si>
    <t>032403000</t>
  </si>
  <si>
    <t>Provizorní komunikace - úprava vjezdu na staveniště vhodnou sypaninou (recyklát nebo štěrkodrť)</t>
  </si>
  <si>
    <t>…</t>
  </si>
  <si>
    <t>1024</t>
  </si>
  <si>
    <t>-234735620</t>
  </si>
  <si>
    <t>49</t>
  </si>
  <si>
    <t>034103000</t>
  </si>
  <si>
    <t>Oplocení staveniště (demontáž a montáž oplocení areálu pro přístup mechanizace a vozidel, provizorní oplocení během provádění prací a pod)</t>
  </si>
  <si>
    <t>-1484584910</t>
  </si>
  <si>
    <t>50</t>
  </si>
  <si>
    <t>034303000</t>
  </si>
  <si>
    <t>Dopravní inženýrská opatření - DIO</t>
  </si>
  <si>
    <t>22351145</t>
  </si>
  <si>
    <t>51</t>
  </si>
  <si>
    <t>039103000</t>
  </si>
  <si>
    <t>Rozebrání, zpětná montáž oplocení, bourání a odvoz zařízení staveniště</t>
  </si>
  <si>
    <t>683139305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</si>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</sst>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057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ZŠ a MŠ Kosmonautů - stavební úpravy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Kosmonautů, Děčín 27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10. 2. 2021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Vladimír Vidai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03 - MŠ - demolice ven...'!J30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'SO 03 - MŠ - demolice ven...'!P90</f>
        <v>0</v>
      </c>
      <c r="AV55" s="120">
        <f>'SO 03 - MŠ - demolice ven...'!J33</f>
        <v>0</v>
      </c>
      <c r="AW55" s="120">
        <f>'SO 03 - MŠ - demolice ven...'!J34</f>
        <v>0</v>
      </c>
      <c r="AX55" s="120">
        <f>'SO 03 - MŠ - demolice ven...'!J35</f>
        <v>0</v>
      </c>
      <c r="AY55" s="120">
        <f>'SO 03 - MŠ - demolice ven...'!J36</f>
        <v>0</v>
      </c>
      <c r="AZ55" s="120">
        <f>'SO 03 - MŠ - demolice ven...'!F33</f>
        <v>0</v>
      </c>
      <c r="BA55" s="120">
        <f>'SO 03 - MŠ - demolice ven...'!F34</f>
        <v>0</v>
      </c>
      <c r="BB55" s="120">
        <f>'SO 03 - MŠ - demolice ven...'!F35</f>
        <v>0</v>
      </c>
      <c r="BC55" s="120">
        <f>'SO 03 - MŠ - demolice ven...'!F36</f>
        <v>0</v>
      </c>
      <c r="BD55" s="122">
        <f>'SO 03 - MŠ - demolice ven...'!F37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fsHfAZroc7guyfKNiSi+/MHb+630lpQpBdbKJMqm1hLrOPx4f9qa80y6boDY/yDwspaU/eBfm0q5Hhf/GkJgmw==" hashValue="4s1fAWi+se3IY9Klo/oxyFwnf85yNdJdXTR2E36ugCp7Dnu3McSaIQwoXePyVFvaY/4h7na6mHCTJfmHk1d5Q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3 - MŠ - demolice ve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85</v>
      </c>
    </row>
    <row r="4" s="1" customFormat="1" ht="24.96" customHeight="1">
      <c r="B4" s="20"/>
      <c r="D4" s="126" t="s">
        <v>86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ZŠ a MŠ Kosmonautů - stavební úpravy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87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88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89</v>
      </c>
      <c r="G12" s="38"/>
      <c r="H12" s="38"/>
      <c r="I12" s="128" t="s">
        <v>23</v>
      </c>
      <c r="J12" s="133" t="str">
        <f>'Rekapitulace stavby'!AN8</f>
        <v>10. 2. 2021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27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28</v>
      </c>
      <c r="F15" s="38"/>
      <c r="G15" s="38"/>
      <c r="H15" s="38"/>
      <c r="I15" s="128" t="s">
        <v>29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30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29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32</v>
      </c>
      <c r="E20" s="38"/>
      <c r="F20" s="38"/>
      <c r="G20" s="38"/>
      <c r="H20" s="38"/>
      <c r="I20" s="128" t="s">
        <v>26</v>
      </c>
      <c r="J20" s="132" t="s">
        <v>33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34</v>
      </c>
      <c r="F21" s="38"/>
      <c r="G21" s="38"/>
      <c r="H21" s="38"/>
      <c r="I21" s="128" t="s">
        <v>29</v>
      </c>
      <c r="J21" s="132" t="s">
        <v>35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37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29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39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41</v>
      </c>
      <c r="E30" s="38"/>
      <c r="F30" s="38"/>
      <c r="G30" s="38"/>
      <c r="H30" s="38"/>
      <c r="I30" s="38"/>
      <c r="J30" s="140">
        <f>ROUND(J90,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43</v>
      </c>
      <c r="G32" s="38"/>
      <c r="H32" s="38"/>
      <c r="I32" s="141" t="s">
        <v>42</v>
      </c>
      <c r="J32" s="141" t="s">
        <v>44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45</v>
      </c>
      <c r="E33" s="128" t="s">
        <v>46</v>
      </c>
      <c r="F33" s="143">
        <f>ROUND((SUM(BE90:BE206)),  2)</f>
        <v>0</v>
      </c>
      <c r="G33" s="38"/>
      <c r="H33" s="38"/>
      <c r="I33" s="144">
        <v>0.20999999999999999</v>
      </c>
      <c r="J33" s="143">
        <f>ROUND(((SUM(BE90:BE206))*I33),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47</v>
      </c>
      <c r="F34" s="143">
        <f>ROUND((SUM(BF90:BF206)),  2)</f>
        <v>0</v>
      </c>
      <c r="G34" s="38"/>
      <c r="H34" s="38"/>
      <c r="I34" s="144">
        <v>0.14999999999999999</v>
      </c>
      <c r="J34" s="143">
        <f>ROUND(((SUM(BF90:BF206))*I34),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48</v>
      </c>
      <c r="F35" s="143">
        <f>ROUND((SUM(BG90:BG206)),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49</v>
      </c>
      <c r="F36" s="143">
        <f>ROUND((SUM(BH90:BH206)),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50</v>
      </c>
      <c r="F37" s="143">
        <f>ROUND((SUM(BI90:BI206)),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51</v>
      </c>
      <c r="E39" s="147"/>
      <c r="F39" s="147"/>
      <c r="G39" s="148" t="s">
        <v>52</v>
      </c>
      <c r="H39" s="149" t="s">
        <v>53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ZŠ a MŠ Kosmonautů - stavební úpravy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03 - MŠ - demolice venkovní terasy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Kosmonautů 178, Děčín 27</v>
      </c>
      <c r="G52" s="40"/>
      <c r="H52" s="40"/>
      <c r="I52" s="32" t="s">
        <v>23</v>
      </c>
      <c r="J52" s="72" t="str">
        <f>IF(J12="","",J12)</f>
        <v>10. 2. 2021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Vladimír Vidai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91</v>
      </c>
      <c r="D57" s="158"/>
      <c r="E57" s="158"/>
      <c r="F57" s="158"/>
      <c r="G57" s="158"/>
      <c r="H57" s="158"/>
      <c r="I57" s="158"/>
      <c r="J57" s="159" t="s">
        <v>92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73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1"/>
      <c r="C60" s="162"/>
      <c r="D60" s="163" t="s">
        <v>94</v>
      </c>
      <c r="E60" s="164"/>
      <c r="F60" s="164"/>
      <c r="G60" s="164"/>
      <c r="H60" s="164"/>
      <c r="I60" s="164"/>
      <c r="J60" s="165">
        <f>J91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95</v>
      </c>
      <c r="E61" s="170"/>
      <c r="F61" s="170"/>
      <c r="G61" s="170"/>
      <c r="H61" s="170"/>
      <c r="I61" s="170"/>
      <c r="J61" s="171">
        <f>J92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96</v>
      </c>
      <c r="E62" s="170"/>
      <c r="F62" s="170"/>
      <c r="G62" s="170"/>
      <c r="H62" s="170"/>
      <c r="I62" s="170"/>
      <c r="J62" s="171">
        <f>J116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97</v>
      </c>
      <c r="E63" s="170"/>
      <c r="F63" s="170"/>
      <c r="G63" s="170"/>
      <c r="H63" s="170"/>
      <c r="I63" s="170"/>
      <c r="J63" s="171">
        <f>J130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98</v>
      </c>
      <c r="E64" s="170"/>
      <c r="F64" s="170"/>
      <c r="G64" s="170"/>
      <c r="H64" s="170"/>
      <c r="I64" s="170"/>
      <c r="J64" s="171">
        <f>J134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99</v>
      </c>
      <c r="E65" s="170"/>
      <c r="F65" s="170"/>
      <c r="G65" s="170"/>
      <c r="H65" s="170"/>
      <c r="I65" s="170"/>
      <c r="J65" s="171">
        <f>J146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100</v>
      </c>
      <c r="E66" s="170"/>
      <c r="F66" s="170"/>
      <c r="G66" s="170"/>
      <c r="H66" s="170"/>
      <c r="I66" s="170"/>
      <c r="J66" s="171">
        <f>J153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1"/>
      <c r="C67" s="162"/>
      <c r="D67" s="163" t="s">
        <v>101</v>
      </c>
      <c r="E67" s="164"/>
      <c r="F67" s="164"/>
      <c r="G67" s="164"/>
      <c r="H67" s="164"/>
      <c r="I67" s="164"/>
      <c r="J67" s="165">
        <f>J155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7"/>
      <c r="C68" s="168"/>
      <c r="D68" s="169" t="s">
        <v>102</v>
      </c>
      <c r="E68" s="170"/>
      <c r="F68" s="170"/>
      <c r="G68" s="170"/>
      <c r="H68" s="170"/>
      <c r="I68" s="170"/>
      <c r="J68" s="171">
        <f>J156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1"/>
      <c r="C69" s="162"/>
      <c r="D69" s="163" t="s">
        <v>103</v>
      </c>
      <c r="E69" s="164"/>
      <c r="F69" s="164"/>
      <c r="G69" s="164"/>
      <c r="H69" s="164"/>
      <c r="I69" s="164"/>
      <c r="J69" s="165">
        <f>J201</f>
        <v>0</v>
      </c>
      <c r="K69" s="162"/>
      <c r="L69" s="16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7"/>
      <c r="C70" s="168"/>
      <c r="D70" s="169" t="s">
        <v>104</v>
      </c>
      <c r="E70" s="170"/>
      <c r="F70" s="170"/>
      <c r="G70" s="170"/>
      <c r="H70" s="170"/>
      <c r="I70" s="170"/>
      <c r="J70" s="171">
        <f>J202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105</v>
      </c>
      <c r="D77" s="40"/>
      <c r="E77" s="40"/>
      <c r="F77" s="40"/>
      <c r="G77" s="40"/>
      <c r="H77" s="40"/>
      <c r="I77" s="40"/>
      <c r="J77" s="40"/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56" t="str">
        <f>E7</f>
        <v>ZŠ a MŠ Kosmonautů - stavební úpravy</v>
      </c>
      <c r="F80" s="32"/>
      <c r="G80" s="32"/>
      <c r="H80" s="32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87</v>
      </c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 03 - MŠ - demolice venkovní terasy</v>
      </c>
      <c r="F82" s="40"/>
      <c r="G82" s="40"/>
      <c r="H82" s="40"/>
      <c r="I82" s="40"/>
      <c r="J82" s="40"/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Kosmonautů 178, Děčín 27</v>
      </c>
      <c r="G84" s="40"/>
      <c r="H84" s="40"/>
      <c r="I84" s="32" t="s">
        <v>23</v>
      </c>
      <c r="J84" s="72" t="str">
        <f>IF(J12="","",J12)</f>
        <v>10. 2. 2021</v>
      </c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Statutární město Děčín</v>
      </c>
      <c r="G86" s="40"/>
      <c r="H86" s="40"/>
      <c r="I86" s="32" t="s">
        <v>32</v>
      </c>
      <c r="J86" s="36" t="str">
        <f>E21</f>
        <v>Vladimír Vidai</v>
      </c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IF(E18="","",E18)</f>
        <v>Vyplň údaj</v>
      </c>
      <c r="G87" s="40"/>
      <c r="H87" s="40"/>
      <c r="I87" s="32" t="s">
        <v>37</v>
      </c>
      <c r="J87" s="36" t="str">
        <f>E24</f>
        <v xml:space="preserve"> </v>
      </c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3"/>
      <c r="B89" s="174"/>
      <c r="C89" s="175" t="s">
        <v>106</v>
      </c>
      <c r="D89" s="176" t="s">
        <v>60</v>
      </c>
      <c r="E89" s="176" t="s">
        <v>56</v>
      </c>
      <c r="F89" s="176" t="s">
        <v>57</v>
      </c>
      <c r="G89" s="176" t="s">
        <v>107</v>
      </c>
      <c r="H89" s="176" t="s">
        <v>108</v>
      </c>
      <c r="I89" s="176" t="s">
        <v>109</v>
      </c>
      <c r="J89" s="176" t="s">
        <v>92</v>
      </c>
      <c r="K89" s="177" t="s">
        <v>110</v>
      </c>
      <c r="L89" s="178"/>
      <c r="M89" s="92" t="s">
        <v>19</v>
      </c>
      <c r="N89" s="93" t="s">
        <v>45</v>
      </c>
      <c r="O89" s="93" t="s">
        <v>111</v>
      </c>
      <c r="P89" s="93" t="s">
        <v>112</v>
      </c>
      <c r="Q89" s="93" t="s">
        <v>113</v>
      </c>
      <c r="R89" s="93" t="s">
        <v>114</v>
      </c>
      <c r="S89" s="93" t="s">
        <v>115</v>
      </c>
      <c r="T89" s="94" t="s">
        <v>116</v>
      </c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</row>
    <row r="90" s="2" customFormat="1" ht="22.8" customHeight="1">
      <c r="A90" s="38"/>
      <c r="B90" s="39"/>
      <c r="C90" s="99" t="s">
        <v>117</v>
      </c>
      <c r="D90" s="40"/>
      <c r="E90" s="40"/>
      <c r="F90" s="40"/>
      <c r="G90" s="40"/>
      <c r="H90" s="40"/>
      <c r="I90" s="40"/>
      <c r="J90" s="179">
        <f>BK90</f>
        <v>0</v>
      </c>
      <c r="K90" s="40"/>
      <c r="L90" s="44"/>
      <c r="M90" s="95"/>
      <c r="N90" s="180"/>
      <c r="O90" s="96"/>
      <c r="P90" s="181">
        <f>P91+P155+P201</f>
        <v>0</v>
      </c>
      <c r="Q90" s="96"/>
      <c r="R90" s="181">
        <f>R91+R155+R201</f>
        <v>27.446167239999998</v>
      </c>
      <c r="S90" s="96"/>
      <c r="T90" s="182">
        <f>T91+T155+T201</f>
        <v>119.40200000000002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74</v>
      </c>
      <c r="AU90" s="17" t="s">
        <v>93</v>
      </c>
      <c r="BK90" s="183">
        <f>BK91+BK155+BK201</f>
        <v>0</v>
      </c>
    </row>
    <row r="91" s="12" customFormat="1" ht="25.92" customHeight="1">
      <c r="A91" s="12"/>
      <c r="B91" s="184"/>
      <c r="C91" s="185"/>
      <c r="D91" s="186" t="s">
        <v>74</v>
      </c>
      <c r="E91" s="187" t="s">
        <v>118</v>
      </c>
      <c r="F91" s="187" t="s">
        <v>119</v>
      </c>
      <c r="G91" s="185"/>
      <c r="H91" s="185"/>
      <c r="I91" s="188"/>
      <c r="J91" s="189">
        <f>BK91</f>
        <v>0</v>
      </c>
      <c r="K91" s="185"/>
      <c r="L91" s="190"/>
      <c r="M91" s="191"/>
      <c r="N91" s="192"/>
      <c r="O91" s="192"/>
      <c r="P91" s="193">
        <f>P92+P116+P130+P134+P146+P153</f>
        <v>0</v>
      </c>
      <c r="Q91" s="192"/>
      <c r="R91" s="193">
        <f>R92+R116+R130+R134+R146+R153</f>
        <v>26.642429319999998</v>
      </c>
      <c r="S91" s="192"/>
      <c r="T91" s="194">
        <f>T92+T116+T130+T134+T146+T153</f>
        <v>119.40200000000002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5" t="s">
        <v>83</v>
      </c>
      <c r="AT91" s="196" t="s">
        <v>74</v>
      </c>
      <c r="AU91" s="196" t="s">
        <v>75</v>
      </c>
      <c r="AY91" s="195" t="s">
        <v>120</v>
      </c>
      <c r="BK91" s="197">
        <f>BK92+BK116+BK130+BK134+BK146+BK153</f>
        <v>0</v>
      </c>
    </row>
    <row r="92" s="12" customFormat="1" ht="22.8" customHeight="1">
      <c r="A92" s="12"/>
      <c r="B92" s="184"/>
      <c r="C92" s="185"/>
      <c r="D92" s="186" t="s">
        <v>74</v>
      </c>
      <c r="E92" s="198" t="s">
        <v>83</v>
      </c>
      <c r="F92" s="198" t="s">
        <v>121</v>
      </c>
      <c r="G92" s="185"/>
      <c r="H92" s="185"/>
      <c r="I92" s="188"/>
      <c r="J92" s="199">
        <f>BK92</f>
        <v>0</v>
      </c>
      <c r="K92" s="185"/>
      <c r="L92" s="190"/>
      <c r="M92" s="191"/>
      <c r="N92" s="192"/>
      <c r="O92" s="192"/>
      <c r="P92" s="193">
        <f>SUM(P93:P115)</f>
        <v>0</v>
      </c>
      <c r="Q92" s="192"/>
      <c r="R92" s="193">
        <f>SUM(R93:R115)</f>
        <v>20.004999999999999</v>
      </c>
      <c r="S92" s="192"/>
      <c r="T92" s="194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83</v>
      </c>
      <c r="AT92" s="196" t="s">
        <v>74</v>
      </c>
      <c r="AU92" s="196" t="s">
        <v>83</v>
      </c>
      <c r="AY92" s="195" t="s">
        <v>120</v>
      </c>
      <c r="BK92" s="197">
        <f>SUM(BK93:BK115)</f>
        <v>0</v>
      </c>
    </row>
    <row r="93" s="2" customFormat="1" ht="21.75" customHeight="1">
      <c r="A93" s="38"/>
      <c r="B93" s="39"/>
      <c r="C93" s="200" t="s">
        <v>83</v>
      </c>
      <c r="D93" s="200" t="s">
        <v>122</v>
      </c>
      <c r="E93" s="201" t="s">
        <v>123</v>
      </c>
      <c r="F93" s="202" t="s">
        <v>124</v>
      </c>
      <c r="G93" s="203" t="s">
        <v>125</v>
      </c>
      <c r="H93" s="204">
        <v>89.459999999999994</v>
      </c>
      <c r="I93" s="205"/>
      <c r="J93" s="206">
        <f>ROUND(I93*H93,2)</f>
        <v>0</v>
      </c>
      <c r="K93" s="202" t="s">
        <v>126</v>
      </c>
      <c r="L93" s="44"/>
      <c r="M93" s="207" t="s">
        <v>19</v>
      </c>
      <c r="N93" s="208" t="s">
        <v>46</v>
      </c>
      <c r="O93" s="84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1" t="s">
        <v>127</v>
      </c>
      <c r="AT93" s="211" t="s">
        <v>122</v>
      </c>
      <c r="AU93" s="211" t="s">
        <v>85</v>
      </c>
      <c r="AY93" s="17" t="s">
        <v>120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7" t="s">
        <v>83</v>
      </c>
      <c r="BK93" s="212">
        <f>ROUND(I93*H93,2)</f>
        <v>0</v>
      </c>
      <c r="BL93" s="17" t="s">
        <v>127</v>
      </c>
      <c r="BM93" s="211" t="s">
        <v>128</v>
      </c>
    </row>
    <row r="94" s="13" customFormat="1">
      <c r="A94" s="13"/>
      <c r="B94" s="213"/>
      <c r="C94" s="214"/>
      <c r="D94" s="215" t="s">
        <v>129</v>
      </c>
      <c r="E94" s="216" t="s">
        <v>19</v>
      </c>
      <c r="F94" s="217" t="s">
        <v>130</v>
      </c>
      <c r="G94" s="214"/>
      <c r="H94" s="218">
        <v>89.459999999999994</v>
      </c>
      <c r="I94" s="219"/>
      <c r="J94" s="214"/>
      <c r="K94" s="214"/>
      <c r="L94" s="220"/>
      <c r="M94" s="221"/>
      <c r="N94" s="222"/>
      <c r="O94" s="222"/>
      <c r="P94" s="222"/>
      <c r="Q94" s="222"/>
      <c r="R94" s="222"/>
      <c r="S94" s="222"/>
      <c r="T94" s="22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4" t="s">
        <v>129</v>
      </c>
      <c r="AU94" s="224" t="s">
        <v>85</v>
      </c>
      <c r="AV94" s="13" t="s">
        <v>85</v>
      </c>
      <c r="AW94" s="13" t="s">
        <v>36</v>
      </c>
      <c r="AX94" s="13" t="s">
        <v>83</v>
      </c>
      <c r="AY94" s="224" t="s">
        <v>120</v>
      </c>
    </row>
    <row r="95" s="2" customFormat="1" ht="16.5" customHeight="1">
      <c r="A95" s="38"/>
      <c r="B95" s="39"/>
      <c r="C95" s="200" t="s">
        <v>85</v>
      </c>
      <c r="D95" s="200" t="s">
        <v>122</v>
      </c>
      <c r="E95" s="201" t="s">
        <v>131</v>
      </c>
      <c r="F95" s="202" t="s">
        <v>132</v>
      </c>
      <c r="G95" s="203" t="s">
        <v>125</v>
      </c>
      <c r="H95" s="204">
        <v>1.8180000000000001</v>
      </c>
      <c r="I95" s="205"/>
      <c r="J95" s="206">
        <f>ROUND(I95*H95,2)</f>
        <v>0</v>
      </c>
      <c r="K95" s="202" t="s">
        <v>126</v>
      </c>
      <c r="L95" s="44"/>
      <c r="M95" s="207" t="s">
        <v>19</v>
      </c>
      <c r="N95" s="208" t="s">
        <v>46</v>
      </c>
      <c r="O95" s="84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1" t="s">
        <v>127</v>
      </c>
      <c r="AT95" s="211" t="s">
        <v>122</v>
      </c>
      <c r="AU95" s="211" t="s">
        <v>85</v>
      </c>
      <c r="AY95" s="17" t="s">
        <v>120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7" t="s">
        <v>83</v>
      </c>
      <c r="BK95" s="212">
        <f>ROUND(I95*H95,2)</f>
        <v>0</v>
      </c>
      <c r="BL95" s="17" t="s">
        <v>127</v>
      </c>
      <c r="BM95" s="211" t="s">
        <v>133</v>
      </c>
    </row>
    <row r="96" s="13" customFormat="1">
      <c r="A96" s="13"/>
      <c r="B96" s="213"/>
      <c r="C96" s="214"/>
      <c r="D96" s="215" t="s">
        <v>129</v>
      </c>
      <c r="E96" s="216" t="s">
        <v>19</v>
      </c>
      <c r="F96" s="217" t="s">
        <v>134</v>
      </c>
      <c r="G96" s="214"/>
      <c r="H96" s="218">
        <v>0.61199999999999999</v>
      </c>
      <c r="I96" s="219"/>
      <c r="J96" s="214"/>
      <c r="K96" s="214"/>
      <c r="L96" s="220"/>
      <c r="M96" s="221"/>
      <c r="N96" s="222"/>
      <c r="O96" s="222"/>
      <c r="P96" s="222"/>
      <c r="Q96" s="222"/>
      <c r="R96" s="222"/>
      <c r="S96" s="222"/>
      <c r="T96" s="22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4" t="s">
        <v>129</v>
      </c>
      <c r="AU96" s="224" t="s">
        <v>85</v>
      </c>
      <c r="AV96" s="13" t="s">
        <v>85</v>
      </c>
      <c r="AW96" s="13" t="s">
        <v>36</v>
      </c>
      <c r="AX96" s="13" t="s">
        <v>75</v>
      </c>
      <c r="AY96" s="224" t="s">
        <v>120</v>
      </c>
    </row>
    <row r="97" s="13" customFormat="1">
      <c r="A97" s="13"/>
      <c r="B97" s="213"/>
      <c r="C97" s="214"/>
      <c r="D97" s="215" t="s">
        <v>129</v>
      </c>
      <c r="E97" s="216" t="s">
        <v>19</v>
      </c>
      <c r="F97" s="217" t="s">
        <v>135</v>
      </c>
      <c r="G97" s="214"/>
      <c r="H97" s="218">
        <v>0.39600000000000002</v>
      </c>
      <c r="I97" s="219"/>
      <c r="J97" s="214"/>
      <c r="K97" s="214"/>
      <c r="L97" s="220"/>
      <c r="M97" s="221"/>
      <c r="N97" s="222"/>
      <c r="O97" s="222"/>
      <c r="P97" s="222"/>
      <c r="Q97" s="222"/>
      <c r="R97" s="222"/>
      <c r="S97" s="222"/>
      <c r="T97" s="22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4" t="s">
        <v>129</v>
      </c>
      <c r="AU97" s="224" t="s">
        <v>85</v>
      </c>
      <c r="AV97" s="13" t="s">
        <v>85</v>
      </c>
      <c r="AW97" s="13" t="s">
        <v>36</v>
      </c>
      <c r="AX97" s="13" t="s">
        <v>75</v>
      </c>
      <c r="AY97" s="224" t="s">
        <v>120</v>
      </c>
    </row>
    <row r="98" s="13" customFormat="1">
      <c r="A98" s="13"/>
      <c r="B98" s="213"/>
      <c r="C98" s="214"/>
      <c r="D98" s="215" t="s">
        <v>129</v>
      </c>
      <c r="E98" s="216" t="s">
        <v>19</v>
      </c>
      <c r="F98" s="217" t="s">
        <v>136</v>
      </c>
      <c r="G98" s="214"/>
      <c r="H98" s="218">
        <v>0.216</v>
      </c>
      <c r="I98" s="219"/>
      <c r="J98" s="214"/>
      <c r="K98" s="214"/>
      <c r="L98" s="220"/>
      <c r="M98" s="221"/>
      <c r="N98" s="222"/>
      <c r="O98" s="222"/>
      <c r="P98" s="222"/>
      <c r="Q98" s="222"/>
      <c r="R98" s="222"/>
      <c r="S98" s="222"/>
      <c r="T98" s="22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4" t="s">
        <v>129</v>
      </c>
      <c r="AU98" s="224" t="s">
        <v>85</v>
      </c>
      <c r="AV98" s="13" t="s">
        <v>85</v>
      </c>
      <c r="AW98" s="13" t="s">
        <v>36</v>
      </c>
      <c r="AX98" s="13" t="s">
        <v>75</v>
      </c>
      <c r="AY98" s="224" t="s">
        <v>120</v>
      </c>
    </row>
    <row r="99" s="13" customFormat="1">
      <c r="A99" s="13"/>
      <c r="B99" s="213"/>
      <c r="C99" s="214"/>
      <c r="D99" s="215" t="s">
        <v>129</v>
      </c>
      <c r="E99" s="216" t="s">
        <v>19</v>
      </c>
      <c r="F99" s="217" t="s">
        <v>137</v>
      </c>
      <c r="G99" s="214"/>
      <c r="H99" s="218">
        <v>0.59399999999999997</v>
      </c>
      <c r="I99" s="219"/>
      <c r="J99" s="214"/>
      <c r="K99" s="214"/>
      <c r="L99" s="220"/>
      <c r="M99" s="221"/>
      <c r="N99" s="222"/>
      <c r="O99" s="222"/>
      <c r="P99" s="222"/>
      <c r="Q99" s="222"/>
      <c r="R99" s="222"/>
      <c r="S99" s="222"/>
      <c r="T99" s="22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4" t="s">
        <v>129</v>
      </c>
      <c r="AU99" s="224" t="s">
        <v>85</v>
      </c>
      <c r="AV99" s="13" t="s">
        <v>85</v>
      </c>
      <c r="AW99" s="13" t="s">
        <v>36</v>
      </c>
      <c r="AX99" s="13" t="s">
        <v>75</v>
      </c>
      <c r="AY99" s="224" t="s">
        <v>120</v>
      </c>
    </row>
    <row r="100" s="14" customFormat="1">
      <c r="A100" s="14"/>
      <c r="B100" s="225"/>
      <c r="C100" s="226"/>
      <c r="D100" s="215" t="s">
        <v>129</v>
      </c>
      <c r="E100" s="227" t="s">
        <v>19</v>
      </c>
      <c r="F100" s="228" t="s">
        <v>138</v>
      </c>
      <c r="G100" s="226"/>
      <c r="H100" s="229">
        <v>1.8180000000000001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5" t="s">
        <v>129</v>
      </c>
      <c r="AU100" s="235" t="s">
        <v>85</v>
      </c>
      <c r="AV100" s="14" t="s">
        <v>127</v>
      </c>
      <c r="AW100" s="14" t="s">
        <v>36</v>
      </c>
      <c r="AX100" s="14" t="s">
        <v>83</v>
      </c>
      <c r="AY100" s="235" t="s">
        <v>120</v>
      </c>
    </row>
    <row r="101" s="2" customFormat="1">
      <c r="A101" s="38"/>
      <c r="B101" s="39"/>
      <c r="C101" s="200" t="s">
        <v>139</v>
      </c>
      <c r="D101" s="200" t="s">
        <v>122</v>
      </c>
      <c r="E101" s="201" t="s">
        <v>140</v>
      </c>
      <c r="F101" s="202" t="s">
        <v>141</v>
      </c>
      <c r="G101" s="203" t="s">
        <v>125</v>
      </c>
      <c r="H101" s="204">
        <v>89.459999999999994</v>
      </c>
      <c r="I101" s="205"/>
      <c r="J101" s="206">
        <f>ROUND(I101*H101,2)</f>
        <v>0</v>
      </c>
      <c r="K101" s="202" t="s">
        <v>126</v>
      </c>
      <c r="L101" s="44"/>
      <c r="M101" s="207" t="s">
        <v>19</v>
      </c>
      <c r="N101" s="208" t="s">
        <v>46</v>
      </c>
      <c r="O101" s="84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1" t="s">
        <v>127</v>
      </c>
      <c r="AT101" s="211" t="s">
        <v>122</v>
      </c>
      <c r="AU101" s="211" t="s">
        <v>85</v>
      </c>
      <c r="AY101" s="17" t="s">
        <v>120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7" t="s">
        <v>83</v>
      </c>
      <c r="BK101" s="212">
        <f>ROUND(I101*H101,2)</f>
        <v>0</v>
      </c>
      <c r="BL101" s="17" t="s">
        <v>127</v>
      </c>
      <c r="BM101" s="211" t="s">
        <v>142</v>
      </c>
    </row>
    <row r="102" s="2" customFormat="1">
      <c r="A102" s="38"/>
      <c r="B102" s="39"/>
      <c r="C102" s="200" t="s">
        <v>127</v>
      </c>
      <c r="D102" s="200" t="s">
        <v>122</v>
      </c>
      <c r="E102" s="201" t="s">
        <v>143</v>
      </c>
      <c r="F102" s="202" t="s">
        <v>144</v>
      </c>
      <c r="G102" s="203" t="s">
        <v>125</v>
      </c>
      <c r="H102" s="204">
        <v>447.30000000000001</v>
      </c>
      <c r="I102" s="205"/>
      <c r="J102" s="206">
        <f>ROUND(I102*H102,2)</f>
        <v>0</v>
      </c>
      <c r="K102" s="202" t="s">
        <v>126</v>
      </c>
      <c r="L102" s="44"/>
      <c r="M102" s="207" t="s">
        <v>19</v>
      </c>
      <c r="N102" s="208" t="s">
        <v>46</v>
      </c>
      <c r="O102" s="84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1" t="s">
        <v>127</v>
      </c>
      <c r="AT102" s="211" t="s">
        <v>122</v>
      </c>
      <c r="AU102" s="211" t="s">
        <v>85</v>
      </c>
      <c r="AY102" s="17" t="s">
        <v>120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7" t="s">
        <v>83</v>
      </c>
      <c r="BK102" s="212">
        <f>ROUND(I102*H102,2)</f>
        <v>0</v>
      </c>
      <c r="BL102" s="17" t="s">
        <v>127</v>
      </c>
      <c r="BM102" s="211" t="s">
        <v>145</v>
      </c>
    </row>
    <row r="103" s="13" customFormat="1">
      <c r="A103" s="13"/>
      <c r="B103" s="213"/>
      <c r="C103" s="214"/>
      <c r="D103" s="215" t="s">
        <v>129</v>
      </c>
      <c r="E103" s="214"/>
      <c r="F103" s="217" t="s">
        <v>146</v>
      </c>
      <c r="G103" s="214"/>
      <c r="H103" s="218">
        <v>447.30000000000001</v>
      </c>
      <c r="I103" s="219"/>
      <c r="J103" s="214"/>
      <c r="K103" s="214"/>
      <c r="L103" s="220"/>
      <c r="M103" s="221"/>
      <c r="N103" s="222"/>
      <c r="O103" s="222"/>
      <c r="P103" s="222"/>
      <c r="Q103" s="222"/>
      <c r="R103" s="222"/>
      <c r="S103" s="222"/>
      <c r="T103" s="22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4" t="s">
        <v>129</v>
      </c>
      <c r="AU103" s="224" t="s">
        <v>85</v>
      </c>
      <c r="AV103" s="13" t="s">
        <v>85</v>
      </c>
      <c r="AW103" s="13" t="s">
        <v>4</v>
      </c>
      <c r="AX103" s="13" t="s">
        <v>83</v>
      </c>
      <c r="AY103" s="224" t="s">
        <v>120</v>
      </c>
    </row>
    <row r="104" s="2" customFormat="1" ht="21.75" customHeight="1">
      <c r="A104" s="38"/>
      <c r="B104" s="39"/>
      <c r="C104" s="236" t="s">
        <v>147</v>
      </c>
      <c r="D104" s="236" t="s">
        <v>148</v>
      </c>
      <c r="E104" s="237" t="s">
        <v>149</v>
      </c>
      <c r="F104" s="238" t="s">
        <v>150</v>
      </c>
      <c r="G104" s="239" t="s">
        <v>151</v>
      </c>
      <c r="H104" s="240">
        <v>143.136</v>
      </c>
      <c r="I104" s="241"/>
      <c r="J104" s="242">
        <f>ROUND(I104*H104,2)</f>
        <v>0</v>
      </c>
      <c r="K104" s="238" t="s">
        <v>126</v>
      </c>
      <c r="L104" s="243"/>
      <c r="M104" s="244" t="s">
        <v>19</v>
      </c>
      <c r="N104" s="245" t="s">
        <v>46</v>
      </c>
      <c r="O104" s="84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1" t="s">
        <v>152</v>
      </c>
      <c r="AT104" s="211" t="s">
        <v>148</v>
      </c>
      <c r="AU104" s="211" t="s">
        <v>85</v>
      </c>
      <c r="AY104" s="17" t="s">
        <v>120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7" t="s">
        <v>83</v>
      </c>
      <c r="BK104" s="212">
        <f>ROUND(I104*H104,2)</f>
        <v>0</v>
      </c>
      <c r="BL104" s="17" t="s">
        <v>127</v>
      </c>
      <c r="BM104" s="211" t="s">
        <v>153</v>
      </c>
    </row>
    <row r="105" s="13" customFormat="1">
      <c r="A105" s="13"/>
      <c r="B105" s="213"/>
      <c r="C105" s="214"/>
      <c r="D105" s="215" t="s">
        <v>129</v>
      </c>
      <c r="E105" s="214"/>
      <c r="F105" s="217" t="s">
        <v>154</v>
      </c>
      <c r="G105" s="214"/>
      <c r="H105" s="218">
        <v>143.136</v>
      </c>
      <c r="I105" s="219"/>
      <c r="J105" s="214"/>
      <c r="K105" s="214"/>
      <c r="L105" s="220"/>
      <c r="M105" s="221"/>
      <c r="N105" s="222"/>
      <c r="O105" s="222"/>
      <c r="P105" s="222"/>
      <c r="Q105" s="222"/>
      <c r="R105" s="222"/>
      <c r="S105" s="222"/>
      <c r="T105" s="22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4" t="s">
        <v>129</v>
      </c>
      <c r="AU105" s="224" t="s">
        <v>85</v>
      </c>
      <c r="AV105" s="13" t="s">
        <v>85</v>
      </c>
      <c r="AW105" s="13" t="s">
        <v>4</v>
      </c>
      <c r="AX105" s="13" t="s">
        <v>83</v>
      </c>
      <c r="AY105" s="224" t="s">
        <v>120</v>
      </c>
    </row>
    <row r="106" s="2" customFormat="1">
      <c r="A106" s="38"/>
      <c r="B106" s="39"/>
      <c r="C106" s="200" t="s">
        <v>155</v>
      </c>
      <c r="D106" s="200" t="s">
        <v>122</v>
      </c>
      <c r="E106" s="201" t="s">
        <v>156</v>
      </c>
      <c r="F106" s="202" t="s">
        <v>157</v>
      </c>
      <c r="G106" s="203" t="s">
        <v>125</v>
      </c>
      <c r="H106" s="204">
        <v>1.8180000000000001</v>
      </c>
      <c r="I106" s="205"/>
      <c r="J106" s="206">
        <f>ROUND(I106*H106,2)</f>
        <v>0</v>
      </c>
      <c r="K106" s="202" t="s">
        <v>126</v>
      </c>
      <c r="L106" s="44"/>
      <c r="M106" s="207" t="s">
        <v>19</v>
      </c>
      <c r="N106" s="208" t="s">
        <v>46</v>
      </c>
      <c r="O106" s="84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127</v>
      </c>
      <c r="AT106" s="211" t="s">
        <v>122</v>
      </c>
      <c r="AU106" s="211" t="s">
        <v>85</v>
      </c>
      <c r="AY106" s="17" t="s">
        <v>120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83</v>
      </c>
      <c r="BK106" s="212">
        <f>ROUND(I106*H106,2)</f>
        <v>0</v>
      </c>
      <c r="BL106" s="17" t="s">
        <v>127</v>
      </c>
      <c r="BM106" s="211" t="s">
        <v>158</v>
      </c>
    </row>
    <row r="107" s="2" customFormat="1" ht="33" customHeight="1">
      <c r="A107" s="38"/>
      <c r="B107" s="39"/>
      <c r="C107" s="200" t="s">
        <v>159</v>
      </c>
      <c r="D107" s="200" t="s">
        <v>122</v>
      </c>
      <c r="E107" s="201" t="s">
        <v>160</v>
      </c>
      <c r="F107" s="202" t="s">
        <v>161</v>
      </c>
      <c r="G107" s="203" t="s">
        <v>162</v>
      </c>
      <c r="H107" s="204">
        <v>250</v>
      </c>
      <c r="I107" s="205"/>
      <c r="J107" s="206">
        <f>ROUND(I107*H107,2)</f>
        <v>0</v>
      </c>
      <c r="K107" s="202" t="s">
        <v>126</v>
      </c>
      <c r="L107" s="44"/>
      <c r="M107" s="207" t="s">
        <v>19</v>
      </c>
      <c r="N107" s="208" t="s">
        <v>46</v>
      </c>
      <c r="O107" s="84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1" t="s">
        <v>127</v>
      </c>
      <c r="AT107" s="211" t="s">
        <v>122</v>
      </c>
      <c r="AU107" s="211" t="s">
        <v>85</v>
      </c>
      <c r="AY107" s="17" t="s">
        <v>120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7" t="s">
        <v>83</v>
      </c>
      <c r="BK107" s="212">
        <f>ROUND(I107*H107,2)</f>
        <v>0</v>
      </c>
      <c r="BL107" s="17" t="s">
        <v>127</v>
      </c>
      <c r="BM107" s="211" t="s">
        <v>163</v>
      </c>
    </row>
    <row r="108" s="13" customFormat="1">
      <c r="A108" s="13"/>
      <c r="B108" s="213"/>
      <c r="C108" s="214"/>
      <c r="D108" s="215" t="s">
        <v>129</v>
      </c>
      <c r="E108" s="216" t="s">
        <v>19</v>
      </c>
      <c r="F108" s="217" t="s">
        <v>164</v>
      </c>
      <c r="G108" s="214"/>
      <c r="H108" s="218">
        <v>250</v>
      </c>
      <c r="I108" s="219"/>
      <c r="J108" s="214"/>
      <c r="K108" s="214"/>
      <c r="L108" s="220"/>
      <c r="M108" s="221"/>
      <c r="N108" s="222"/>
      <c r="O108" s="222"/>
      <c r="P108" s="222"/>
      <c r="Q108" s="222"/>
      <c r="R108" s="222"/>
      <c r="S108" s="222"/>
      <c r="T108" s="22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4" t="s">
        <v>129</v>
      </c>
      <c r="AU108" s="224" t="s">
        <v>85</v>
      </c>
      <c r="AV108" s="13" t="s">
        <v>85</v>
      </c>
      <c r="AW108" s="13" t="s">
        <v>36</v>
      </c>
      <c r="AX108" s="13" t="s">
        <v>83</v>
      </c>
      <c r="AY108" s="224" t="s">
        <v>120</v>
      </c>
    </row>
    <row r="109" s="2" customFormat="1">
      <c r="A109" s="38"/>
      <c r="B109" s="39"/>
      <c r="C109" s="200" t="s">
        <v>152</v>
      </c>
      <c r="D109" s="200" t="s">
        <v>122</v>
      </c>
      <c r="E109" s="201" t="s">
        <v>165</v>
      </c>
      <c r="F109" s="202" t="s">
        <v>166</v>
      </c>
      <c r="G109" s="203" t="s">
        <v>162</v>
      </c>
      <c r="H109" s="204">
        <v>30</v>
      </c>
      <c r="I109" s="205"/>
      <c r="J109" s="206">
        <f>ROUND(I109*H109,2)</f>
        <v>0</v>
      </c>
      <c r="K109" s="202" t="s">
        <v>126</v>
      </c>
      <c r="L109" s="44"/>
      <c r="M109" s="207" t="s">
        <v>19</v>
      </c>
      <c r="N109" s="208" t="s">
        <v>46</v>
      </c>
      <c r="O109" s="84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127</v>
      </c>
      <c r="AT109" s="211" t="s">
        <v>122</v>
      </c>
      <c r="AU109" s="211" t="s">
        <v>85</v>
      </c>
      <c r="AY109" s="17" t="s">
        <v>120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83</v>
      </c>
      <c r="BK109" s="212">
        <f>ROUND(I109*H109,2)</f>
        <v>0</v>
      </c>
      <c r="BL109" s="17" t="s">
        <v>127</v>
      </c>
      <c r="BM109" s="211" t="s">
        <v>167</v>
      </c>
    </row>
    <row r="110" s="2" customFormat="1">
      <c r="A110" s="38"/>
      <c r="B110" s="39"/>
      <c r="C110" s="200" t="s">
        <v>168</v>
      </c>
      <c r="D110" s="200" t="s">
        <v>122</v>
      </c>
      <c r="E110" s="201" t="s">
        <v>169</v>
      </c>
      <c r="F110" s="202" t="s">
        <v>170</v>
      </c>
      <c r="G110" s="203" t="s">
        <v>162</v>
      </c>
      <c r="H110" s="204">
        <v>70</v>
      </c>
      <c r="I110" s="205"/>
      <c r="J110" s="206">
        <f>ROUND(I110*H110,2)</f>
        <v>0</v>
      </c>
      <c r="K110" s="202" t="s">
        <v>126</v>
      </c>
      <c r="L110" s="44"/>
      <c r="M110" s="207" t="s">
        <v>19</v>
      </c>
      <c r="N110" s="208" t="s">
        <v>46</v>
      </c>
      <c r="O110" s="84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1" t="s">
        <v>127</v>
      </c>
      <c r="AT110" s="211" t="s">
        <v>122</v>
      </c>
      <c r="AU110" s="211" t="s">
        <v>85</v>
      </c>
      <c r="AY110" s="17" t="s">
        <v>120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7" t="s">
        <v>83</v>
      </c>
      <c r="BK110" s="212">
        <f>ROUND(I110*H110,2)</f>
        <v>0</v>
      </c>
      <c r="BL110" s="17" t="s">
        <v>127</v>
      </c>
      <c r="BM110" s="211" t="s">
        <v>171</v>
      </c>
    </row>
    <row r="111" s="2" customFormat="1">
      <c r="A111" s="38"/>
      <c r="B111" s="39"/>
      <c r="C111" s="200" t="s">
        <v>172</v>
      </c>
      <c r="D111" s="200" t="s">
        <v>122</v>
      </c>
      <c r="E111" s="201" t="s">
        <v>173</v>
      </c>
      <c r="F111" s="202" t="s">
        <v>174</v>
      </c>
      <c r="G111" s="203" t="s">
        <v>162</v>
      </c>
      <c r="H111" s="204">
        <v>250</v>
      </c>
      <c r="I111" s="205"/>
      <c r="J111" s="206">
        <f>ROUND(I111*H111,2)</f>
        <v>0</v>
      </c>
      <c r="K111" s="202" t="s">
        <v>126</v>
      </c>
      <c r="L111" s="44"/>
      <c r="M111" s="207" t="s">
        <v>19</v>
      </c>
      <c r="N111" s="208" t="s">
        <v>46</v>
      </c>
      <c r="O111" s="84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1" t="s">
        <v>127</v>
      </c>
      <c r="AT111" s="211" t="s">
        <v>122</v>
      </c>
      <c r="AU111" s="211" t="s">
        <v>85</v>
      </c>
      <c r="AY111" s="17" t="s">
        <v>120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7" t="s">
        <v>83</v>
      </c>
      <c r="BK111" s="212">
        <f>ROUND(I111*H111,2)</f>
        <v>0</v>
      </c>
      <c r="BL111" s="17" t="s">
        <v>127</v>
      </c>
      <c r="BM111" s="211" t="s">
        <v>175</v>
      </c>
    </row>
    <row r="112" s="2" customFormat="1" ht="16.5" customHeight="1">
      <c r="A112" s="38"/>
      <c r="B112" s="39"/>
      <c r="C112" s="236" t="s">
        <v>176</v>
      </c>
      <c r="D112" s="236" t="s">
        <v>148</v>
      </c>
      <c r="E112" s="237" t="s">
        <v>177</v>
      </c>
      <c r="F112" s="238" t="s">
        <v>178</v>
      </c>
      <c r="G112" s="239" t="s">
        <v>179</v>
      </c>
      <c r="H112" s="240">
        <v>5</v>
      </c>
      <c r="I112" s="241"/>
      <c r="J112" s="242">
        <f>ROUND(I112*H112,2)</f>
        <v>0</v>
      </c>
      <c r="K112" s="238" t="s">
        <v>126</v>
      </c>
      <c r="L112" s="243"/>
      <c r="M112" s="244" t="s">
        <v>19</v>
      </c>
      <c r="N112" s="245" t="s">
        <v>46</v>
      </c>
      <c r="O112" s="84"/>
      <c r="P112" s="209">
        <f>O112*H112</f>
        <v>0</v>
      </c>
      <c r="Q112" s="209">
        <v>0.001</v>
      </c>
      <c r="R112" s="209">
        <f>Q112*H112</f>
        <v>0.0050000000000000001</v>
      </c>
      <c r="S112" s="209">
        <v>0</v>
      </c>
      <c r="T112" s="21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152</v>
      </c>
      <c r="AT112" s="211" t="s">
        <v>148</v>
      </c>
      <c r="AU112" s="211" t="s">
        <v>85</v>
      </c>
      <c r="AY112" s="17" t="s">
        <v>120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83</v>
      </c>
      <c r="BK112" s="212">
        <f>ROUND(I112*H112,2)</f>
        <v>0</v>
      </c>
      <c r="BL112" s="17" t="s">
        <v>127</v>
      </c>
      <c r="BM112" s="211" t="s">
        <v>180</v>
      </c>
    </row>
    <row r="113" s="13" customFormat="1">
      <c r="A113" s="13"/>
      <c r="B113" s="213"/>
      <c r="C113" s="214"/>
      <c r="D113" s="215" t="s">
        <v>129</v>
      </c>
      <c r="E113" s="214"/>
      <c r="F113" s="217" t="s">
        <v>181</v>
      </c>
      <c r="G113" s="214"/>
      <c r="H113" s="218">
        <v>5</v>
      </c>
      <c r="I113" s="219"/>
      <c r="J113" s="214"/>
      <c r="K113" s="214"/>
      <c r="L113" s="220"/>
      <c r="M113" s="221"/>
      <c r="N113" s="222"/>
      <c r="O113" s="222"/>
      <c r="P113" s="222"/>
      <c r="Q113" s="222"/>
      <c r="R113" s="222"/>
      <c r="S113" s="222"/>
      <c r="T113" s="22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4" t="s">
        <v>129</v>
      </c>
      <c r="AU113" s="224" t="s">
        <v>85</v>
      </c>
      <c r="AV113" s="13" t="s">
        <v>85</v>
      </c>
      <c r="AW113" s="13" t="s">
        <v>4</v>
      </c>
      <c r="AX113" s="13" t="s">
        <v>83</v>
      </c>
      <c r="AY113" s="224" t="s">
        <v>120</v>
      </c>
    </row>
    <row r="114" s="2" customFormat="1" ht="21.75" customHeight="1">
      <c r="A114" s="38"/>
      <c r="B114" s="39"/>
      <c r="C114" s="200" t="s">
        <v>182</v>
      </c>
      <c r="D114" s="200" t="s">
        <v>122</v>
      </c>
      <c r="E114" s="201" t="s">
        <v>183</v>
      </c>
      <c r="F114" s="202" t="s">
        <v>184</v>
      </c>
      <c r="G114" s="203" t="s">
        <v>162</v>
      </c>
      <c r="H114" s="204">
        <v>150</v>
      </c>
      <c r="I114" s="205"/>
      <c r="J114" s="206">
        <f>ROUND(I114*H114,2)</f>
        <v>0</v>
      </c>
      <c r="K114" s="202" t="s">
        <v>126</v>
      </c>
      <c r="L114" s="44"/>
      <c r="M114" s="207" t="s">
        <v>19</v>
      </c>
      <c r="N114" s="208" t="s">
        <v>46</v>
      </c>
      <c r="O114" s="84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1" t="s">
        <v>127</v>
      </c>
      <c r="AT114" s="211" t="s">
        <v>122</v>
      </c>
      <c r="AU114" s="211" t="s">
        <v>85</v>
      </c>
      <c r="AY114" s="17" t="s">
        <v>120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7" t="s">
        <v>83</v>
      </c>
      <c r="BK114" s="212">
        <f>ROUND(I114*H114,2)</f>
        <v>0</v>
      </c>
      <c r="BL114" s="17" t="s">
        <v>127</v>
      </c>
      <c r="BM114" s="211" t="s">
        <v>185</v>
      </c>
    </row>
    <row r="115" s="2" customFormat="1" ht="16.5" customHeight="1">
      <c r="A115" s="38"/>
      <c r="B115" s="39"/>
      <c r="C115" s="236" t="s">
        <v>186</v>
      </c>
      <c r="D115" s="236" t="s">
        <v>148</v>
      </c>
      <c r="E115" s="237" t="s">
        <v>187</v>
      </c>
      <c r="F115" s="238" t="s">
        <v>188</v>
      </c>
      <c r="G115" s="239" t="s">
        <v>151</v>
      </c>
      <c r="H115" s="240">
        <v>20</v>
      </c>
      <c r="I115" s="241"/>
      <c r="J115" s="242">
        <f>ROUND(I115*H115,2)</f>
        <v>0</v>
      </c>
      <c r="K115" s="238" t="s">
        <v>126</v>
      </c>
      <c r="L115" s="243"/>
      <c r="M115" s="244" t="s">
        <v>19</v>
      </c>
      <c r="N115" s="245" t="s">
        <v>46</v>
      </c>
      <c r="O115" s="84"/>
      <c r="P115" s="209">
        <f>O115*H115</f>
        <v>0</v>
      </c>
      <c r="Q115" s="209">
        <v>1</v>
      </c>
      <c r="R115" s="209">
        <f>Q115*H115</f>
        <v>20</v>
      </c>
      <c r="S115" s="209">
        <v>0</v>
      </c>
      <c r="T115" s="210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152</v>
      </c>
      <c r="AT115" s="211" t="s">
        <v>148</v>
      </c>
      <c r="AU115" s="211" t="s">
        <v>85</v>
      </c>
      <c r="AY115" s="17" t="s">
        <v>120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83</v>
      </c>
      <c r="BK115" s="212">
        <f>ROUND(I115*H115,2)</f>
        <v>0</v>
      </c>
      <c r="BL115" s="17" t="s">
        <v>127</v>
      </c>
      <c r="BM115" s="211" t="s">
        <v>189</v>
      </c>
    </row>
    <row r="116" s="12" customFormat="1" ht="22.8" customHeight="1">
      <c r="A116" s="12"/>
      <c r="B116" s="184"/>
      <c r="C116" s="185"/>
      <c r="D116" s="186" t="s">
        <v>74</v>
      </c>
      <c r="E116" s="198" t="s">
        <v>85</v>
      </c>
      <c r="F116" s="198" t="s">
        <v>190</v>
      </c>
      <c r="G116" s="185"/>
      <c r="H116" s="185"/>
      <c r="I116" s="188"/>
      <c r="J116" s="199">
        <f>BK116</f>
        <v>0</v>
      </c>
      <c r="K116" s="185"/>
      <c r="L116" s="190"/>
      <c r="M116" s="191"/>
      <c r="N116" s="192"/>
      <c r="O116" s="192"/>
      <c r="P116" s="193">
        <f>SUM(P117:P129)</f>
        <v>0</v>
      </c>
      <c r="Q116" s="192"/>
      <c r="R116" s="193">
        <f>SUM(R117:R129)</f>
        <v>4.1393293199999999</v>
      </c>
      <c r="S116" s="192"/>
      <c r="T116" s="194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5" t="s">
        <v>83</v>
      </c>
      <c r="AT116" s="196" t="s">
        <v>74</v>
      </c>
      <c r="AU116" s="196" t="s">
        <v>83</v>
      </c>
      <c r="AY116" s="195" t="s">
        <v>120</v>
      </c>
      <c r="BK116" s="197">
        <f>SUM(BK117:BK129)</f>
        <v>0</v>
      </c>
    </row>
    <row r="117" s="2" customFormat="1" ht="16.5" customHeight="1">
      <c r="A117" s="38"/>
      <c r="B117" s="39"/>
      <c r="C117" s="200" t="s">
        <v>191</v>
      </c>
      <c r="D117" s="200" t="s">
        <v>122</v>
      </c>
      <c r="E117" s="201" t="s">
        <v>192</v>
      </c>
      <c r="F117" s="202" t="s">
        <v>193</v>
      </c>
      <c r="G117" s="203" t="s">
        <v>125</v>
      </c>
      <c r="H117" s="204">
        <v>1.8180000000000001</v>
      </c>
      <c r="I117" s="205"/>
      <c r="J117" s="206">
        <f>ROUND(I117*H117,2)</f>
        <v>0</v>
      </c>
      <c r="K117" s="202" t="s">
        <v>126</v>
      </c>
      <c r="L117" s="44"/>
      <c r="M117" s="207" t="s">
        <v>19</v>
      </c>
      <c r="N117" s="208" t="s">
        <v>46</v>
      </c>
      <c r="O117" s="84"/>
      <c r="P117" s="209">
        <f>O117*H117</f>
        <v>0</v>
      </c>
      <c r="Q117" s="209">
        <v>2.2563399999999998</v>
      </c>
      <c r="R117" s="209">
        <f>Q117*H117</f>
        <v>4.1020261199999997</v>
      </c>
      <c r="S117" s="209">
        <v>0</v>
      </c>
      <c r="T117" s="210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1" t="s">
        <v>127</v>
      </c>
      <c r="AT117" s="211" t="s">
        <v>122</v>
      </c>
      <c r="AU117" s="211" t="s">
        <v>85</v>
      </c>
      <c r="AY117" s="17" t="s">
        <v>120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7" t="s">
        <v>83</v>
      </c>
      <c r="BK117" s="212">
        <f>ROUND(I117*H117,2)</f>
        <v>0</v>
      </c>
      <c r="BL117" s="17" t="s">
        <v>127</v>
      </c>
      <c r="BM117" s="211" t="s">
        <v>194</v>
      </c>
    </row>
    <row r="118" s="13" customFormat="1">
      <c r="A118" s="13"/>
      <c r="B118" s="213"/>
      <c r="C118" s="214"/>
      <c r="D118" s="215" t="s">
        <v>129</v>
      </c>
      <c r="E118" s="216" t="s">
        <v>19</v>
      </c>
      <c r="F118" s="217" t="s">
        <v>134</v>
      </c>
      <c r="G118" s="214"/>
      <c r="H118" s="218">
        <v>0.61199999999999999</v>
      </c>
      <c r="I118" s="219"/>
      <c r="J118" s="214"/>
      <c r="K118" s="214"/>
      <c r="L118" s="220"/>
      <c r="M118" s="221"/>
      <c r="N118" s="222"/>
      <c r="O118" s="222"/>
      <c r="P118" s="222"/>
      <c r="Q118" s="222"/>
      <c r="R118" s="222"/>
      <c r="S118" s="222"/>
      <c r="T118" s="22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4" t="s">
        <v>129</v>
      </c>
      <c r="AU118" s="224" t="s">
        <v>85</v>
      </c>
      <c r="AV118" s="13" t="s">
        <v>85</v>
      </c>
      <c r="AW118" s="13" t="s">
        <v>36</v>
      </c>
      <c r="AX118" s="13" t="s">
        <v>75</v>
      </c>
      <c r="AY118" s="224" t="s">
        <v>120</v>
      </c>
    </row>
    <row r="119" s="13" customFormat="1">
      <c r="A119" s="13"/>
      <c r="B119" s="213"/>
      <c r="C119" s="214"/>
      <c r="D119" s="215" t="s">
        <v>129</v>
      </c>
      <c r="E119" s="216" t="s">
        <v>19</v>
      </c>
      <c r="F119" s="217" t="s">
        <v>135</v>
      </c>
      <c r="G119" s="214"/>
      <c r="H119" s="218">
        <v>0.39600000000000002</v>
      </c>
      <c r="I119" s="219"/>
      <c r="J119" s="214"/>
      <c r="K119" s="214"/>
      <c r="L119" s="220"/>
      <c r="M119" s="221"/>
      <c r="N119" s="222"/>
      <c r="O119" s="222"/>
      <c r="P119" s="222"/>
      <c r="Q119" s="222"/>
      <c r="R119" s="222"/>
      <c r="S119" s="222"/>
      <c r="T119" s="22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4" t="s">
        <v>129</v>
      </c>
      <c r="AU119" s="224" t="s">
        <v>85</v>
      </c>
      <c r="AV119" s="13" t="s">
        <v>85</v>
      </c>
      <c r="AW119" s="13" t="s">
        <v>36</v>
      </c>
      <c r="AX119" s="13" t="s">
        <v>75</v>
      </c>
      <c r="AY119" s="224" t="s">
        <v>120</v>
      </c>
    </row>
    <row r="120" s="13" customFormat="1">
      <c r="A120" s="13"/>
      <c r="B120" s="213"/>
      <c r="C120" s="214"/>
      <c r="D120" s="215" t="s">
        <v>129</v>
      </c>
      <c r="E120" s="216" t="s">
        <v>19</v>
      </c>
      <c r="F120" s="217" t="s">
        <v>136</v>
      </c>
      <c r="G120" s="214"/>
      <c r="H120" s="218">
        <v>0.216</v>
      </c>
      <c r="I120" s="219"/>
      <c r="J120" s="214"/>
      <c r="K120" s="214"/>
      <c r="L120" s="220"/>
      <c r="M120" s="221"/>
      <c r="N120" s="222"/>
      <c r="O120" s="222"/>
      <c r="P120" s="222"/>
      <c r="Q120" s="222"/>
      <c r="R120" s="222"/>
      <c r="S120" s="222"/>
      <c r="T120" s="22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4" t="s">
        <v>129</v>
      </c>
      <c r="AU120" s="224" t="s">
        <v>85</v>
      </c>
      <c r="AV120" s="13" t="s">
        <v>85</v>
      </c>
      <c r="AW120" s="13" t="s">
        <v>36</v>
      </c>
      <c r="AX120" s="13" t="s">
        <v>75</v>
      </c>
      <c r="AY120" s="224" t="s">
        <v>120</v>
      </c>
    </row>
    <row r="121" s="13" customFormat="1">
      <c r="A121" s="13"/>
      <c r="B121" s="213"/>
      <c r="C121" s="214"/>
      <c r="D121" s="215" t="s">
        <v>129</v>
      </c>
      <c r="E121" s="216" t="s">
        <v>19</v>
      </c>
      <c r="F121" s="217" t="s">
        <v>137</v>
      </c>
      <c r="G121" s="214"/>
      <c r="H121" s="218">
        <v>0.59399999999999997</v>
      </c>
      <c r="I121" s="219"/>
      <c r="J121" s="214"/>
      <c r="K121" s="214"/>
      <c r="L121" s="220"/>
      <c r="M121" s="221"/>
      <c r="N121" s="222"/>
      <c r="O121" s="222"/>
      <c r="P121" s="222"/>
      <c r="Q121" s="222"/>
      <c r="R121" s="222"/>
      <c r="S121" s="222"/>
      <c r="T121" s="22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4" t="s">
        <v>129</v>
      </c>
      <c r="AU121" s="224" t="s">
        <v>85</v>
      </c>
      <c r="AV121" s="13" t="s">
        <v>85</v>
      </c>
      <c r="AW121" s="13" t="s">
        <v>36</v>
      </c>
      <c r="AX121" s="13" t="s">
        <v>75</v>
      </c>
      <c r="AY121" s="224" t="s">
        <v>120</v>
      </c>
    </row>
    <row r="122" s="14" customFormat="1">
      <c r="A122" s="14"/>
      <c r="B122" s="225"/>
      <c r="C122" s="226"/>
      <c r="D122" s="215" t="s">
        <v>129</v>
      </c>
      <c r="E122" s="227" t="s">
        <v>19</v>
      </c>
      <c r="F122" s="228" t="s">
        <v>138</v>
      </c>
      <c r="G122" s="226"/>
      <c r="H122" s="229">
        <v>1.8180000000000001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5" t="s">
        <v>129</v>
      </c>
      <c r="AU122" s="235" t="s">
        <v>85</v>
      </c>
      <c r="AV122" s="14" t="s">
        <v>127</v>
      </c>
      <c r="AW122" s="14" t="s">
        <v>36</v>
      </c>
      <c r="AX122" s="14" t="s">
        <v>83</v>
      </c>
      <c r="AY122" s="235" t="s">
        <v>120</v>
      </c>
    </row>
    <row r="123" s="2" customFormat="1" ht="16.5" customHeight="1">
      <c r="A123" s="38"/>
      <c r="B123" s="39"/>
      <c r="C123" s="200" t="s">
        <v>8</v>
      </c>
      <c r="D123" s="200" t="s">
        <v>122</v>
      </c>
      <c r="E123" s="201" t="s">
        <v>195</v>
      </c>
      <c r="F123" s="202" t="s">
        <v>196</v>
      </c>
      <c r="G123" s="203" t="s">
        <v>162</v>
      </c>
      <c r="H123" s="204">
        <v>14.130000000000001</v>
      </c>
      <c r="I123" s="205"/>
      <c r="J123" s="206">
        <f>ROUND(I123*H123,2)</f>
        <v>0</v>
      </c>
      <c r="K123" s="202" t="s">
        <v>126</v>
      </c>
      <c r="L123" s="44"/>
      <c r="M123" s="207" t="s">
        <v>19</v>
      </c>
      <c r="N123" s="208" t="s">
        <v>46</v>
      </c>
      <c r="O123" s="84"/>
      <c r="P123" s="209">
        <f>O123*H123</f>
        <v>0</v>
      </c>
      <c r="Q123" s="209">
        <v>0.00264</v>
      </c>
      <c r="R123" s="209">
        <f>Q123*H123</f>
        <v>0.037303200000000002</v>
      </c>
      <c r="S123" s="209">
        <v>0</v>
      </c>
      <c r="T123" s="21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1" t="s">
        <v>127</v>
      </c>
      <c r="AT123" s="211" t="s">
        <v>122</v>
      </c>
      <c r="AU123" s="211" t="s">
        <v>85</v>
      </c>
      <c r="AY123" s="17" t="s">
        <v>120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83</v>
      </c>
      <c r="BK123" s="212">
        <f>ROUND(I123*H123,2)</f>
        <v>0</v>
      </c>
      <c r="BL123" s="17" t="s">
        <v>127</v>
      </c>
      <c r="BM123" s="211" t="s">
        <v>197</v>
      </c>
    </row>
    <row r="124" s="13" customFormat="1">
      <c r="A124" s="13"/>
      <c r="B124" s="213"/>
      <c r="C124" s="214"/>
      <c r="D124" s="215" t="s">
        <v>129</v>
      </c>
      <c r="E124" s="216" t="s">
        <v>19</v>
      </c>
      <c r="F124" s="217" t="s">
        <v>198</v>
      </c>
      <c r="G124" s="214"/>
      <c r="H124" s="218">
        <v>3.7799999999999998</v>
      </c>
      <c r="I124" s="219"/>
      <c r="J124" s="214"/>
      <c r="K124" s="214"/>
      <c r="L124" s="220"/>
      <c r="M124" s="221"/>
      <c r="N124" s="222"/>
      <c r="O124" s="222"/>
      <c r="P124" s="222"/>
      <c r="Q124" s="222"/>
      <c r="R124" s="222"/>
      <c r="S124" s="222"/>
      <c r="T124" s="22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4" t="s">
        <v>129</v>
      </c>
      <c r="AU124" s="224" t="s">
        <v>85</v>
      </c>
      <c r="AV124" s="13" t="s">
        <v>85</v>
      </c>
      <c r="AW124" s="13" t="s">
        <v>36</v>
      </c>
      <c r="AX124" s="13" t="s">
        <v>75</v>
      </c>
      <c r="AY124" s="224" t="s">
        <v>120</v>
      </c>
    </row>
    <row r="125" s="13" customFormat="1">
      <c r="A125" s="13"/>
      <c r="B125" s="213"/>
      <c r="C125" s="214"/>
      <c r="D125" s="215" t="s">
        <v>129</v>
      </c>
      <c r="E125" s="216" t="s">
        <v>19</v>
      </c>
      <c r="F125" s="217" t="s">
        <v>199</v>
      </c>
      <c r="G125" s="214"/>
      <c r="H125" s="218">
        <v>2.7000000000000002</v>
      </c>
      <c r="I125" s="219"/>
      <c r="J125" s="214"/>
      <c r="K125" s="214"/>
      <c r="L125" s="220"/>
      <c r="M125" s="221"/>
      <c r="N125" s="222"/>
      <c r="O125" s="222"/>
      <c r="P125" s="222"/>
      <c r="Q125" s="222"/>
      <c r="R125" s="222"/>
      <c r="S125" s="222"/>
      <c r="T125" s="22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4" t="s">
        <v>129</v>
      </c>
      <c r="AU125" s="224" t="s">
        <v>85</v>
      </c>
      <c r="AV125" s="13" t="s">
        <v>85</v>
      </c>
      <c r="AW125" s="13" t="s">
        <v>36</v>
      </c>
      <c r="AX125" s="13" t="s">
        <v>75</v>
      </c>
      <c r="AY125" s="224" t="s">
        <v>120</v>
      </c>
    </row>
    <row r="126" s="13" customFormat="1">
      <c r="A126" s="13"/>
      <c r="B126" s="213"/>
      <c r="C126" s="214"/>
      <c r="D126" s="215" t="s">
        <v>129</v>
      </c>
      <c r="E126" s="216" t="s">
        <v>19</v>
      </c>
      <c r="F126" s="217" t="s">
        <v>200</v>
      </c>
      <c r="G126" s="214"/>
      <c r="H126" s="218">
        <v>2.52</v>
      </c>
      <c r="I126" s="219"/>
      <c r="J126" s="214"/>
      <c r="K126" s="214"/>
      <c r="L126" s="220"/>
      <c r="M126" s="221"/>
      <c r="N126" s="222"/>
      <c r="O126" s="222"/>
      <c r="P126" s="222"/>
      <c r="Q126" s="222"/>
      <c r="R126" s="222"/>
      <c r="S126" s="222"/>
      <c r="T126" s="22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4" t="s">
        <v>129</v>
      </c>
      <c r="AU126" s="224" t="s">
        <v>85</v>
      </c>
      <c r="AV126" s="13" t="s">
        <v>85</v>
      </c>
      <c r="AW126" s="13" t="s">
        <v>36</v>
      </c>
      <c r="AX126" s="13" t="s">
        <v>75</v>
      </c>
      <c r="AY126" s="224" t="s">
        <v>120</v>
      </c>
    </row>
    <row r="127" s="13" customFormat="1">
      <c r="A127" s="13"/>
      <c r="B127" s="213"/>
      <c r="C127" s="214"/>
      <c r="D127" s="215" t="s">
        <v>129</v>
      </c>
      <c r="E127" s="216" t="s">
        <v>19</v>
      </c>
      <c r="F127" s="217" t="s">
        <v>201</v>
      </c>
      <c r="G127" s="214"/>
      <c r="H127" s="218">
        <v>5.1299999999999999</v>
      </c>
      <c r="I127" s="219"/>
      <c r="J127" s="214"/>
      <c r="K127" s="214"/>
      <c r="L127" s="220"/>
      <c r="M127" s="221"/>
      <c r="N127" s="222"/>
      <c r="O127" s="222"/>
      <c r="P127" s="222"/>
      <c r="Q127" s="222"/>
      <c r="R127" s="222"/>
      <c r="S127" s="222"/>
      <c r="T127" s="22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4" t="s">
        <v>129</v>
      </c>
      <c r="AU127" s="224" t="s">
        <v>85</v>
      </c>
      <c r="AV127" s="13" t="s">
        <v>85</v>
      </c>
      <c r="AW127" s="13" t="s">
        <v>36</v>
      </c>
      <c r="AX127" s="13" t="s">
        <v>75</v>
      </c>
      <c r="AY127" s="224" t="s">
        <v>120</v>
      </c>
    </row>
    <row r="128" s="14" customFormat="1">
      <c r="A128" s="14"/>
      <c r="B128" s="225"/>
      <c r="C128" s="226"/>
      <c r="D128" s="215" t="s">
        <v>129</v>
      </c>
      <c r="E128" s="227" t="s">
        <v>19</v>
      </c>
      <c r="F128" s="228" t="s">
        <v>138</v>
      </c>
      <c r="G128" s="226"/>
      <c r="H128" s="229">
        <v>14.129999999999999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5" t="s">
        <v>129</v>
      </c>
      <c r="AU128" s="235" t="s">
        <v>85</v>
      </c>
      <c r="AV128" s="14" t="s">
        <v>127</v>
      </c>
      <c r="AW128" s="14" t="s">
        <v>36</v>
      </c>
      <c r="AX128" s="14" t="s">
        <v>83</v>
      </c>
      <c r="AY128" s="235" t="s">
        <v>120</v>
      </c>
    </row>
    <row r="129" s="2" customFormat="1" ht="16.5" customHeight="1">
      <c r="A129" s="38"/>
      <c r="B129" s="39"/>
      <c r="C129" s="200" t="s">
        <v>202</v>
      </c>
      <c r="D129" s="200" t="s">
        <v>122</v>
      </c>
      <c r="E129" s="201" t="s">
        <v>203</v>
      </c>
      <c r="F129" s="202" t="s">
        <v>204</v>
      </c>
      <c r="G129" s="203" t="s">
        <v>162</v>
      </c>
      <c r="H129" s="204">
        <v>14.130000000000001</v>
      </c>
      <c r="I129" s="205"/>
      <c r="J129" s="206">
        <f>ROUND(I129*H129,2)</f>
        <v>0</v>
      </c>
      <c r="K129" s="202" t="s">
        <v>126</v>
      </c>
      <c r="L129" s="44"/>
      <c r="M129" s="207" t="s">
        <v>19</v>
      </c>
      <c r="N129" s="208" t="s">
        <v>46</v>
      </c>
      <c r="O129" s="84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1" t="s">
        <v>127</v>
      </c>
      <c r="AT129" s="211" t="s">
        <v>122</v>
      </c>
      <c r="AU129" s="211" t="s">
        <v>85</v>
      </c>
      <c r="AY129" s="17" t="s">
        <v>120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83</v>
      </c>
      <c r="BK129" s="212">
        <f>ROUND(I129*H129,2)</f>
        <v>0</v>
      </c>
      <c r="BL129" s="17" t="s">
        <v>127</v>
      </c>
      <c r="BM129" s="211" t="s">
        <v>205</v>
      </c>
    </row>
    <row r="130" s="12" customFormat="1" ht="22.8" customHeight="1">
      <c r="A130" s="12"/>
      <c r="B130" s="184"/>
      <c r="C130" s="185"/>
      <c r="D130" s="186" t="s">
        <v>74</v>
      </c>
      <c r="E130" s="198" t="s">
        <v>206</v>
      </c>
      <c r="F130" s="198" t="s">
        <v>207</v>
      </c>
      <c r="G130" s="185"/>
      <c r="H130" s="185"/>
      <c r="I130" s="188"/>
      <c r="J130" s="199">
        <f>BK130</f>
        <v>0</v>
      </c>
      <c r="K130" s="185"/>
      <c r="L130" s="190"/>
      <c r="M130" s="191"/>
      <c r="N130" s="192"/>
      <c r="O130" s="192"/>
      <c r="P130" s="193">
        <f>SUM(P131:P133)</f>
        <v>0</v>
      </c>
      <c r="Q130" s="192"/>
      <c r="R130" s="193">
        <f>SUM(R131:R133)</f>
        <v>2.4981</v>
      </c>
      <c r="S130" s="192"/>
      <c r="T130" s="194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5" t="s">
        <v>83</v>
      </c>
      <c r="AT130" s="196" t="s">
        <v>74</v>
      </c>
      <c r="AU130" s="196" t="s">
        <v>83</v>
      </c>
      <c r="AY130" s="195" t="s">
        <v>120</v>
      </c>
      <c r="BK130" s="197">
        <f>SUM(BK131:BK133)</f>
        <v>0</v>
      </c>
    </row>
    <row r="131" s="2" customFormat="1" ht="16.5" customHeight="1">
      <c r="A131" s="38"/>
      <c r="B131" s="39"/>
      <c r="C131" s="200" t="s">
        <v>208</v>
      </c>
      <c r="D131" s="200" t="s">
        <v>122</v>
      </c>
      <c r="E131" s="201" t="s">
        <v>209</v>
      </c>
      <c r="F131" s="202" t="s">
        <v>210</v>
      </c>
      <c r="G131" s="203" t="s">
        <v>125</v>
      </c>
      <c r="H131" s="204">
        <v>0.5</v>
      </c>
      <c r="I131" s="205"/>
      <c r="J131" s="206">
        <f>ROUND(I131*H131,2)</f>
        <v>0</v>
      </c>
      <c r="K131" s="202" t="s">
        <v>126</v>
      </c>
      <c r="L131" s="44"/>
      <c r="M131" s="207" t="s">
        <v>19</v>
      </c>
      <c r="N131" s="208" t="s">
        <v>46</v>
      </c>
      <c r="O131" s="84"/>
      <c r="P131" s="209">
        <f>O131*H131</f>
        <v>0</v>
      </c>
      <c r="Q131" s="209">
        <v>2.1600000000000001</v>
      </c>
      <c r="R131" s="209">
        <f>Q131*H131</f>
        <v>1.0800000000000001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127</v>
      </c>
      <c r="AT131" s="211" t="s">
        <v>122</v>
      </c>
      <c r="AU131" s="211" t="s">
        <v>85</v>
      </c>
      <c r="AY131" s="17" t="s">
        <v>120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83</v>
      </c>
      <c r="BK131" s="212">
        <f>ROUND(I131*H131,2)</f>
        <v>0</v>
      </c>
      <c r="BL131" s="17" t="s">
        <v>127</v>
      </c>
      <c r="BM131" s="211" t="s">
        <v>211</v>
      </c>
    </row>
    <row r="132" s="13" customFormat="1">
      <c r="A132" s="13"/>
      <c r="B132" s="213"/>
      <c r="C132" s="214"/>
      <c r="D132" s="215" t="s">
        <v>129</v>
      </c>
      <c r="E132" s="214"/>
      <c r="F132" s="217" t="s">
        <v>212</v>
      </c>
      <c r="G132" s="214"/>
      <c r="H132" s="218">
        <v>0.5</v>
      </c>
      <c r="I132" s="219"/>
      <c r="J132" s="214"/>
      <c r="K132" s="214"/>
      <c r="L132" s="220"/>
      <c r="M132" s="221"/>
      <c r="N132" s="222"/>
      <c r="O132" s="222"/>
      <c r="P132" s="222"/>
      <c r="Q132" s="222"/>
      <c r="R132" s="222"/>
      <c r="S132" s="222"/>
      <c r="T132" s="22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4" t="s">
        <v>129</v>
      </c>
      <c r="AU132" s="224" t="s">
        <v>85</v>
      </c>
      <c r="AV132" s="13" t="s">
        <v>85</v>
      </c>
      <c r="AW132" s="13" t="s">
        <v>4</v>
      </c>
      <c r="AX132" s="13" t="s">
        <v>83</v>
      </c>
      <c r="AY132" s="224" t="s">
        <v>120</v>
      </c>
    </row>
    <row r="133" s="2" customFormat="1" ht="21.75" customHeight="1">
      <c r="A133" s="38"/>
      <c r="B133" s="39"/>
      <c r="C133" s="200" t="s">
        <v>213</v>
      </c>
      <c r="D133" s="200" t="s">
        <v>122</v>
      </c>
      <c r="E133" s="201" t="s">
        <v>214</v>
      </c>
      <c r="F133" s="202" t="s">
        <v>215</v>
      </c>
      <c r="G133" s="203" t="s">
        <v>162</v>
      </c>
      <c r="H133" s="204">
        <v>5</v>
      </c>
      <c r="I133" s="205"/>
      <c r="J133" s="206">
        <f>ROUND(I133*H133,2)</f>
        <v>0</v>
      </c>
      <c r="K133" s="202" t="s">
        <v>126</v>
      </c>
      <c r="L133" s="44"/>
      <c r="M133" s="207" t="s">
        <v>19</v>
      </c>
      <c r="N133" s="208" t="s">
        <v>46</v>
      </c>
      <c r="O133" s="84"/>
      <c r="P133" s="209">
        <f>O133*H133</f>
        <v>0</v>
      </c>
      <c r="Q133" s="209">
        <v>0.28361999999999998</v>
      </c>
      <c r="R133" s="209">
        <f>Q133*H133</f>
        <v>1.4180999999999999</v>
      </c>
      <c r="S133" s="209">
        <v>0</v>
      </c>
      <c r="T133" s="21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1" t="s">
        <v>127</v>
      </c>
      <c r="AT133" s="211" t="s">
        <v>122</v>
      </c>
      <c r="AU133" s="211" t="s">
        <v>85</v>
      </c>
      <c r="AY133" s="17" t="s">
        <v>120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7" t="s">
        <v>83</v>
      </c>
      <c r="BK133" s="212">
        <f>ROUND(I133*H133,2)</f>
        <v>0</v>
      </c>
      <c r="BL133" s="17" t="s">
        <v>127</v>
      </c>
      <c r="BM133" s="211" t="s">
        <v>216</v>
      </c>
    </row>
    <row r="134" s="12" customFormat="1" ht="22.8" customHeight="1">
      <c r="A134" s="12"/>
      <c r="B134" s="184"/>
      <c r="C134" s="185"/>
      <c r="D134" s="186" t="s">
        <v>74</v>
      </c>
      <c r="E134" s="198" t="s">
        <v>217</v>
      </c>
      <c r="F134" s="198" t="s">
        <v>218</v>
      </c>
      <c r="G134" s="185"/>
      <c r="H134" s="185"/>
      <c r="I134" s="188"/>
      <c r="J134" s="199">
        <f>BK134</f>
        <v>0</v>
      </c>
      <c r="K134" s="185"/>
      <c r="L134" s="190"/>
      <c r="M134" s="191"/>
      <c r="N134" s="192"/>
      <c r="O134" s="192"/>
      <c r="P134" s="193">
        <f>SUM(P135:P145)</f>
        <v>0</v>
      </c>
      <c r="Q134" s="192"/>
      <c r="R134" s="193">
        <f>SUM(R135:R145)</f>
        <v>0</v>
      </c>
      <c r="S134" s="192"/>
      <c r="T134" s="194">
        <f>SUM(T135:T145)</f>
        <v>119.40200000000002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5" t="s">
        <v>83</v>
      </c>
      <c r="AT134" s="196" t="s">
        <v>74</v>
      </c>
      <c r="AU134" s="196" t="s">
        <v>83</v>
      </c>
      <c r="AY134" s="195" t="s">
        <v>120</v>
      </c>
      <c r="BK134" s="197">
        <f>SUM(BK135:BK145)</f>
        <v>0</v>
      </c>
    </row>
    <row r="135" s="2" customFormat="1" ht="16.5" customHeight="1">
      <c r="A135" s="38"/>
      <c r="B135" s="39"/>
      <c r="C135" s="200" t="s">
        <v>219</v>
      </c>
      <c r="D135" s="200" t="s">
        <v>122</v>
      </c>
      <c r="E135" s="201" t="s">
        <v>220</v>
      </c>
      <c r="F135" s="202" t="s">
        <v>221</v>
      </c>
      <c r="G135" s="203" t="s">
        <v>222</v>
      </c>
      <c r="H135" s="204">
        <v>30</v>
      </c>
      <c r="I135" s="205"/>
      <c r="J135" s="206">
        <f>ROUND(I135*H135,2)</f>
        <v>0</v>
      </c>
      <c r="K135" s="202" t="s">
        <v>126</v>
      </c>
      <c r="L135" s="44"/>
      <c r="M135" s="207" t="s">
        <v>19</v>
      </c>
      <c r="N135" s="208" t="s">
        <v>46</v>
      </c>
      <c r="O135" s="84"/>
      <c r="P135" s="209">
        <f>O135*H135</f>
        <v>0</v>
      </c>
      <c r="Q135" s="209">
        <v>0</v>
      </c>
      <c r="R135" s="209">
        <f>Q135*H135</f>
        <v>0</v>
      </c>
      <c r="S135" s="209">
        <v>0.025000000000000001</v>
      </c>
      <c r="T135" s="210">
        <f>S135*H135</f>
        <v>0.75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1" t="s">
        <v>127</v>
      </c>
      <c r="AT135" s="211" t="s">
        <v>122</v>
      </c>
      <c r="AU135" s="211" t="s">
        <v>85</v>
      </c>
      <c r="AY135" s="17" t="s">
        <v>120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83</v>
      </c>
      <c r="BK135" s="212">
        <f>ROUND(I135*H135,2)</f>
        <v>0</v>
      </c>
      <c r="BL135" s="17" t="s">
        <v>127</v>
      </c>
      <c r="BM135" s="211" t="s">
        <v>223</v>
      </c>
    </row>
    <row r="136" s="13" customFormat="1">
      <c r="A136" s="13"/>
      <c r="B136" s="213"/>
      <c r="C136" s="214"/>
      <c r="D136" s="215" t="s">
        <v>129</v>
      </c>
      <c r="E136" s="216" t="s">
        <v>19</v>
      </c>
      <c r="F136" s="217" t="s">
        <v>224</v>
      </c>
      <c r="G136" s="214"/>
      <c r="H136" s="218">
        <v>30</v>
      </c>
      <c r="I136" s="219"/>
      <c r="J136" s="214"/>
      <c r="K136" s="214"/>
      <c r="L136" s="220"/>
      <c r="M136" s="221"/>
      <c r="N136" s="222"/>
      <c r="O136" s="222"/>
      <c r="P136" s="222"/>
      <c r="Q136" s="222"/>
      <c r="R136" s="222"/>
      <c r="S136" s="222"/>
      <c r="T136" s="22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4" t="s">
        <v>129</v>
      </c>
      <c r="AU136" s="224" t="s">
        <v>85</v>
      </c>
      <c r="AV136" s="13" t="s">
        <v>85</v>
      </c>
      <c r="AW136" s="13" t="s">
        <v>36</v>
      </c>
      <c r="AX136" s="13" t="s">
        <v>83</v>
      </c>
      <c r="AY136" s="224" t="s">
        <v>120</v>
      </c>
    </row>
    <row r="137" s="2" customFormat="1" ht="16.5" customHeight="1">
      <c r="A137" s="38"/>
      <c r="B137" s="39"/>
      <c r="C137" s="200" t="s">
        <v>225</v>
      </c>
      <c r="D137" s="200" t="s">
        <v>122</v>
      </c>
      <c r="E137" s="201" t="s">
        <v>226</v>
      </c>
      <c r="F137" s="202" t="s">
        <v>227</v>
      </c>
      <c r="G137" s="203" t="s">
        <v>125</v>
      </c>
      <c r="H137" s="204">
        <v>3.6000000000000001</v>
      </c>
      <c r="I137" s="205"/>
      <c r="J137" s="206">
        <f>ROUND(I137*H137,2)</f>
        <v>0</v>
      </c>
      <c r="K137" s="202" t="s">
        <v>126</v>
      </c>
      <c r="L137" s="44"/>
      <c r="M137" s="207" t="s">
        <v>19</v>
      </c>
      <c r="N137" s="208" t="s">
        <v>46</v>
      </c>
      <c r="O137" s="84"/>
      <c r="P137" s="209">
        <f>O137*H137</f>
        <v>0</v>
      </c>
      <c r="Q137" s="209">
        <v>0</v>
      </c>
      <c r="R137" s="209">
        <f>Q137*H137</f>
        <v>0</v>
      </c>
      <c r="S137" s="209">
        <v>2.2000000000000002</v>
      </c>
      <c r="T137" s="210">
        <f>S137*H137</f>
        <v>7.9200000000000008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127</v>
      </c>
      <c r="AT137" s="211" t="s">
        <v>122</v>
      </c>
      <c r="AU137" s="211" t="s">
        <v>85</v>
      </c>
      <c r="AY137" s="17" t="s">
        <v>120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83</v>
      </c>
      <c r="BK137" s="212">
        <f>ROUND(I137*H137,2)</f>
        <v>0</v>
      </c>
      <c r="BL137" s="17" t="s">
        <v>127</v>
      </c>
      <c r="BM137" s="211" t="s">
        <v>228</v>
      </c>
    </row>
    <row r="138" s="13" customFormat="1">
      <c r="A138" s="13"/>
      <c r="B138" s="213"/>
      <c r="C138" s="214"/>
      <c r="D138" s="215" t="s">
        <v>129</v>
      </c>
      <c r="E138" s="216" t="s">
        <v>19</v>
      </c>
      <c r="F138" s="217" t="s">
        <v>229</v>
      </c>
      <c r="G138" s="214"/>
      <c r="H138" s="218">
        <v>3.6000000000000001</v>
      </c>
      <c r="I138" s="219"/>
      <c r="J138" s="214"/>
      <c r="K138" s="214"/>
      <c r="L138" s="220"/>
      <c r="M138" s="221"/>
      <c r="N138" s="222"/>
      <c r="O138" s="222"/>
      <c r="P138" s="222"/>
      <c r="Q138" s="222"/>
      <c r="R138" s="222"/>
      <c r="S138" s="222"/>
      <c r="T138" s="22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4" t="s">
        <v>129</v>
      </c>
      <c r="AU138" s="224" t="s">
        <v>85</v>
      </c>
      <c r="AV138" s="13" t="s">
        <v>85</v>
      </c>
      <c r="AW138" s="13" t="s">
        <v>36</v>
      </c>
      <c r="AX138" s="13" t="s">
        <v>83</v>
      </c>
      <c r="AY138" s="224" t="s">
        <v>120</v>
      </c>
    </row>
    <row r="139" s="2" customFormat="1" ht="16.5" customHeight="1">
      <c r="A139" s="38"/>
      <c r="B139" s="39"/>
      <c r="C139" s="200" t="s">
        <v>7</v>
      </c>
      <c r="D139" s="200" t="s">
        <v>122</v>
      </c>
      <c r="E139" s="201" t="s">
        <v>230</v>
      </c>
      <c r="F139" s="202" t="s">
        <v>231</v>
      </c>
      <c r="G139" s="203" t="s">
        <v>125</v>
      </c>
      <c r="H139" s="204">
        <v>6</v>
      </c>
      <c r="I139" s="205"/>
      <c r="J139" s="206">
        <f>ROUND(I139*H139,2)</f>
        <v>0</v>
      </c>
      <c r="K139" s="202" t="s">
        <v>126</v>
      </c>
      <c r="L139" s="44"/>
      <c r="M139" s="207" t="s">
        <v>19</v>
      </c>
      <c r="N139" s="208" t="s">
        <v>46</v>
      </c>
      <c r="O139" s="84"/>
      <c r="P139" s="209">
        <f>O139*H139</f>
        <v>0</v>
      </c>
      <c r="Q139" s="209">
        <v>0</v>
      </c>
      <c r="R139" s="209">
        <f>Q139*H139</f>
        <v>0</v>
      </c>
      <c r="S139" s="209">
        <v>2.4100000000000001</v>
      </c>
      <c r="T139" s="210">
        <f>S139*H139</f>
        <v>14.460000000000001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1" t="s">
        <v>127</v>
      </c>
      <c r="AT139" s="211" t="s">
        <v>122</v>
      </c>
      <c r="AU139" s="211" t="s">
        <v>85</v>
      </c>
      <c r="AY139" s="17" t="s">
        <v>120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83</v>
      </c>
      <c r="BK139" s="212">
        <f>ROUND(I139*H139,2)</f>
        <v>0</v>
      </c>
      <c r="BL139" s="17" t="s">
        <v>127</v>
      </c>
      <c r="BM139" s="211" t="s">
        <v>232</v>
      </c>
    </row>
    <row r="140" s="13" customFormat="1">
      <c r="A140" s="13"/>
      <c r="B140" s="213"/>
      <c r="C140" s="214"/>
      <c r="D140" s="215" t="s">
        <v>129</v>
      </c>
      <c r="E140" s="216" t="s">
        <v>19</v>
      </c>
      <c r="F140" s="217" t="s">
        <v>233</v>
      </c>
      <c r="G140" s="214"/>
      <c r="H140" s="218">
        <v>6</v>
      </c>
      <c r="I140" s="219"/>
      <c r="J140" s="214"/>
      <c r="K140" s="214"/>
      <c r="L140" s="220"/>
      <c r="M140" s="221"/>
      <c r="N140" s="222"/>
      <c r="O140" s="222"/>
      <c r="P140" s="222"/>
      <c r="Q140" s="222"/>
      <c r="R140" s="222"/>
      <c r="S140" s="222"/>
      <c r="T140" s="22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4" t="s">
        <v>129</v>
      </c>
      <c r="AU140" s="224" t="s">
        <v>85</v>
      </c>
      <c r="AV140" s="13" t="s">
        <v>85</v>
      </c>
      <c r="AW140" s="13" t="s">
        <v>36</v>
      </c>
      <c r="AX140" s="13" t="s">
        <v>83</v>
      </c>
      <c r="AY140" s="224" t="s">
        <v>120</v>
      </c>
    </row>
    <row r="141" s="2" customFormat="1" ht="16.5" customHeight="1">
      <c r="A141" s="38"/>
      <c r="B141" s="39"/>
      <c r="C141" s="200" t="s">
        <v>234</v>
      </c>
      <c r="D141" s="200" t="s">
        <v>122</v>
      </c>
      <c r="E141" s="201" t="s">
        <v>235</v>
      </c>
      <c r="F141" s="202" t="s">
        <v>236</v>
      </c>
      <c r="G141" s="203" t="s">
        <v>125</v>
      </c>
      <c r="H141" s="204">
        <v>43.759999999999998</v>
      </c>
      <c r="I141" s="205"/>
      <c r="J141" s="206">
        <f>ROUND(I141*H141,2)</f>
        <v>0</v>
      </c>
      <c r="K141" s="202" t="s">
        <v>126</v>
      </c>
      <c r="L141" s="44"/>
      <c r="M141" s="207" t="s">
        <v>19</v>
      </c>
      <c r="N141" s="208" t="s">
        <v>46</v>
      </c>
      <c r="O141" s="84"/>
      <c r="P141" s="209">
        <f>O141*H141</f>
        <v>0</v>
      </c>
      <c r="Q141" s="209">
        <v>0</v>
      </c>
      <c r="R141" s="209">
        <f>Q141*H141</f>
        <v>0</v>
      </c>
      <c r="S141" s="209">
        <v>2.2000000000000002</v>
      </c>
      <c r="T141" s="210">
        <f>S141*H141</f>
        <v>96.272000000000006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1" t="s">
        <v>127</v>
      </c>
      <c r="AT141" s="211" t="s">
        <v>122</v>
      </c>
      <c r="AU141" s="211" t="s">
        <v>85</v>
      </c>
      <c r="AY141" s="17" t="s">
        <v>120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83</v>
      </c>
      <c r="BK141" s="212">
        <f>ROUND(I141*H141,2)</f>
        <v>0</v>
      </c>
      <c r="BL141" s="17" t="s">
        <v>127</v>
      </c>
      <c r="BM141" s="211" t="s">
        <v>237</v>
      </c>
    </row>
    <row r="142" s="13" customFormat="1">
      <c r="A142" s="13"/>
      <c r="B142" s="213"/>
      <c r="C142" s="214"/>
      <c r="D142" s="215" t="s">
        <v>129</v>
      </c>
      <c r="E142" s="216" t="s">
        <v>19</v>
      </c>
      <c r="F142" s="217" t="s">
        <v>238</v>
      </c>
      <c r="G142" s="214"/>
      <c r="H142" s="218">
        <v>21</v>
      </c>
      <c r="I142" s="219"/>
      <c r="J142" s="214"/>
      <c r="K142" s="214"/>
      <c r="L142" s="220"/>
      <c r="M142" s="221"/>
      <c r="N142" s="222"/>
      <c r="O142" s="222"/>
      <c r="P142" s="222"/>
      <c r="Q142" s="222"/>
      <c r="R142" s="222"/>
      <c r="S142" s="222"/>
      <c r="T142" s="22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4" t="s">
        <v>129</v>
      </c>
      <c r="AU142" s="224" t="s">
        <v>85</v>
      </c>
      <c r="AV142" s="13" t="s">
        <v>85</v>
      </c>
      <c r="AW142" s="13" t="s">
        <v>36</v>
      </c>
      <c r="AX142" s="13" t="s">
        <v>75</v>
      </c>
      <c r="AY142" s="224" t="s">
        <v>120</v>
      </c>
    </row>
    <row r="143" s="13" customFormat="1">
      <c r="A143" s="13"/>
      <c r="B143" s="213"/>
      <c r="C143" s="214"/>
      <c r="D143" s="215" t="s">
        <v>129</v>
      </c>
      <c r="E143" s="216" t="s">
        <v>19</v>
      </c>
      <c r="F143" s="217" t="s">
        <v>239</v>
      </c>
      <c r="G143" s="214"/>
      <c r="H143" s="218">
        <v>5.8879999999999999</v>
      </c>
      <c r="I143" s="219"/>
      <c r="J143" s="214"/>
      <c r="K143" s="214"/>
      <c r="L143" s="220"/>
      <c r="M143" s="221"/>
      <c r="N143" s="222"/>
      <c r="O143" s="222"/>
      <c r="P143" s="222"/>
      <c r="Q143" s="222"/>
      <c r="R143" s="222"/>
      <c r="S143" s="222"/>
      <c r="T143" s="22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4" t="s">
        <v>129</v>
      </c>
      <c r="AU143" s="224" t="s">
        <v>85</v>
      </c>
      <c r="AV143" s="13" t="s">
        <v>85</v>
      </c>
      <c r="AW143" s="13" t="s">
        <v>36</v>
      </c>
      <c r="AX143" s="13" t="s">
        <v>75</v>
      </c>
      <c r="AY143" s="224" t="s">
        <v>120</v>
      </c>
    </row>
    <row r="144" s="13" customFormat="1">
      <c r="A144" s="13"/>
      <c r="B144" s="213"/>
      <c r="C144" s="214"/>
      <c r="D144" s="215" t="s">
        <v>129</v>
      </c>
      <c r="E144" s="216" t="s">
        <v>19</v>
      </c>
      <c r="F144" s="217" t="s">
        <v>240</v>
      </c>
      <c r="G144" s="214"/>
      <c r="H144" s="218">
        <v>16.872</v>
      </c>
      <c r="I144" s="219"/>
      <c r="J144" s="214"/>
      <c r="K144" s="214"/>
      <c r="L144" s="220"/>
      <c r="M144" s="221"/>
      <c r="N144" s="222"/>
      <c r="O144" s="222"/>
      <c r="P144" s="222"/>
      <c r="Q144" s="222"/>
      <c r="R144" s="222"/>
      <c r="S144" s="222"/>
      <c r="T144" s="22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4" t="s">
        <v>129</v>
      </c>
      <c r="AU144" s="224" t="s">
        <v>85</v>
      </c>
      <c r="AV144" s="13" t="s">
        <v>85</v>
      </c>
      <c r="AW144" s="13" t="s">
        <v>36</v>
      </c>
      <c r="AX144" s="13" t="s">
        <v>75</v>
      </c>
      <c r="AY144" s="224" t="s">
        <v>120</v>
      </c>
    </row>
    <row r="145" s="14" customFormat="1">
      <c r="A145" s="14"/>
      <c r="B145" s="225"/>
      <c r="C145" s="226"/>
      <c r="D145" s="215" t="s">
        <v>129</v>
      </c>
      <c r="E145" s="227" t="s">
        <v>19</v>
      </c>
      <c r="F145" s="228" t="s">
        <v>138</v>
      </c>
      <c r="G145" s="226"/>
      <c r="H145" s="229">
        <v>43.759999999999998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5" t="s">
        <v>129</v>
      </c>
      <c r="AU145" s="235" t="s">
        <v>85</v>
      </c>
      <c r="AV145" s="14" t="s">
        <v>127</v>
      </c>
      <c r="AW145" s="14" t="s">
        <v>36</v>
      </c>
      <c r="AX145" s="14" t="s">
        <v>83</v>
      </c>
      <c r="AY145" s="235" t="s">
        <v>120</v>
      </c>
    </row>
    <row r="146" s="12" customFormat="1" ht="22.8" customHeight="1">
      <c r="A146" s="12"/>
      <c r="B146" s="184"/>
      <c r="C146" s="185"/>
      <c r="D146" s="186" t="s">
        <v>74</v>
      </c>
      <c r="E146" s="198" t="s">
        <v>241</v>
      </c>
      <c r="F146" s="198" t="s">
        <v>242</v>
      </c>
      <c r="G146" s="185"/>
      <c r="H146" s="185"/>
      <c r="I146" s="188"/>
      <c r="J146" s="199">
        <f>BK146</f>
        <v>0</v>
      </c>
      <c r="K146" s="185"/>
      <c r="L146" s="190"/>
      <c r="M146" s="191"/>
      <c r="N146" s="192"/>
      <c r="O146" s="192"/>
      <c r="P146" s="193">
        <f>SUM(P147:P152)</f>
        <v>0</v>
      </c>
      <c r="Q146" s="192"/>
      <c r="R146" s="193">
        <f>SUM(R147:R152)</f>
        <v>0</v>
      </c>
      <c r="S146" s="192"/>
      <c r="T146" s="194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5" t="s">
        <v>83</v>
      </c>
      <c r="AT146" s="196" t="s">
        <v>74</v>
      </c>
      <c r="AU146" s="196" t="s">
        <v>83</v>
      </c>
      <c r="AY146" s="195" t="s">
        <v>120</v>
      </c>
      <c r="BK146" s="197">
        <f>SUM(BK147:BK152)</f>
        <v>0</v>
      </c>
    </row>
    <row r="147" s="2" customFormat="1" ht="21.75" customHeight="1">
      <c r="A147" s="38"/>
      <c r="B147" s="39"/>
      <c r="C147" s="200" t="s">
        <v>243</v>
      </c>
      <c r="D147" s="200" t="s">
        <v>122</v>
      </c>
      <c r="E147" s="201" t="s">
        <v>244</v>
      </c>
      <c r="F147" s="202" t="s">
        <v>245</v>
      </c>
      <c r="G147" s="203" t="s">
        <v>151</v>
      </c>
      <c r="H147" s="204">
        <v>119.402</v>
      </c>
      <c r="I147" s="205"/>
      <c r="J147" s="206">
        <f>ROUND(I147*H147,2)</f>
        <v>0</v>
      </c>
      <c r="K147" s="202" t="s">
        <v>126</v>
      </c>
      <c r="L147" s="44"/>
      <c r="M147" s="207" t="s">
        <v>19</v>
      </c>
      <c r="N147" s="208" t="s">
        <v>46</v>
      </c>
      <c r="O147" s="84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1" t="s">
        <v>127</v>
      </c>
      <c r="AT147" s="211" t="s">
        <v>122</v>
      </c>
      <c r="AU147" s="211" t="s">
        <v>85</v>
      </c>
      <c r="AY147" s="17" t="s">
        <v>120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7" t="s">
        <v>83</v>
      </c>
      <c r="BK147" s="212">
        <f>ROUND(I147*H147,2)</f>
        <v>0</v>
      </c>
      <c r="BL147" s="17" t="s">
        <v>127</v>
      </c>
      <c r="BM147" s="211" t="s">
        <v>246</v>
      </c>
    </row>
    <row r="148" s="2" customFormat="1">
      <c r="A148" s="38"/>
      <c r="B148" s="39"/>
      <c r="C148" s="200" t="s">
        <v>247</v>
      </c>
      <c r="D148" s="200" t="s">
        <v>122</v>
      </c>
      <c r="E148" s="201" t="s">
        <v>248</v>
      </c>
      <c r="F148" s="202" t="s">
        <v>249</v>
      </c>
      <c r="G148" s="203" t="s">
        <v>151</v>
      </c>
      <c r="H148" s="204">
        <v>1671.6279999999999</v>
      </c>
      <c r="I148" s="205"/>
      <c r="J148" s="206">
        <f>ROUND(I148*H148,2)</f>
        <v>0</v>
      </c>
      <c r="K148" s="202" t="s">
        <v>126</v>
      </c>
      <c r="L148" s="44"/>
      <c r="M148" s="207" t="s">
        <v>19</v>
      </c>
      <c r="N148" s="208" t="s">
        <v>46</v>
      </c>
      <c r="O148" s="84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1" t="s">
        <v>127</v>
      </c>
      <c r="AT148" s="211" t="s">
        <v>122</v>
      </c>
      <c r="AU148" s="211" t="s">
        <v>85</v>
      </c>
      <c r="AY148" s="17" t="s">
        <v>120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83</v>
      </c>
      <c r="BK148" s="212">
        <f>ROUND(I148*H148,2)</f>
        <v>0</v>
      </c>
      <c r="BL148" s="17" t="s">
        <v>127</v>
      </c>
      <c r="BM148" s="211" t="s">
        <v>250</v>
      </c>
    </row>
    <row r="149" s="13" customFormat="1">
      <c r="A149" s="13"/>
      <c r="B149" s="213"/>
      <c r="C149" s="214"/>
      <c r="D149" s="215" t="s">
        <v>129</v>
      </c>
      <c r="E149" s="214"/>
      <c r="F149" s="217" t="s">
        <v>251</v>
      </c>
      <c r="G149" s="214"/>
      <c r="H149" s="218">
        <v>1671.6279999999999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4" t="s">
        <v>129</v>
      </c>
      <c r="AU149" s="224" t="s">
        <v>85</v>
      </c>
      <c r="AV149" s="13" t="s">
        <v>85</v>
      </c>
      <c r="AW149" s="13" t="s">
        <v>4</v>
      </c>
      <c r="AX149" s="13" t="s">
        <v>83</v>
      </c>
      <c r="AY149" s="224" t="s">
        <v>120</v>
      </c>
    </row>
    <row r="150" s="2" customFormat="1" ht="21.75" customHeight="1">
      <c r="A150" s="38"/>
      <c r="B150" s="39"/>
      <c r="C150" s="236" t="s">
        <v>252</v>
      </c>
      <c r="D150" s="236" t="s">
        <v>148</v>
      </c>
      <c r="E150" s="237" t="s">
        <v>253</v>
      </c>
      <c r="F150" s="238" t="s">
        <v>254</v>
      </c>
      <c r="G150" s="239" t="s">
        <v>151</v>
      </c>
      <c r="H150" s="240">
        <v>104.19199999999999</v>
      </c>
      <c r="I150" s="241"/>
      <c r="J150" s="242">
        <f>ROUND(I150*H150,2)</f>
        <v>0</v>
      </c>
      <c r="K150" s="238" t="s">
        <v>126</v>
      </c>
      <c r="L150" s="243"/>
      <c r="M150" s="244" t="s">
        <v>19</v>
      </c>
      <c r="N150" s="245" t="s">
        <v>46</v>
      </c>
      <c r="O150" s="84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1" t="s">
        <v>152</v>
      </c>
      <c r="AT150" s="211" t="s">
        <v>148</v>
      </c>
      <c r="AU150" s="211" t="s">
        <v>85</v>
      </c>
      <c r="AY150" s="17" t="s">
        <v>120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83</v>
      </c>
      <c r="BK150" s="212">
        <f>ROUND(I150*H150,2)</f>
        <v>0</v>
      </c>
      <c r="BL150" s="17" t="s">
        <v>127</v>
      </c>
      <c r="BM150" s="211" t="s">
        <v>255</v>
      </c>
    </row>
    <row r="151" s="2" customFormat="1" ht="21.75" customHeight="1">
      <c r="A151" s="38"/>
      <c r="B151" s="39"/>
      <c r="C151" s="236" t="s">
        <v>256</v>
      </c>
      <c r="D151" s="236" t="s">
        <v>148</v>
      </c>
      <c r="E151" s="237" t="s">
        <v>257</v>
      </c>
      <c r="F151" s="238" t="s">
        <v>258</v>
      </c>
      <c r="G151" s="239" t="s">
        <v>151</v>
      </c>
      <c r="H151" s="240">
        <v>14.095000000000001</v>
      </c>
      <c r="I151" s="241"/>
      <c r="J151" s="242">
        <f>ROUND(I151*H151,2)</f>
        <v>0</v>
      </c>
      <c r="K151" s="238" t="s">
        <v>126</v>
      </c>
      <c r="L151" s="243"/>
      <c r="M151" s="244" t="s">
        <v>19</v>
      </c>
      <c r="N151" s="245" t="s">
        <v>46</v>
      </c>
      <c r="O151" s="84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1" t="s">
        <v>152</v>
      </c>
      <c r="AT151" s="211" t="s">
        <v>148</v>
      </c>
      <c r="AU151" s="211" t="s">
        <v>85</v>
      </c>
      <c r="AY151" s="17" t="s">
        <v>120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83</v>
      </c>
      <c r="BK151" s="212">
        <f>ROUND(I151*H151,2)</f>
        <v>0</v>
      </c>
      <c r="BL151" s="17" t="s">
        <v>127</v>
      </c>
      <c r="BM151" s="211" t="s">
        <v>259</v>
      </c>
    </row>
    <row r="152" s="2" customFormat="1" ht="16.5" customHeight="1">
      <c r="A152" s="38"/>
      <c r="B152" s="39"/>
      <c r="C152" s="236" t="s">
        <v>260</v>
      </c>
      <c r="D152" s="236" t="s">
        <v>148</v>
      </c>
      <c r="E152" s="237" t="s">
        <v>261</v>
      </c>
      <c r="F152" s="238" t="s">
        <v>262</v>
      </c>
      <c r="G152" s="239" t="s">
        <v>151</v>
      </c>
      <c r="H152" s="240">
        <v>1.115</v>
      </c>
      <c r="I152" s="241"/>
      <c r="J152" s="242">
        <f>ROUND(I152*H152,2)</f>
        <v>0</v>
      </c>
      <c r="K152" s="238" t="s">
        <v>126</v>
      </c>
      <c r="L152" s="243"/>
      <c r="M152" s="244" t="s">
        <v>19</v>
      </c>
      <c r="N152" s="245" t="s">
        <v>46</v>
      </c>
      <c r="O152" s="84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1" t="s">
        <v>152</v>
      </c>
      <c r="AT152" s="211" t="s">
        <v>148</v>
      </c>
      <c r="AU152" s="211" t="s">
        <v>85</v>
      </c>
      <c r="AY152" s="17" t="s">
        <v>120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7" t="s">
        <v>83</v>
      </c>
      <c r="BK152" s="212">
        <f>ROUND(I152*H152,2)</f>
        <v>0</v>
      </c>
      <c r="BL152" s="17" t="s">
        <v>127</v>
      </c>
      <c r="BM152" s="211" t="s">
        <v>263</v>
      </c>
    </row>
    <row r="153" s="12" customFormat="1" ht="22.8" customHeight="1">
      <c r="A153" s="12"/>
      <c r="B153" s="184"/>
      <c r="C153" s="185"/>
      <c r="D153" s="186" t="s">
        <v>74</v>
      </c>
      <c r="E153" s="198" t="s">
        <v>264</v>
      </c>
      <c r="F153" s="198" t="s">
        <v>265</v>
      </c>
      <c r="G153" s="185"/>
      <c r="H153" s="185"/>
      <c r="I153" s="188"/>
      <c r="J153" s="199">
        <f>BK153</f>
        <v>0</v>
      </c>
      <c r="K153" s="185"/>
      <c r="L153" s="190"/>
      <c r="M153" s="191"/>
      <c r="N153" s="192"/>
      <c r="O153" s="192"/>
      <c r="P153" s="193">
        <f>P154</f>
        <v>0</v>
      </c>
      <c r="Q153" s="192"/>
      <c r="R153" s="193">
        <f>R154</f>
        <v>0</v>
      </c>
      <c r="S153" s="192"/>
      <c r="T153" s="19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5" t="s">
        <v>83</v>
      </c>
      <c r="AT153" s="196" t="s">
        <v>74</v>
      </c>
      <c r="AU153" s="196" t="s">
        <v>83</v>
      </c>
      <c r="AY153" s="195" t="s">
        <v>120</v>
      </c>
      <c r="BK153" s="197">
        <f>BK154</f>
        <v>0</v>
      </c>
    </row>
    <row r="154" s="2" customFormat="1" ht="16.5" customHeight="1">
      <c r="A154" s="38"/>
      <c r="B154" s="39"/>
      <c r="C154" s="200" t="s">
        <v>266</v>
      </c>
      <c r="D154" s="200" t="s">
        <v>122</v>
      </c>
      <c r="E154" s="201" t="s">
        <v>267</v>
      </c>
      <c r="F154" s="202" t="s">
        <v>268</v>
      </c>
      <c r="G154" s="203" t="s">
        <v>151</v>
      </c>
      <c r="H154" s="204">
        <v>26.646000000000001</v>
      </c>
      <c r="I154" s="205"/>
      <c r="J154" s="206">
        <f>ROUND(I154*H154,2)</f>
        <v>0</v>
      </c>
      <c r="K154" s="202" t="s">
        <v>126</v>
      </c>
      <c r="L154" s="44"/>
      <c r="M154" s="207" t="s">
        <v>19</v>
      </c>
      <c r="N154" s="208" t="s">
        <v>46</v>
      </c>
      <c r="O154" s="84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1" t="s">
        <v>127</v>
      </c>
      <c r="AT154" s="211" t="s">
        <v>122</v>
      </c>
      <c r="AU154" s="211" t="s">
        <v>85</v>
      </c>
      <c r="AY154" s="17" t="s">
        <v>120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83</v>
      </c>
      <c r="BK154" s="212">
        <f>ROUND(I154*H154,2)</f>
        <v>0</v>
      </c>
      <c r="BL154" s="17" t="s">
        <v>127</v>
      </c>
      <c r="BM154" s="211" t="s">
        <v>269</v>
      </c>
    </row>
    <row r="155" s="12" customFormat="1" ht="25.92" customHeight="1">
      <c r="A155" s="12"/>
      <c r="B155" s="184"/>
      <c r="C155" s="185"/>
      <c r="D155" s="186" t="s">
        <v>74</v>
      </c>
      <c r="E155" s="187" t="s">
        <v>270</v>
      </c>
      <c r="F155" s="187" t="s">
        <v>271</v>
      </c>
      <c r="G155" s="185"/>
      <c r="H155" s="185"/>
      <c r="I155" s="188"/>
      <c r="J155" s="189">
        <f>BK155</f>
        <v>0</v>
      </c>
      <c r="K155" s="185"/>
      <c r="L155" s="190"/>
      <c r="M155" s="191"/>
      <c r="N155" s="192"/>
      <c r="O155" s="192"/>
      <c r="P155" s="193">
        <f>P156</f>
        <v>0</v>
      </c>
      <c r="Q155" s="192"/>
      <c r="R155" s="193">
        <f>R156</f>
        <v>0.80373791999999988</v>
      </c>
      <c r="S155" s="192"/>
      <c r="T155" s="194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5" t="s">
        <v>85</v>
      </c>
      <c r="AT155" s="196" t="s">
        <v>74</v>
      </c>
      <c r="AU155" s="196" t="s">
        <v>75</v>
      </c>
      <c r="AY155" s="195" t="s">
        <v>120</v>
      </c>
      <c r="BK155" s="197">
        <f>BK156</f>
        <v>0</v>
      </c>
    </row>
    <row r="156" s="12" customFormat="1" ht="22.8" customHeight="1">
      <c r="A156" s="12"/>
      <c r="B156" s="184"/>
      <c r="C156" s="185"/>
      <c r="D156" s="186" t="s">
        <v>74</v>
      </c>
      <c r="E156" s="198" t="s">
        <v>272</v>
      </c>
      <c r="F156" s="198" t="s">
        <v>273</v>
      </c>
      <c r="G156" s="185"/>
      <c r="H156" s="185"/>
      <c r="I156" s="188"/>
      <c r="J156" s="199">
        <f>BK156</f>
        <v>0</v>
      </c>
      <c r="K156" s="185"/>
      <c r="L156" s="190"/>
      <c r="M156" s="191"/>
      <c r="N156" s="192"/>
      <c r="O156" s="192"/>
      <c r="P156" s="193">
        <f>SUM(P157:P200)</f>
        <v>0</v>
      </c>
      <c r="Q156" s="192"/>
      <c r="R156" s="193">
        <f>SUM(R157:R200)</f>
        <v>0.80373791999999988</v>
      </c>
      <c r="S156" s="192"/>
      <c r="T156" s="194">
        <f>SUM(T157:T200)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5" t="s">
        <v>85</v>
      </c>
      <c r="AT156" s="196" t="s">
        <v>74</v>
      </c>
      <c r="AU156" s="196" t="s">
        <v>83</v>
      </c>
      <c r="AY156" s="195" t="s">
        <v>120</v>
      </c>
      <c r="BK156" s="197">
        <f>SUM(BK157:BK200)</f>
        <v>0</v>
      </c>
    </row>
    <row r="157" s="2" customFormat="1" ht="16.5" customHeight="1">
      <c r="A157" s="38"/>
      <c r="B157" s="39"/>
      <c r="C157" s="200" t="s">
        <v>274</v>
      </c>
      <c r="D157" s="200" t="s">
        <v>122</v>
      </c>
      <c r="E157" s="201" t="s">
        <v>275</v>
      </c>
      <c r="F157" s="202" t="s">
        <v>276</v>
      </c>
      <c r="G157" s="203" t="s">
        <v>179</v>
      </c>
      <c r="H157" s="204">
        <v>393</v>
      </c>
      <c r="I157" s="205"/>
      <c r="J157" s="206">
        <f>ROUND(I157*H157,2)</f>
        <v>0</v>
      </c>
      <c r="K157" s="202" t="s">
        <v>277</v>
      </c>
      <c r="L157" s="44"/>
      <c r="M157" s="207" t="s">
        <v>19</v>
      </c>
      <c r="N157" s="208" t="s">
        <v>46</v>
      </c>
      <c r="O157" s="84"/>
      <c r="P157" s="209">
        <f>O157*H157</f>
        <v>0</v>
      </c>
      <c r="Q157" s="209">
        <v>5.0000000000000002E-05</v>
      </c>
      <c r="R157" s="209">
        <f>Q157*H157</f>
        <v>0.019650000000000001</v>
      </c>
      <c r="S157" s="209">
        <v>0</v>
      </c>
      <c r="T157" s="21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1" t="s">
        <v>202</v>
      </c>
      <c r="AT157" s="211" t="s">
        <v>122</v>
      </c>
      <c r="AU157" s="211" t="s">
        <v>85</v>
      </c>
      <c r="AY157" s="17" t="s">
        <v>120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83</v>
      </c>
      <c r="BK157" s="212">
        <f>ROUND(I157*H157,2)</f>
        <v>0</v>
      </c>
      <c r="BL157" s="17" t="s">
        <v>202</v>
      </c>
      <c r="BM157" s="211" t="s">
        <v>278</v>
      </c>
    </row>
    <row r="158" s="2" customFormat="1" ht="16.5" customHeight="1">
      <c r="A158" s="38"/>
      <c r="B158" s="39"/>
      <c r="C158" s="200" t="s">
        <v>279</v>
      </c>
      <c r="D158" s="200" t="s">
        <v>122</v>
      </c>
      <c r="E158" s="201" t="s">
        <v>280</v>
      </c>
      <c r="F158" s="202" t="s">
        <v>281</v>
      </c>
      <c r="G158" s="203" t="s">
        <v>179</v>
      </c>
      <c r="H158" s="204">
        <v>393</v>
      </c>
      <c r="I158" s="205"/>
      <c r="J158" s="206">
        <f>ROUND(I158*H158,2)</f>
        <v>0</v>
      </c>
      <c r="K158" s="202" t="s">
        <v>277</v>
      </c>
      <c r="L158" s="44"/>
      <c r="M158" s="207" t="s">
        <v>19</v>
      </c>
      <c r="N158" s="208" t="s">
        <v>46</v>
      </c>
      <c r="O158" s="84"/>
      <c r="P158" s="209">
        <f>O158*H158</f>
        <v>0</v>
      </c>
      <c r="Q158" s="209">
        <v>0.00013999999999999999</v>
      </c>
      <c r="R158" s="209">
        <f>Q158*H158</f>
        <v>0.055019999999999993</v>
      </c>
      <c r="S158" s="209">
        <v>0</v>
      </c>
      <c r="T158" s="21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1" t="s">
        <v>202</v>
      </c>
      <c r="AT158" s="211" t="s">
        <v>122</v>
      </c>
      <c r="AU158" s="211" t="s">
        <v>85</v>
      </c>
      <c r="AY158" s="17" t="s">
        <v>120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83</v>
      </c>
      <c r="BK158" s="212">
        <f>ROUND(I158*H158,2)</f>
        <v>0</v>
      </c>
      <c r="BL158" s="17" t="s">
        <v>202</v>
      </c>
      <c r="BM158" s="211" t="s">
        <v>282</v>
      </c>
    </row>
    <row r="159" s="2" customFormat="1">
      <c r="A159" s="38"/>
      <c r="B159" s="39"/>
      <c r="C159" s="200" t="s">
        <v>283</v>
      </c>
      <c r="D159" s="200" t="s">
        <v>122</v>
      </c>
      <c r="E159" s="201" t="s">
        <v>284</v>
      </c>
      <c r="F159" s="202" t="s">
        <v>285</v>
      </c>
      <c r="G159" s="203" t="s">
        <v>179</v>
      </c>
      <c r="H159" s="204">
        <v>694</v>
      </c>
      <c r="I159" s="205"/>
      <c r="J159" s="206">
        <f>ROUND(I159*H159,2)</f>
        <v>0</v>
      </c>
      <c r="K159" s="202" t="s">
        <v>126</v>
      </c>
      <c r="L159" s="44"/>
      <c r="M159" s="207" t="s">
        <v>19</v>
      </c>
      <c r="N159" s="208" t="s">
        <v>46</v>
      </c>
      <c r="O159" s="84"/>
      <c r="P159" s="209">
        <f>O159*H159</f>
        <v>0</v>
      </c>
      <c r="Q159" s="209">
        <v>5.0000000000000002E-05</v>
      </c>
      <c r="R159" s="209">
        <f>Q159*H159</f>
        <v>0.034700000000000002</v>
      </c>
      <c r="S159" s="209">
        <v>0</v>
      </c>
      <c r="T159" s="21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1" t="s">
        <v>202</v>
      </c>
      <c r="AT159" s="211" t="s">
        <v>122</v>
      </c>
      <c r="AU159" s="211" t="s">
        <v>85</v>
      </c>
      <c r="AY159" s="17" t="s">
        <v>120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83</v>
      </c>
      <c r="BK159" s="212">
        <f>ROUND(I159*H159,2)</f>
        <v>0</v>
      </c>
      <c r="BL159" s="17" t="s">
        <v>202</v>
      </c>
      <c r="BM159" s="211" t="s">
        <v>286</v>
      </c>
    </row>
    <row r="160" s="2" customFormat="1" ht="16.5" customHeight="1">
      <c r="A160" s="38"/>
      <c r="B160" s="39"/>
      <c r="C160" s="236" t="s">
        <v>287</v>
      </c>
      <c r="D160" s="236" t="s">
        <v>148</v>
      </c>
      <c r="E160" s="237" t="s">
        <v>288</v>
      </c>
      <c r="F160" s="238" t="s">
        <v>289</v>
      </c>
      <c r="G160" s="239" t="s">
        <v>151</v>
      </c>
      <c r="H160" s="240">
        <v>0.071999999999999995</v>
      </c>
      <c r="I160" s="241"/>
      <c r="J160" s="242">
        <f>ROUND(I160*H160,2)</f>
        <v>0</v>
      </c>
      <c r="K160" s="238" t="s">
        <v>126</v>
      </c>
      <c r="L160" s="243"/>
      <c r="M160" s="244" t="s">
        <v>19</v>
      </c>
      <c r="N160" s="245" t="s">
        <v>46</v>
      </c>
      <c r="O160" s="84"/>
      <c r="P160" s="209">
        <f>O160*H160</f>
        <v>0</v>
      </c>
      <c r="Q160" s="209">
        <v>1</v>
      </c>
      <c r="R160" s="209">
        <f>Q160*H160</f>
        <v>0.071999999999999995</v>
      </c>
      <c r="S160" s="209">
        <v>0</v>
      </c>
      <c r="T160" s="21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1" t="s">
        <v>287</v>
      </c>
      <c r="AT160" s="211" t="s">
        <v>148</v>
      </c>
      <c r="AU160" s="211" t="s">
        <v>85</v>
      </c>
      <c r="AY160" s="17" t="s">
        <v>120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7" t="s">
        <v>83</v>
      </c>
      <c r="BK160" s="212">
        <f>ROUND(I160*H160,2)</f>
        <v>0</v>
      </c>
      <c r="BL160" s="17" t="s">
        <v>202</v>
      </c>
      <c r="BM160" s="211" t="s">
        <v>290</v>
      </c>
    </row>
    <row r="161" s="13" customFormat="1">
      <c r="A161" s="13"/>
      <c r="B161" s="213"/>
      <c r="C161" s="214"/>
      <c r="D161" s="215" t="s">
        <v>129</v>
      </c>
      <c r="E161" s="216" t="s">
        <v>19</v>
      </c>
      <c r="F161" s="217" t="s">
        <v>291</v>
      </c>
      <c r="G161" s="214"/>
      <c r="H161" s="218">
        <v>0.067000000000000004</v>
      </c>
      <c r="I161" s="219"/>
      <c r="J161" s="214"/>
      <c r="K161" s="214"/>
      <c r="L161" s="220"/>
      <c r="M161" s="221"/>
      <c r="N161" s="222"/>
      <c r="O161" s="222"/>
      <c r="P161" s="222"/>
      <c r="Q161" s="222"/>
      <c r="R161" s="222"/>
      <c r="S161" s="222"/>
      <c r="T161" s="22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4" t="s">
        <v>129</v>
      </c>
      <c r="AU161" s="224" t="s">
        <v>85</v>
      </c>
      <c r="AV161" s="13" t="s">
        <v>85</v>
      </c>
      <c r="AW161" s="13" t="s">
        <v>36</v>
      </c>
      <c r="AX161" s="13" t="s">
        <v>83</v>
      </c>
      <c r="AY161" s="224" t="s">
        <v>120</v>
      </c>
    </row>
    <row r="162" s="13" customFormat="1">
      <c r="A162" s="13"/>
      <c r="B162" s="213"/>
      <c r="C162" s="214"/>
      <c r="D162" s="215" t="s">
        <v>129</v>
      </c>
      <c r="E162" s="214"/>
      <c r="F162" s="217" t="s">
        <v>292</v>
      </c>
      <c r="G162" s="214"/>
      <c r="H162" s="218">
        <v>0.071999999999999995</v>
      </c>
      <c r="I162" s="219"/>
      <c r="J162" s="214"/>
      <c r="K162" s="214"/>
      <c r="L162" s="220"/>
      <c r="M162" s="221"/>
      <c r="N162" s="222"/>
      <c r="O162" s="222"/>
      <c r="P162" s="222"/>
      <c r="Q162" s="222"/>
      <c r="R162" s="222"/>
      <c r="S162" s="222"/>
      <c r="T162" s="22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4" t="s">
        <v>129</v>
      </c>
      <c r="AU162" s="224" t="s">
        <v>85</v>
      </c>
      <c r="AV162" s="13" t="s">
        <v>85</v>
      </c>
      <c r="AW162" s="13" t="s">
        <v>4</v>
      </c>
      <c r="AX162" s="13" t="s">
        <v>83</v>
      </c>
      <c r="AY162" s="224" t="s">
        <v>120</v>
      </c>
    </row>
    <row r="163" s="2" customFormat="1" ht="16.5" customHeight="1">
      <c r="A163" s="38"/>
      <c r="B163" s="39"/>
      <c r="C163" s="236" t="s">
        <v>293</v>
      </c>
      <c r="D163" s="236" t="s">
        <v>148</v>
      </c>
      <c r="E163" s="237" t="s">
        <v>294</v>
      </c>
      <c r="F163" s="238" t="s">
        <v>295</v>
      </c>
      <c r="G163" s="239" t="s">
        <v>151</v>
      </c>
      <c r="H163" s="240">
        <v>0.014</v>
      </c>
      <c r="I163" s="241"/>
      <c r="J163" s="242">
        <f>ROUND(I163*H163,2)</f>
        <v>0</v>
      </c>
      <c r="K163" s="238" t="s">
        <v>126</v>
      </c>
      <c r="L163" s="243"/>
      <c r="M163" s="244" t="s">
        <v>19</v>
      </c>
      <c r="N163" s="245" t="s">
        <v>46</v>
      </c>
      <c r="O163" s="84"/>
      <c r="P163" s="209">
        <f>O163*H163</f>
        <v>0</v>
      </c>
      <c r="Q163" s="209">
        <v>1</v>
      </c>
      <c r="R163" s="209">
        <f>Q163*H163</f>
        <v>0.014</v>
      </c>
      <c r="S163" s="209">
        <v>0</v>
      </c>
      <c r="T163" s="21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1" t="s">
        <v>287</v>
      </c>
      <c r="AT163" s="211" t="s">
        <v>148</v>
      </c>
      <c r="AU163" s="211" t="s">
        <v>85</v>
      </c>
      <c r="AY163" s="17" t="s">
        <v>120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7" t="s">
        <v>83</v>
      </c>
      <c r="BK163" s="212">
        <f>ROUND(I163*H163,2)</f>
        <v>0</v>
      </c>
      <c r="BL163" s="17" t="s">
        <v>202</v>
      </c>
      <c r="BM163" s="211" t="s">
        <v>296</v>
      </c>
    </row>
    <row r="164" s="13" customFormat="1">
      <c r="A164" s="13"/>
      <c r="B164" s="213"/>
      <c r="C164" s="214"/>
      <c r="D164" s="215" t="s">
        <v>129</v>
      </c>
      <c r="E164" s="216" t="s">
        <v>19</v>
      </c>
      <c r="F164" s="217" t="s">
        <v>297</v>
      </c>
      <c r="G164" s="214"/>
      <c r="H164" s="218">
        <v>0.012999999999999999</v>
      </c>
      <c r="I164" s="219"/>
      <c r="J164" s="214"/>
      <c r="K164" s="214"/>
      <c r="L164" s="220"/>
      <c r="M164" s="221"/>
      <c r="N164" s="222"/>
      <c r="O164" s="222"/>
      <c r="P164" s="222"/>
      <c r="Q164" s="222"/>
      <c r="R164" s="222"/>
      <c r="S164" s="222"/>
      <c r="T164" s="22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4" t="s">
        <v>129</v>
      </c>
      <c r="AU164" s="224" t="s">
        <v>85</v>
      </c>
      <c r="AV164" s="13" t="s">
        <v>85</v>
      </c>
      <c r="AW164" s="13" t="s">
        <v>36</v>
      </c>
      <c r="AX164" s="13" t="s">
        <v>83</v>
      </c>
      <c r="AY164" s="224" t="s">
        <v>120</v>
      </c>
    </row>
    <row r="165" s="13" customFormat="1">
      <c r="A165" s="13"/>
      <c r="B165" s="213"/>
      <c r="C165" s="214"/>
      <c r="D165" s="215" t="s">
        <v>129</v>
      </c>
      <c r="E165" s="214"/>
      <c r="F165" s="217" t="s">
        <v>298</v>
      </c>
      <c r="G165" s="214"/>
      <c r="H165" s="218">
        <v>0.014</v>
      </c>
      <c r="I165" s="219"/>
      <c r="J165" s="214"/>
      <c r="K165" s="214"/>
      <c r="L165" s="220"/>
      <c r="M165" s="221"/>
      <c r="N165" s="222"/>
      <c r="O165" s="222"/>
      <c r="P165" s="222"/>
      <c r="Q165" s="222"/>
      <c r="R165" s="222"/>
      <c r="S165" s="222"/>
      <c r="T165" s="22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4" t="s">
        <v>129</v>
      </c>
      <c r="AU165" s="224" t="s">
        <v>85</v>
      </c>
      <c r="AV165" s="13" t="s">
        <v>85</v>
      </c>
      <c r="AW165" s="13" t="s">
        <v>4</v>
      </c>
      <c r="AX165" s="13" t="s">
        <v>83</v>
      </c>
      <c r="AY165" s="224" t="s">
        <v>120</v>
      </c>
    </row>
    <row r="166" s="2" customFormat="1" ht="16.5" customHeight="1">
      <c r="A166" s="38"/>
      <c r="B166" s="39"/>
      <c r="C166" s="236" t="s">
        <v>299</v>
      </c>
      <c r="D166" s="236" t="s">
        <v>148</v>
      </c>
      <c r="E166" s="237" t="s">
        <v>300</v>
      </c>
      <c r="F166" s="238" t="s">
        <v>301</v>
      </c>
      <c r="G166" s="239" t="s">
        <v>151</v>
      </c>
      <c r="H166" s="240">
        <v>0.0050000000000000001</v>
      </c>
      <c r="I166" s="241"/>
      <c r="J166" s="242">
        <f>ROUND(I166*H166,2)</f>
        <v>0</v>
      </c>
      <c r="K166" s="238" t="s">
        <v>126</v>
      </c>
      <c r="L166" s="243"/>
      <c r="M166" s="244" t="s">
        <v>19</v>
      </c>
      <c r="N166" s="245" t="s">
        <v>46</v>
      </c>
      <c r="O166" s="84"/>
      <c r="P166" s="209">
        <f>O166*H166</f>
        <v>0</v>
      </c>
      <c r="Q166" s="209">
        <v>1</v>
      </c>
      <c r="R166" s="209">
        <f>Q166*H166</f>
        <v>0.0050000000000000001</v>
      </c>
      <c r="S166" s="209">
        <v>0</v>
      </c>
      <c r="T166" s="21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1" t="s">
        <v>287</v>
      </c>
      <c r="AT166" s="211" t="s">
        <v>148</v>
      </c>
      <c r="AU166" s="211" t="s">
        <v>85</v>
      </c>
      <c r="AY166" s="17" t="s">
        <v>120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83</v>
      </c>
      <c r="BK166" s="212">
        <f>ROUND(I166*H166,2)</f>
        <v>0</v>
      </c>
      <c r="BL166" s="17" t="s">
        <v>202</v>
      </c>
      <c r="BM166" s="211" t="s">
        <v>302</v>
      </c>
    </row>
    <row r="167" s="13" customFormat="1">
      <c r="A167" s="13"/>
      <c r="B167" s="213"/>
      <c r="C167" s="214"/>
      <c r="D167" s="215" t="s">
        <v>129</v>
      </c>
      <c r="E167" s="216" t="s">
        <v>19</v>
      </c>
      <c r="F167" s="217" t="s">
        <v>303</v>
      </c>
      <c r="G167" s="214"/>
      <c r="H167" s="218">
        <v>0.0050000000000000001</v>
      </c>
      <c r="I167" s="219"/>
      <c r="J167" s="214"/>
      <c r="K167" s="214"/>
      <c r="L167" s="220"/>
      <c r="M167" s="221"/>
      <c r="N167" s="222"/>
      <c r="O167" s="222"/>
      <c r="P167" s="222"/>
      <c r="Q167" s="222"/>
      <c r="R167" s="222"/>
      <c r="S167" s="222"/>
      <c r="T167" s="22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4" t="s">
        <v>129</v>
      </c>
      <c r="AU167" s="224" t="s">
        <v>85</v>
      </c>
      <c r="AV167" s="13" t="s">
        <v>85</v>
      </c>
      <c r="AW167" s="13" t="s">
        <v>36</v>
      </c>
      <c r="AX167" s="13" t="s">
        <v>83</v>
      </c>
      <c r="AY167" s="224" t="s">
        <v>120</v>
      </c>
    </row>
    <row r="168" s="13" customFormat="1">
      <c r="A168" s="13"/>
      <c r="B168" s="213"/>
      <c r="C168" s="214"/>
      <c r="D168" s="215" t="s">
        <v>129</v>
      </c>
      <c r="E168" s="214"/>
      <c r="F168" s="217" t="s">
        <v>304</v>
      </c>
      <c r="G168" s="214"/>
      <c r="H168" s="218">
        <v>0.0050000000000000001</v>
      </c>
      <c r="I168" s="219"/>
      <c r="J168" s="214"/>
      <c r="K168" s="214"/>
      <c r="L168" s="220"/>
      <c r="M168" s="221"/>
      <c r="N168" s="222"/>
      <c r="O168" s="222"/>
      <c r="P168" s="222"/>
      <c r="Q168" s="222"/>
      <c r="R168" s="222"/>
      <c r="S168" s="222"/>
      <c r="T168" s="22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4" t="s">
        <v>129</v>
      </c>
      <c r="AU168" s="224" t="s">
        <v>85</v>
      </c>
      <c r="AV168" s="13" t="s">
        <v>85</v>
      </c>
      <c r="AW168" s="13" t="s">
        <v>4</v>
      </c>
      <c r="AX168" s="13" t="s">
        <v>83</v>
      </c>
      <c r="AY168" s="224" t="s">
        <v>120</v>
      </c>
    </row>
    <row r="169" s="2" customFormat="1" ht="16.5" customHeight="1">
      <c r="A169" s="38"/>
      <c r="B169" s="39"/>
      <c r="C169" s="236" t="s">
        <v>305</v>
      </c>
      <c r="D169" s="236" t="s">
        <v>148</v>
      </c>
      <c r="E169" s="237" t="s">
        <v>306</v>
      </c>
      <c r="F169" s="238" t="s">
        <v>307</v>
      </c>
      <c r="G169" s="239" t="s">
        <v>151</v>
      </c>
      <c r="H169" s="240">
        <v>0.019</v>
      </c>
      <c r="I169" s="241"/>
      <c r="J169" s="242">
        <f>ROUND(I169*H169,2)</f>
        <v>0</v>
      </c>
      <c r="K169" s="238" t="s">
        <v>126</v>
      </c>
      <c r="L169" s="243"/>
      <c r="M169" s="244" t="s">
        <v>19</v>
      </c>
      <c r="N169" s="245" t="s">
        <v>46</v>
      </c>
      <c r="O169" s="84"/>
      <c r="P169" s="209">
        <f>O169*H169</f>
        <v>0</v>
      </c>
      <c r="Q169" s="209">
        <v>1</v>
      </c>
      <c r="R169" s="209">
        <f>Q169*H169</f>
        <v>0.019</v>
      </c>
      <c r="S169" s="209">
        <v>0</v>
      </c>
      <c r="T169" s="21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1" t="s">
        <v>287</v>
      </c>
      <c r="AT169" s="211" t="s">
        <v>148</v>
      </c>
      <c r="AU169" s="211" t="s">
        <v>85</v>
      </c>
      <c r="AY169" s="17" t="s">
        <v>120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83</v>
      </c>
      <c r="BK169" s="212">
        <f>ROUND(I169*H169,2)</f>
        <v>0</v>
      </c>
      <c r="BL169" s="17" t="s">
        <v>202</v>
      </c>
      <c r="BM169" s="211" t="s">
        <v>308</v>
      </c>
    </row>
    <row r="170" s="13" customFormat="1">
      <c r="A170" s="13"/>
      <c r="B170" s="213"/>
      <c r="C170" s="214"/>
      <c r="D170" s="215" t="s">
        <v>129</v>
      </c>
      <c r="E170" s="216" t="s">
        <v>19</v>
      </c>
      <c r="F170" s="217" t="s">
        <v>309</v>
      </c>
      <c r="G170" s="214"/>
      <c r="H170" s="218">
        <v>0.017999999999999999</v>
      </c>
      <c r="I170" s="219"/>
      <c r="J170" s="214"/>
      <c r="K170" s="214"/>
      <c r="L170" s="220"/>
      <c r="M170" s="221"/>
      <c r="N170" s="222"/>
      <c r="O170" s="222"/>
      <c r="P170" s="222"/>
      <c r="Q170" s="222"/>
      <c r="R170" s="222"/>
      <c r="S170" s="222"/>
      <c r="T170" s="22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4" t="s">
        <v>129</v>
      </c>
      <c r="AU170" s="224" t="s">
        <v>85</v>
      </c>
      <c r="AV170" s="13" t="s">
        <v>85</v>
      </c>
      <c r="AW170" s="13" t="s">
        <v>36</v>
      </c>
      <c r="AX170" s="13" t="s">
        <v>83</v>
      </c>
      <c r="AY170" s="224" t="s">
        <v>120</v>
      </c>
    </row>
    <row r="171" s="13" customFormat="1">
      <c r="A171" s="13"/>
      <c r="B171" s="213"/>
      <c r="C171" s="214"/>
      <c r="D171" s="215" t="s">
        <v>129</v>
      </c>
      <c r="E171" s="214"/>
      <c r="F171" s="217" t="s">
        <v>310</v>
      </c>
      <c r="G171" s="214"/>
      <c r="H171" s="218">
        <v>0.019</v>
      </c>
      <c r="I171" s="219"/>
      <c r="J171" s="214"/>
      <c r="K171" s="214"/>
      <c r="L171" s="220"/>
      <c r="M171" s="221"/>
      <c r="N171" s="222"/>
      <c r="O171" s="222"/>
      <c r="P171" s="222"/>
      <c r="Q171" s="222"/>
      <c r="R171" s="222"/>
      <c r="S171" s="222"/>
      <c r="T171" s="22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4" t="s">
        <v>129</v>
      </c>
      <c r="AU171" s="224" t="s">
        <v>85</v>
      </c>
      <c r="AV171" s="13" t="s">
        <v>85</v>
      </c>
      <c r="AW171" s="13" t="s">
        <v>4</v>
      </c>
      <c r="AX171" s="13" t="s">
        <v>83</v>
      </c>
      <c r="AY171" s="224" t="s">
        <v>120</v>
      </c>
    </row>
    <row r="172" s="2" customFormat="1" ht="16.5" customHeight="1">
      <c r="A172" s="38"/>
      <c r="B172" s="39"/>
      <c r="C172" s="236" t="s">
        <v>311</v>
      </c>
      <c r="D172" s="236" t="s">
        <v>148</v>
      </c>
      <c r="E172" s="237" t="s">
        <v>312</v>
      </c>
      <c r="F172" s="238" t="s">
        <v>313</v>
      </c>
      <c r="G172" s="239" t="s">
        <v>151</v>
      </c>
      <c r="H172" s="240">
        <v>0.032000000000000001</v>
      </c>
      <c r="I172" s="241"/>
      <c r="J172" s="242">
        <f>ROUND(I172*H172,2)</f>
        <v>0</v>
      </c>
      <c r="K172" s="238" t="s">
        <v>126</v>
      </c>
      <c r="L172" s="243"/>
      <c r="M172" s="244" t="s">
        <v>19</v>
      </c>
      <c r="N172" s="245" t="s">
        <v>46</v>
      </c>
      <c r="O172" s="84"/>
      <c r="P172" s="209">
        <f>O172*H172</f>
        <v>0</v>
      </c>
      <c r="Q172" s="209">
        <v>1</v>
      </c>
      <c r="R172" s="209">
        <f>Q172*H172</f>
        <v>0.032000000000000001</v>
      </c>
      <c r="S172" s="209">
        <v>0</v>
      </c>
      <c r="T172" s="21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1" t="s">
        <v>287</v>
      </c>
      <c r="AT172" s="211" t="s">
        <v>148</v>
      </c>
      <c r="AU172" s="211" t="s">
        <v>85</v>
      </c>
      <c r="AY172" s="17" t="s">
        <v>120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7" t="s">
        <v>83</v>
      </c>
      <c r="BK172" s="212">
        <f>ROUND(I172*H172,2)</f>
        <v>0</v>
      </c>
      <c r="BL172" s="17" t="s">
        <v>202</v>
      </c>
      <c r="BM172" s="211" t="s">
        <v>314</v>
      </c>
    </row>
    <row r="173" s="13" customFormat="1">
      <c r="A173" s="13"/>
      <c r="B173" s="213"/>
      <c r="C173" s="214"/>
      <c r="D173" s="215" t="s">
        <v>129</v>
      </c>
      <c r="E173" s="216" t="s">
        <v>19</v>
      </c>
      <c r="F173" s="217" t="s">
        <v>315</v>
      </c>
      <c r="G173" s="214"/>
      <c r="H173" s="218">
        <v>0.029999999999999999</v>
      </c>
      <c r="I173" s="219"/>
      <c r="J173" s="214"/>
      <c r="K173" s="214"/>
      <c r="L173" s="220"/>
      <c r="M173" s="221"/>
      <c r="N173" s="222"/>
      <c r="O173" s="222"/>
      <c r="P173" s="222"/>
      <c r="Q173" s="222"/>
      <c r="R173" s="222"/>
      <c r="S173" s="222"/>
      <c r="T173" s="22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4" t="s">
        <v>129</v>
      </c>
      <c r="AU173" s="224" t="s">
        <v>85</v>
      </c>
      <c r="AV173" s="13" t="s">
        <v>85</v>
      </c>
      <c r="AW173" s="13" t="s">
        <v>36</v>
      </c>
      <c r="AX173" s="13" t="s">
        <v>83</v>
      </c>
      <c r="AY173" s="224" t="s">
        <v>120</v>
      </c>
    </row>
    <row r="174" s="13" customFormat="1">
      <c r="A174" s="13"/>
      <c r="B174" s="213"/>
      <c r="C174" s="214"/>
      <c r="D174" s="215" t="s">
        <v>129</v>
      </c>
      <c r="E174" s="214"/>
      <c r="F174" s="217" t="s">
        <v>316</v>
      </c>
      <c r="G174" s="214"/>
      <c r="H174" s="218">
        <v>0.032000000000000001</v>
      </c>
      <c r="I174" s="219"/>
      <c r="J174" s="214"/>
      <c r="K174" s="214"/>
      <c r="L174" s="220"/>
      <c r="M174" s="221"/>
      <c r="N174" s="222"/>
      <c r="O174" s="222"/>
      <c r="P174" s="222"/>
      <c r="Q174" s="222"/>
      <c r="R174" s="222"/>
      <c r="S174" s="222"/>
      <c r="T174" s="22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4" t="s">
        <v>129</v>
      </c>
      <c r="AU174" s="224" t="s">
        <v>85</v>
      </c>
      <c r="AV174" s="13" t="s">
        <v>85</v>
      </c>
      <c r="AW174" s="13" t="s">
        <v>4</v>
      </c>
      <c r="AX174" s="13" t="s">
        <v>83</v>
      </c>
      <c r="AY174" s="224" t="s">
        <v>120</v>
      </c>
    </row>
    <row r="175" s="2" customFormat="1" ht="16.5" customHeight="1">
      <c r="A175" s="38"/>
      <c r="B175" s="39"/>
      <c r="C175" s="236" t="s">
        <v>317</v>
      </c>
      <c r="D175" s="236" t="s">
        <v>148</v>
      </c>
      <c r="E175" s="237" t="s">
        <v>318</v>
      </c>
      <c r="F175" s="238" t="s">
        <v>319</v>
      </c>
      <c r="G175" s="239" t="s">
        <v>151</v>
      </c>
      <c r="H175" s="240">
        <v>0.152</v>
      </c>
      <c r="I175" s="241"/>
      <c r="J175" s="242">
        <f>ROUND(I175*H175,2)</f>
        <v>0</v>
      </c>
      <c r="K175" s="238" t="s">
        <v>126</v>
      </c>
      <c r="L175" s="243"/>
      <c r="M175" s="244" t="s">
        <v>19</v>
      </c>
      <c r="N175" s="245" t="s">
        <v>46</v>
      </c>
      <c r="O175" s="84"/>
      <c r="P175" s="209">
        <f>O175*H175</f>
        <v>0</v>
      </c>
      <c r="Q175" s="209">
        <v>1</v>
      </c>
      <c r="R175" s="209">
        <f>Q175*H175</f>
        <v>0.152</v>
      </c>
      <c r="S175" s="209">
        <v>0</v>
      </c>
      <c r="T175" s="21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1" t="s">
        <v>287</v>
      </c>
      <c r="AT175" s="211" t="s">
        <v>148</v>
      </c>
      <c r="AU175" s="211" t="s">
        <v>85</v>
      </c>
      <c r="AY175" s="17" t="s">
        <v>120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83</v>
      </c>
      <c r="BK175" s="212">
        <f>ROUND(I175*H175,2)</f>
        <v>0</v>
      </c>
      <c r="BL175" s="17" t="s">
        <v>202</v>
      </c>
      <c r="BM175" s="211" t="s">
        <v>320</v>
      </c>
    </row>
    <row r="176" s="13" customFormat="1">
      <c r="A176" s="13"/>
      <c r="B176" s="213"/>
      <c r="C176" s="214"/>
      <c r="D176" s="215" t="s">
        <v>129</v>
      </c>
      <c r="E176" s="216" t="s">
        <v>19</v>
      </c>
      <c r="F176" s="217" t="s">
        <v>321</v>
      </c>
      <c r="G176" s="214"/>
      <c r="H176" s="218">
        <v>0.039</v>
      </c>
      <c r="I176" s="219"/>
      <c r="J176" s="214"/>
      <c r="K176" s="214"/>
      <c r="L176" s="220"/>
      <c r="M176" s="221"/>
      <c r="N176" s="222"/>
      <c r="O176" s="222"/>
      <c r="P176" s="222"/>
      <c r="Q176" s="222"/>
      <c r="R176" s="222"/>
      <c r="S176" s="222"/>
      <c r="T176" s="22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4" t="s">
        <v>129</v>
      </c>
      <c r="AU176" s="224" t="s">
        <v>85</v>
      </c>
      <c r="AV176" s="13" t="s">
        <v>85</v>
      </c>
      <c r="AW176" s="13" t="s">
        <v>36</v>
      </c>
      <c r="AX176" s="13" t="s">
        <v>75</v>
      </c>
      <c r="AY176" s="224" t="s">
        <v>120</v>
      </c>
    </row>
    <row r="177" s="13" customFormat="1">
      <c r="A177" s="13"/>
      <c r="B177" s="213"/>
      <c r="C177" s="214"/>
      <c r="D177" s="215" t="s">
        <v>129</v>
      </c>
      <c r="E177" s="216" t="s">
        <v>19</v>
      </c>
      <c r="F177" s="217" t="s">
        <v>322</v>
      </c>
      <c r="G177" s="214"/>
      <c r="H177" s="218">
        <v>0.057000000000000002</v>
      </c>
      <c r="I177" s="219"/>
      <c r="J177" s="214"/>
      <c r="K177" s="214"/>
      <c r="L177" s="220"/>
      <c r="M177" s="221"/>
      <c r="N177" s="222"/>
      <c r="O177" s="222"/>
      <c r="P177" s="222"/>
      <c r="Q177" s="222"/>
      <c r="R177" s="222"/>
      <c r="S177" s="222"/>
      <c r="T177" s="22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4" t="s">
        <v>129</v>
      </c>
      <c r="AU177" s="224" t="s">
        <v>85</v>
      </c>
      <c r="AV177" s="13" t="s">
        <v>85</v>
      </c>
      <c r="AW177" s="13" t="s">
        <v>36</v>
      </c>
      <c r="AX177" s="13" t="s">
        <v>75</v>
      </c>
      <c r="AY177" s="224" t="s">
        <v>120</v>
      </c>
    </row>
    <row r="178" s="13" customFormat="1">
      <c r="A178" s="13"/>
      <c r="B178" s="213"/>
      <c r="C178" s="214"/>
      <c r="D178" s="215" t="s">
        <v>129</v>
      </c>
      <c r="E178" s="216" t="s">
        <v>19</v>
      </c>
      <c r="F178" s="217" t="s">
        <v>323</v>
      </c>
      <c r="G178" s="214"/>
      <c r="H178" s="218">
        <v>0.044999999999999998</v>
      </c>
      <c r="I178" s="219"/>
      <c r="J178" s="214"/>
      <c r="K178" s="214"/>
      <c r="L178" s="220"/>
      <c r="M178" s="221"/>
      <c r="N178" s="222"/>
      <c r="O178" s="222"/>
      <c r="P178" s="222"/>
      <c r="Q178" s="222"/>
      <c r="R178" s="222"/>
      <c r="S178" s="222"/>
      <c r="T178" s="22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4" t="s">
        <v>129</v>
      </c>
      <c r="AU178" s="224" t="s">
        <v>85</v>
      </c>
      <c r="AV178" s="13" t="s">
        <v>85</v>
      </c>
      <c r="AW178" s="13" t="s">
        <v>36</v>
      </c>
      <c r="AX178" s="13" t="s">
        <v>75</v>
      </c>
      <c r="AY178" s="224" t="s">
        <v>120</v>
      </c>
    </row>
    <row r="179" s="14" customFormat="1">
      <c r="A179" s="14"/>
      <c r="B179" s="225"/>
      <c r="C179" s="226"/>
      <c r="D179" s="215" t="s">
        <v>129</v>
      </c>
      <c r="E179" s="227" t="s">
        <v>19</v>
      </c>
      <c r="F179" s="228" t="s">
        <v>138</v>
      </c>
      <c r="G179" s="226"/>
      <c r="H179" s="229">
        <v>0.14100000000000001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5" t="s">
        <v>129</v>
      </c>
      <c r="AU179" s="235" t="s">
        <v>85</v>
      </c>
      <c r="AV179" s="14" t="s">
        <v>127</v>
      </c>
      <c r="AW179" s="14" t="s">
        <v>36</v>
      </c>
      <c r="AX179" s="14" t="s">
        <v>83</v>
      </c>
      <c r="AY179" s="235" t="s">
        <v>120</v>
      </c>
    </row>
    <row r="180" s="13" customFormat="1">
      <c r="A180" s="13"/>
      <c r="B180" s="213"/>
      <c r="C180" s="214"/>
      <c r="D180" s="215" t="s">
        <v>129</v>
      </c>
      <c r="E180" s="214"/>
      <c r="F180" s="217" t="s">
        <v>324</v>
      </c>
      <c r="G180" s="214"/>
      <c r="H180" s="218">
        <v>0.152</v>
      </c>
      <c r="I180" s="219"/>
      <c r="J180" s="214"/>
      <c r="K180" s="214"/>
      <c r="L180" s="220"/>
      <c r="M180" s="221"/>
      <c r="N180" s="222"/>
      <c r="O180" s="222"/>
      <c r="P180" s="222"/>
      <c r="Q180" s="222"/>
      <c r="R180" s="222"/>
      <c r="S180" s="222"/>
      <c r="T180" s="22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4" t="s">
        <v>129</v>
      </c>
      <c r="AU180" s="224" t="s">
        <v>85</v>
      </c>
      <c r="AV180" s="13" t="s">
        <v>85</v>
      </c>
      <c r="AW180" s="13" t="s">
        <v>4</v>
      </c>
      <c r="AX180" s="13" t="s">
        <v>83</v>
      </c>
      <c r="AY180" s="224" t="s">
        <v>120</v>
      </c>
    </row>
    <row r="181" s="2" customFormat="1" ht="16.5" customHeight="1">
      <c r="A181" s="38"/>
      <c r="B181" s="39"/>
      <c r="C181" s="236" t="s">
        <v>325</v>
      </c>
      <c r="D181" s="236" t="s">
        <v>148</v>
      </c>
      <c r="E181" s="237" t="s">
        <v>326</v>
      </c>
      <c r="F181" s="238" t="s">
        <v>327</v>
      </c>
      <c r="G181" s="239" t="s">
        <v>151</v>
      </c>
      <c r="H181" s="240">
        <v>0.045999999999999999</v>
      </c>
      <c r="I181" s="241"/>
      <c r="J181" s="242">
        <f>ROUND(I181*H181,2)</f>
        <v>0</v>
      </c>
      <c r="K181" s="238" t="s">
        <v>126</v>
      </c>
      <c r="L181" s="243"/>
      <c r="M181" s="244" t="s">
        <v>19</v>
      </c>
      <c r="N181" s="245" t="s">
        <v>46</v>
      </c>
      <c r="O181" s="84"/>
      <c r="P181" s="209">
        <f>O181*H181</f>
        <v>0</v>
      </c>
      <c r="Q181" s="209">
        <v>1</v>
      </c>
      <c r="R181" s="209">
        <f>Q181*H181</f>
        <v>0.045999999999999999</v>
      </c>
      <c r="S181" s="209">
        <v>0</v>
      </c>
      <c r="T181" s="21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1" t="s">
        <v>287</v>
      </c>
      <c r="AT181" s="211" t="s">
        <v>148</v>
      </c>
      <c r="AU181" s="211" t="s">
        <v>85</v>
      </c>
      <c r="AY181" s="17" t="s">
        <v>120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7" t="s">
        <v>83</v>
      </c>
      <c r="BK181" s="212">
        <f>ROUND(I181*H181,2)</f>
        <v>0</v>
      </c>
      <c r="BL181" s="17" t="s">
        <v>202</v>
      </c>
      <c r="BM181" s="211" t="s">
        <v>328</v>
      </c>
    </row>
    <row r="182" s="13" customFormat="1">
      <c r="A182" s="13"/>
      <c r="B182" s="213"/>
      <c r="C182" s="214"/>
      <c r="D182" s="215" t="s">
        <v>129</v>
      </c>
      <c r="E182" s="216" t="s">
        <v>19</v>
      </c>
      <c r="F182" s="217" t="s">
        <v>329</v>
      </c>
      <c r="G182" s="214"/>
      <c r="H182" s="218">
        <v>0.042999999999999997</v>
      </c>
      <c r="I182" s="219"/>
      <c r="J182" s="214"/>
      <c r="K182" s="214"/>
      <c r="L182" s="220"/>
      <c r="M182" s="221"/>
      <c r="N182" s="222"/>
      <c r="O182" s="222"/>
      <c r="P182" s="222"/>
      <c r="Q182" s="222"/>
      <c r="R182" s="222"/>
      <c r="S182" s="222"/>
      <c r="T182" s="22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4" t="s">
        <v>129</v>
      </c>
      <c r="AU182" s="224" t="s">
        <v>85</v>
      </c>
      <c r="AV182" s="13" t="s">
        <v>85</v>
      </c>
      <c r="AW182" s="13" t="s">
        <v>36</v>
      </c>
      <c r="AX182" s="13" t="s">
        <v>83</v>
      </c>
      <c r="AY182" s="224" t="s">
        <v>120</v>
      </c>
    </row>
    <row r="183" s="13" customFormat="1">
      <c r="A183" s="13"/>
      <c r="B183" s="213"/>
      <c r="C183" s="214"/>
      <c r="D183" s="215" t="s">
        <v>129</v>
      </c>
      <c r="E183" s="214"/>
      <c r="F183" s="217" t="s">
        <v>330</v>
      </c>
      <c r="G183" s="214"/>
      <c r="H183" s="218">
        <v>0.045999999999999999</v>
      </c>
      <c r="I183" s="219"/>
      <c r="J183" s="214"/>
      <c r="K183" s="214"/>
      <c r="L183" s="220"/>
      <c r="M183" s="221"/>
      <c r="N183" s="222"/>
      <c r="O183" s="222"/>
      <c r="P183" s="222"/>
      <c r="Q183" s="222"/>
      <c r="R183" s="222"/>
      <c r="S183" s="222"/>
      <c r="T183" s="22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4" t="s">
        <v>129</v>
      </c>
      <c r="AU183" s="224" t="s">
        <v>85</v>
      </c>
      <c r="AV183" s="13" t="s">
        <v>85</v>
      </c>
      <c r="AW183" s="13" t="s">
        <v>4</v>
      </c>
      <c r="AX183" s="13" t="s">
        <v>83</v>
      </c>
      <c r="AY183" s="224" t="s">
        <v>120</v>
      </c>
    </row>
    <row r="184" s="2" customFormat="1" ht="16.5" customHeight="1">
      <c r="A184" s="38"/>
      <c r="B184" s="39"/>
      <c r="C184" s="236" t="s">
        <v>331</v>
      </c>
      <c r="D184" s="236" t="s">
        <v>148</v>
      </c>
      <c r="E184" s="237" t="s">
        <v>332</v>
      </c>
      <c r="F184" s="238" t="s">
        <v>333</v>
      </c>
      <c r="G184" s="239" t="s">
        <v>151</v>
      </c>
      <c r="H184" s="240">
        <v>0.052999999999999998</v>
      </c>
      <c r="I184" s="241"/>
      <c r="J184" s="242">
        <f>ROUND(I184*H184,2)</f>
        <v>0</v>
      </c>
      <c r="K184" s="238" t="s">
        <v>277</v>
      </c>
      <c r="L184" s="243"/>
      <c r="M184" s="244" t="s">
        <v>19</v>
      </c>
      <c r="N184" s="245" t="s">
        <v>46</v>
      </c>
      <c r="O184" s="84"/>
      <c r="P184" s="209">
        <f>O184*H184</f>
        <v>0</v>
      </c>
      <c r="Q184" s="209">
        <v>1</v>
      </c>
      <c r="R184" s="209">
        <f>Q184*H184</f>
        <v>0.052999999999999998</v>
      </c>
      <c r="S184" s="209">
        <v>0</v>
      </c>
      <c r="T184" s="21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1" t="s">
        <v>287</v>
      </c>
      <c r="AT184" s="211" t="s">
        <v>148</v>
      </c>
      <c r="AU184" s="211" t="s">
        <v>85</v>
      </c>
      <c r="AY184" s="17" t="s">
        <v>120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7" t="s">
        <v>83</v>
      </c>
      <c r="BK184" s="212">
        <f>ROUND(I184*H184,2)</f>
        <v>0</v>
      </c>
      <c r="BL184" s="17" t="s">
        <v>202</v>
      </c>
      <c r="BM184" s="211" t="s">
        <v>334</v>
      </c>
    </row>
    <row r="185" s="13" customFormat="1">
      <c r="A185" s="13"/>
      <c r="B185" s="213"/>
      <c r="C185" s="214"/>
      <c r="D185" s="215" t="s">
        <v>129</v>
      </c>
      <c r="E185" s="216" t="s">
        <v>19</v>
      </c>
      <c r="F185" s="217" t="s">
        <v>335</v>
      </c>
      <c r="G185" s="214"/>
      <c r="H185" s="218">
        <v>0.049000000000000002</v>
      </c>
      <c r="I185" s="219"/>
      <c r="J185" s="214"/>
      <c r="K185" s="214"/>
      <c r="L185" s="220"/>
      <c r="M185" s="221"/>
      <c r="N185" s="222"/>
      <c r="O185" s="222"/>
      <c r="P185" s="222"/>
      <c r="Q185" s="222"/>
      <c r="R185" s="222"/>
      <c r="S185" s="222"/>
      <c r="T185" s="22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4" t="s">
        <v>129</v>
      </c>
      <c r="AU185" s="224" t="s">
        <v>85</v>
      </c>
      <c r="AV185" s="13" t="s">
        <v>85</v>
      </c>
      <c r="AW185" s="13" t="s">
        <v>36</v>
      </c>
      <c r="AX185" s="13" t="s">
        <v>83</v>
      </c>
      <c r="AY185" s="224" t="s">
        <v>120</v>
      </c>
    </row>
    <row r="186" s="13" customFormat="1">
      <c r="A186" s="13"/>
      <c r="B186" s="213"/>
      <c r="C186" s="214"/>
      <c r="D186" s="215" t="s">
        <v>129</v>
      </c>
      <c r="E186" s="214"/>
      <c r="F186" s="217" t="s">
        <v>336</v>
      </c>
      <c r="G186" s="214"/>
      <c r="H186" s="218">
        <v>0.052999999999999998</v>
      </c>
      <c r="I186" s="219"/>
      <c r="J186" s="214"/>
      <c r="K186" s="214"/>
      <c r="L186" s="220"/>
      <c r="M186" s="221"/>
      <c r="N186" s="222"/>
      <c r="O186" s="222"/>
      <c r="P186" s="222"/>
      <c r="Q186" s="222"/>
      <c r="R186" s="222"/>
      <c r="S186" s="222"/>
      <c r="T186" s="22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4" t="s">
        <v>129</v>
      </c>
      <c r="AU186" s="224" t="s">
        <v>85</v>
      </c>
      <c r="AV186" s="13" t="s">
        <v>85</v>
      </c>
      <c r="AW186" s="13" t="s">
        <v>4</v>
      </c>
      <c r="AX186" s="13" t="s">
        <v>83</v>
      </c>
      <c r="AY186" s="224" t="s">
        <v>120</v>
      </c>
    </row>
    <row r="187" s="2" customFormat="1" ht="16.5" customHeight="1">
      <c r="A187" s="38"/>
      <c r="B187" s="39"/>
      <c r="C187" s="236" t="s">
        <v>337</v>
      </c>
      <c r="D187" s="236" t="s">
        <v>148</v>
      </c>
      <c r="E187" s="237" t="s">
        <v>338</v>
      </c>
      <c r="F187" s="238" t="s">
        <v>339</v>
      </c>
      <c r="G187" s="239" t="s">
        <v>162</v>
      </c>
      <c r="H187" s="240">
        <v>8.75</v>
      </c>
      <c r="I187" s="241"/>
      <c r="J187" s="242">
        <f>ROUND(I187*H187,2)</f>
        <v>0</v>
      </c>
      <c r="K187" s="238" t="s">
        <v>277</v>
      </c>
      <c r="L187" s="243"/>
      <c r="M187" s="244" t="s">
        <v>19</v>
      </c>
      <c r="N187" s="245" t="s">
        <v>46</v>
      </c>
      <c r="O187" s="84"/>
      <c r="P187" s="209">
        <f>O187*H187</f>
        <v>0</v>
      </c>
      <c r="Q187" s="209">
        <v>0.023</v>
      </c>
      <c r="R187" s="209">
        <f>Q187*H187</f>
        <v>0.20124999999999998</v>
      </c>
      <c r="S187" s="209">
        <v>0</v>
      </c>
      <c r="T187" s="21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1" t="s">
        <v>287</v>
      </c>
      <c r="AT187" s="211" t="s">
        <v>148</v>
      </c>
      <c r="AU187" s="211" t="s">
        <v>85</v>
      </c>
      <c r="AY187" s="17" t="s">
        <v>120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7" t="s">
        <v>83</v>
      </c>
      <c r="BK187" s="212">
        <f>ROUND(I187*H187,2)</f>
        <v>0</v>
      </c>
      <c r="BL187" s="17" t="s">
        <v>202</v>
      </c>
      <c r="BM187" s="211" t="s">
        <v>340</v>
      </c>
    </row>
    <row r="188" s="13" customFormat="1">
      <c r="A188" s="13"/>
      <c r="B188" s="213"/>
      <c r="C188" s="214"/>
      <c r="D188" s="215" t="s">
        <v>129</v>
      </c>
      <c r="E188" s="214"/>
      <c r="F188" s="217" t="s">
        <v>341</v>
      </c>
      <c r="G188" s="214"/>
      <c r="H188" s="218">
        <v>8.75</v>
      </c>
      <c r="I188" s="219"/>
      <c r="J188" s="214"/>
      <c r="K188" s="214"/>
      <c r="L188" s="220"/>
      <c r="M188" s="221"/>
      <c r="N188" s="222"/>
      <c r="O188" s="222"/>
      <c r="P188" s="222"/>
      <c r="Q188" s="222"/>
      <c r="R188" s="222"/>
      <c r="S188" s="222"/>
      <c r="T188" s="22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4" t="s">
        <v>129</v>
      </c>
      <c r="AU188" s="224" t="s">
        <v>85</v>
      </c>
      <c r="AV188" s="13" t="s">
        <v>85</v>
      </c>
      <c r="AW188" s="13" t="s">
        <v>4</v>
      </c>
      <c r="AX188" s="13" t="s">
        <v>83</v>
      </c>
      <c r="AY188" s="224" t="s">
        <v>120</v>
      </c>
    </row>
    <row r="189" s="2" customFormat="1" ht="16.5" customHeight="1">
      <c r="A189" s="38"/>
      <c r="B189" s="39"/>
      <c r="C189" s="236" t="s">
        <v>342</v>
      </c>
      <c r="D189" s="236" t="s">
        <v>148</v>
      </c>
      <c r="E189" s="237" t="s">
        <v>343</v>
      </c>
      <c r="F189" s="238" t="s">
        <v>344</v>
      </c>
      <c r="G189" s="239" t="s">
        <v>345</v>
      </c>
      <c r="H189" s="240">
        <v>6</v>
      </c>
      <c r="I189" s="241"/>
      <c r="J189" s="242">
        <f>ROUND(I189*H189,2)</f>
        <v>0</v>
      </c>
      <c r="K189" s="238" t="s">
        <v>277</v>
      </c>
      <c r="L189" s="243"/>
      <c r="M189" s="244" t="s">
        <v>19</v>
      </c>
      <c r="N189" s="245" t="s">
        <v>46</v>
      </c>
      <c r="O189" s="84"/>
      <c r="P189" s="209">
        <f>O189*H189</f>
        <v>0</v>
      </c>
      <c r="Q189" s="209">
        <v>0.016029999999999999</v>
      </c>
      <c r="R189" s="209">
        <f>Q189*H189</f>
        <v>0.096179999999999988</v>
      </c>
      <c r="S189" s="209">
        <v>0</v>
      </c>
      <c r="T189" s="21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1" t="s">
        <v>287</v>
      </c>
      <c r="AT189" s="211" t="s">
        <v>148</v>
      </c>
      <c r="AU189" s="211" t="s">
        <v>85</v>
      </c>
      <c r="AY189" s="17" t="s">
        <v>120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7" t="s">
        <v>83</v>
      </c>
      <c r="BK189" s="212">
        <f>ROUND(I189*H189,2)</f>
        <v>0</v>
      </c>
      <c r="BL189" s="17" t="s">
        <v>202</v>
      </c>
      <c r="BM189" s="211" t="s">
        <v>346</v>
      </c>
    </row>
    <row r="190" s="2" customFormat="1" ht="16.5" customHeight="1">
      <c r="A190" s="38"/>
      <c r="B190" s="39"/>
      <c r="C190" s="236" t="s">
        <v>347</v>
      </c>
      <c r="D190" s="236" t="s">
        <v>148</v>
      </c>
      <c r="E190" s="237" t="s">
        <v>348</v>
      </c>
      <c r="F190" s="238" t="s">
        <v>349</v>
      </c>
      <c r="G190" s="239" t="s">
        <v>222</v>
      </c>
      <c r="H190" s="240">
        <v>4.2000000000000002</v>
      </c>
      <c r="I190" s="241"/>
      <c r="J190" s="242">
        <f>ROUND(I190*H190,2)</f>
        <v>0</v>
      </c>
      <c r="K190" s="238" t="s">
        <v>126</v>
      </c>
      <c r="L190" s="243"/>
      <c r="M190" s="244" t="s">
        <v>19</v>
      </c>
      <c r="N190" s="245" t="s">
        <v>46</v>
      </c>
      <c r="O190" s="84"/>
      <c r="P190" s="209">
        <f>O190*H190</f>
        <v>0</v>
      </c>
      <c r="Q190" s="209">
        <v>0.00077999999999999999</v>
      </c>
      <c r="R190" s="209">
        <f>Q190*H190</f>
        <v>0.0032760000000000003</v>
      </c>
      <c r="S190" s="209">
        <v>0</v>
      </c>
      <c r="T190" s="21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1" t="s">
        <v>152</v>
      </c>
      <c r="AT190" s="211" t="s">
        <v>148</v>
      </c>
      <c r="AU190" s="211" t="s">
        <v>85</v>
      </c>
      <c r="AY190" s="17" t="s">
        <v>120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83</v>
      </c>
      <c r="BK190" s="212">
        <f>ROUND(I190*H190,2)</f>
        <v>0</v>
      </c>
      <c r="BL190" s="17" t="s">
        <v>127</v>
      </c>
      <c r="BM190" s="211" t="s">
        <v>350</v>
      </c>
    </row>
    <row r="191" s="13" customFormat="1">
      <c r="A191" s="13"/>
      <c r="B191" s="213"/>
      <c r="C191" s="214"/>
      <c r="D191" s="215" t="s">
        <v>129</v>
      </c>
      <c r="E191" s="216" t="s">
        <v>19</v>
      </c>
      <c r="F191" s="217" t="s">
        <v>351</v>
      </c>
      <c r="G191" s="214"/>
      <c r="H191" s="218">
        <v>4.2000000000000002</v>
      </c>
      <c r="I191" s="219"/>
      <c r="J191" s="214"/>
      <c r="K191" s="214"/>
      <c r="L191" s="220"/>
      <c r="M191" s="221"/>
      <c r="N191" s="222"/>
      <c r="O191" s="222"/>
      <c r="P191" s="222"/>
      <c r="Q191" s="222"/>
      <c r="R191" s="222"/>
      <c r="S191" s="222"/>
      <c r="T191" s="22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4" t="s">
        <v>129</v>
      </c>
      <c r="AU191" s="224" t="s">
        <v>85</v>
      </c>
      <c r="AV191" s="13" t="s">
        <v>85</v>
      </c>
      <c r="AW191" s="13" t="s">
        <v>36</v>
      </c>
      <c r="AX191" s="13" t="s">
        <v>83</v>
      </c>
      <c r="AY191" s="224" t="s">
        <v>120</v>
      </c>
    </row>
    <row r="192" s="2" customFormat="1" ht="16.5" customHeight="1">
      <c r="A192" s="38"/>
      <c r="B192" s="39"/>
      <c r="C192" s="236" t="s">
        <v>352</v>
      </c>
      <c r="D192" s="236" t="s">
        <v>148</v>
      </c>
      <c r="E192" s="237" t="s">
        <v>353</v>
      </c>
      <c r="F192" s="238" t="s">
        <v>354</v>
      </c>
      <c r="G192" s="239" t="s">
        <v>345</v>
      </c>
      <c r="H192" s="240">
        <v>0.61599999999999999</v>
      </c>
      <c r="I192" s="241"/>
      <c r="J192" s="242">
        <f>ROUND(I192*H192,2)</f>
        <v>0</v>
      </c>
      <c r="K192" s="238" t="s">
        <v>126</v>
      </c>
      <c r="L192" s="243"/>
      <c r="M192" s="244" t="s">
        <v>19</v>
      </c>
      <c r="N192" s="245" t="s">
        <v>46</v>
      </c>
      <c r="O192" s="84"/>
      <c r="P192" s="209">
        <f>O192*H192</f>
        <v>0</v>
      </c>
      <c r="Q192" s="209">
        <v>0.00056999999999999998</v>
      </c>
      <c r="R192" s="209">
        <f>Q192*H192</f>
        <v>0.00035111999999999996</v>
      </c>
      <c r="S192" s="209">
        <v>0</v>
      </c>
      <c r="T192" s="21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1" t="s">
        <v>152</v>
      </c>
      <c r="AT192" s="211" t="s">
        <v>148</v>
      </c>
      <c r="AU192" s="211" t="s">
        <v>85</v>
      </c>
      <c r="AY192" s="17" t="s">
        <v>120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83</v>
      </c>
      <c r="BK192" s="212">
        <f>ROUND(I192*H192,2)</f>
        <v>0</v>
      </c>
      <c r="BL192" s="17" t="s">
        <v>127</v>
      </c>
      <c r="BM192" s="211" t="s">
        <v>355</v>
      </c>
    </row>
    <row r="193" s="13" customFormat="1">
      <c r="A193" s="13"/>
      <c r="B193" s="213"/>
      <c r="C193" s="214"/>
      <c r="D193" s="215" t="s">
        <v>129</v>
      </c>
      <c r="E193" s="216" t="s">
        <v>19</v>
      </c>
      <c r="F193" s="217" t="s">
        <v>356</v>
      </c>
      <c r="G193" s="214"/>
      <c r="H193" s="218">
        <v>28</v>
      </c>
      <c r="I193" s="219"/>
      <c r="J193" s="214"/>
      <c r="K193" s="214"/>
      <c r="L193" s="220"/>
      <c r="M193" s="221"/>
      <c r="N193" s="222"/>
      <c r="O193" s="222"/>
      <c r="P193" s="222"/>
      <c r="Q193" s="222"/>
      <c r="R193" s="222"/>
      <c r="S193" s="222"/>
      <c r="T193" s="22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4" t="s">
        <v>129</v>
      </c>
      <c r="AU193" s="224" t="s">
        <v>85</v>
      </c>
      <c r="AV193" s="13" t="s">
        <v>85</v>
      </c>
      <c r="AW193" s="13" t="s">
        <v>36</v>
      </c>
      <c r="AX193" s="13" t="s">
        <v>83</v>
      </c>
      <c r="AY193" s="224" t="s">
        <v>120</v>
      </c>
    </row>
    <row r="194" s="13" customFormat="1">
      <c r="A194" s="13"/>
      <c r="B194" s="213"/>
      <c r="C194" s="214"/>
      <c r="D194" s="215" t="s">
        <v>129</v>
      </c>
      <c r="E194" s="214"/>
      <c r="F194" s="217" t="s">
        <v>357</v>
      </c>
      <c r="G194" s="214"/>
      <c r="H194" s="218">
        <v>0.61599999999999999</v>
      </c>
      <c r="I194" s="219"/>
      <c r="J194" s="214"/>
      <c r="K194" s="214"/>
      <c r="L194" s="220"/>
      <c r="M194" s="221"/>
      <c r="N194" s="222"/>
      <c r="O194" s="222"/>
      <c r="P194" s="222"/>
      <c r="Q194" s="222"/>
      <c r="R194" s="222"/>
      <c r="S194" s="222"/>
      <c r="T194" s="22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4" t="s">
        <v>129</v>
      </c>
      <c r="AU194" s="224" t="s">
        <v>85</v>
      </c>
      <c r="AV194" s="13" t="s">
        <v>85</v>
      </c>
      <c r="AW194" s="13" t="s">
        <v>4</v>
      </c>
      <c r="AX194" s="13" t="s">
        <v>83</v>
      </c>
      <c r="AY194" s="224" t="s">
        <v>120</v>
      </c>
    </row>
    <row r="195" s="2" customFormat="1" ht="24.15" customHeight="1">
      <c r="A195" s="38"/>
      <c r="B195" s="39"/>
      <c r="C195" s="236" t="s">
        <v>358</v>
      </c>
      <c r="D195" s="236" t="s">
        <v>148</v>
      </c>
      <c r="E195" s="237" t="s">
        <v>359</v>
      </c>
      <c r="F195" s="238" t="s">
        <v>360</v>
      </c>
      <c r="G195" s="239" t="s">
        <v>361</v>
      </c>
      <c r="H195" s="240">
        <v>0.28000000000000003</v>
      </c>
      <c r="I195" s="241"/>
      <c r="J195" s="242">
        <f>ROUND(I195*H195,2)</f>
        <v>0</v>
      </c>
      <c r="K195" s="238" t="s">
        <v>126</v>
      </c>
      <c r="L195" s="243"/>
      <c r="M195" s="244" t="s">
        <v>19</v>
      </c>
      <c r="N195" s="245" t="s">
        <v>46</v>
      </c>
      <c r="O195" s="84"/>
      <c r="P195" s="209">
        <f>O195*H195</f>
        <v>0</v>
      </c>
      <c r="Q195" s="209">
        <v>0.00011</v>
      </c>
      <c r="R195" s="209">
        <f>Q195*H195</f>
        <v>3.0800000000000003E-05</v>
      </c>
      <c r="S195" s="209">
        <v>0</v>
      </c>
      <c r="T195" s="21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1" t="s">
        <v>152</v>
      </c>
      <c r="AT195" s="211" t="s">
        <v>148</v>
      </c>
      <c r="AU195" s="211" t="s">
        <v>85</v>
      </c>
      <c r="AY195" s="17" t="s">
        <v>120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7" t="s">
        <v>83</v>
      </c>
      <c r="BK195" s="212">
        <f>ROUND(I195*H195,2)</f>
        <v>0</v>
      </c>
      <c r="BL195" s="17" t="s">
        <v>127</v>
      </c>
      <c r="BM195" s="211" t="s">
        <v>362</v>
      </c>
    </row>
    <row r="196" s="13" customFormat="1">
      <c r="A196" s="13"/>
      <c r="B196" s="213"/>
      <c r="C196" s="214"/>
      <c r="D196" s="215" t="s">
        <v>129</v>
      </c>
      <c r="E196" s="216" t="s">
        <v>19</v>
      </c>
      <c r="F196" s="217" t="s">
        <v>356</v>
      </c>
      <c r="G196" s="214"/>
      <c r="H196" s="218">
        <v>28</v>
      </c>
      <c r="I196" s="219"/>
      <c r="J196" s="214"/>
      <c r="K196" s="214"/>
      <c r="L196" s="220"/>
      <c r="M196" s="221"/>
      <c r="N196" s="222"/>
      <c r="O196" s="222"/>
      <c r="P196" s="222"/>
      <c r="Q196" s="222"/>
      <c r="R196" s="222"/>
      <c r="S196" s="222"/>
      <c r="T196" s="22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4" t="s">
        <v>129</v>
      </c>
      <c r="AU196" s="224" t="s">
        <v>85</v>
      </c>
      <c r="AV196" s="13" t="s">
        <v>85</v>
      </c>
      <c r="AW196" s="13" t="s">
        <v>36</v>
      </c>
      <c r="AX196" s="13" t="s">
        <v>83</v>
      </c>
      <c r="AY196" s="224" t="s">
        <v>120</v>
      </c>
    </row>
    <row r="197" s="13" customFormat="1">
      <c r="A197" s="13"/>
      <c r="B197" s="213"/>
      <c r="C197" s="214"/>
      <c r="D197" s="215" t="s">
        <v>129</v>
      </c>
      <c r="E197" s="214"/>
      <c r="F197" s="217" t="s">
        <v>363</v>
      </c>
      <c r="G197" s="214"/>
      <c r="H197" s="218">
        <v>0.28000000000000003</v>
      </c>
      <c r="I197" s="219"/>
      <c r="J197" s="214"/>
      <c r="K197" s="214"/>
      <c r="L197" s="220"/>
      <c r="M197" s="221"/>
      <c r="N197" s="222"/>
      <c r="O197" s="222"/>
      <c r="P197" s="222"/>
      <c r="Q197" s="222"/>
      <c r="R197" s="222"/>
      <c r="S197" s="222"/>
      <c r="T197" s="22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4" t="s">
        <v>129</v>
      </c>
      <c r="AU197" s="224" t="s">
        <v>85</v>
      </c>
      <c r="AV197" s="13" t="s">
        <v>85</v>
      </c>
      <c r="AW197" s="13" t="s">
        <v>4</v>
      </c>
      <c r="AX197" s="13" t="s">
        <v>83</v>
      </c>
      <c r="AY197" s="224" t="s">
        <v>120</v>
      </c>
    </row>
    <row r="198" s="2" customFormat="1" ht="16.5" customHeight="1">
      <c r="A198" s="38"/>
      <c r="B198" s="39"/>
      <c r="C198" s="236" t="s">
        <v>364</v>
      </c>
      <c r="D198" s="236" t="s">
        <v>148</v>
      </c>
      <c r="E198" s="237" t="s">
        <v>365</v>
      </c>
      <c r="F198" s="238" t="s">
        <v>366</v>
      </c>
      <c r="G198" s="239" t="s">
        <v>345</v>
      </c>
      <c r="H198" s="240">
        <v>28</v>
      </c>
      <c r="I198" s="241"/>
      <c r="J198" s="242">
        <f>ROUND(I198*H198,2)</f>
        <v>0</v>
      </c>
      <c r="K198" s="238" t="s">
        <v>277</v>
      </c>
      <c r="L198" s="243"/>
      <c r="M198" s="244" t="s">
        <v>19</v>
      </c>
      <c r="N198" s="245" t="s">
        <v>46</v>
      </c>
      <c r="O198" s="84"/>
      <c r="P198" s="209">
        <f>O198*H198</f>
        <v>0</v>
      </c>
      <c r="Q198" s="209">
        <v>1.0000000000000001E-05</v>
      </c>
      <c r="R198" s="209">
        <f>Q198*H198</f>
        <v>0.00028000000000000003</v>
      </c>
      <c r="S198" s="209">
        <v>0</v>
      </c>
      <c r="T198" s="21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1" t="s">
        <v>152</v>
      </c>
      <c r="AT198" s="211" t="s">
        <v>148</v>
      </c>
      <c r="AU198" s="211" t="s">
        <v>85</v>
      </c>
      <c r="AY198" s="17" t="s">
        <v>120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7" t="s">
        <v>83</v>
      </c>
      <c r="BK198" s="212">
        <f>ROUND(I198*H198,2)</f>
        <v>0</v>
      </c>
      <c r="BL198" s="17" t="s">
        <v>127</v>
      </c>
      <c r="BM198" s="211" t="s">
        <v>367</v>
      </c>
    </row>
    <row r="199" s="2" customFormat="1" ht="16.5" customHeight="1">
      <c r="A199" s="38"/>
      <c r="B199" s="39"/>
      <c r="C199" s="236" t="s">
        <v>368</v>
      </c>
      <c r="D199" s="236" t="s">
        <v>148</v>
      </c>
      <c r="E199" s="237" t="s">
        <v>369</v>
      </c>
      <c r="F199" s="238" t="s">
        <v>370</v>
      </c>
      <c r="G199" s="239" t="s">
        <v>371</v>
      </c>
      <c r="H199" s="240">
        <v>1</v>
      </c>
      <c r="I199" s="241"/>
      <c r="J199" s="242">
        <f>ROUND(I199*H199,2)</f>
        <v>0</v>
      </c>
      <c r="K199" s="238" t="s">
        <v>277</v>
      </c>
      <c r="L199" s="243"/>
      <c r="M199" s="244" t="s">
        <v>19</v>
      </c>
      <c r="N199" s="245" t="s">
        <v>46</v>
      </c>
      <c r="O199" s="84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1" t="s">
        <v>287</v>
      </c>
      <c r="AT199" s="211" t="s">
        <v>148</v>
      </c>
      <c r="AU199" s="211" t="s">
        <v>85</v>
      </c>
      <c r="AY199" s="17" t="s">
        <v>120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7" t="s">
        <v>83</v>
      </c>
      <c r="BK199" s="212">
        <f>ROUND(I199*H199,2)</f>
        <v>0</v>
      </c>
      <c r="BL199" s="17" t="s">
        <v>202</v>
      </c>
      <c r="BM199" s="211" t="s">
        <v>372</v>
      </c>
    </row>
    <row r="200" s="2" customFormat="1">
      <c r="A200" s="38"/>
      <c r="B200" s="39"/>
      <c r="C200" s="200" t="s">
        <v>373</v>
      </c>
      <c r="D200" s="200" t="s">
        <v>122</v>
      </c>
      <c r="E200" s="201" t="s">
        <v>374</v>
      </c>
      <c r="F200" s="202" t="s">
        <v>375</v>
      </c>
      <c r="G200" s="203" t="s">
        <v>151</v>
      </c>
      <c r="H200" s="204">
        <v>0.80000000000000004</v>
      </c>
      <c r="I200" s="205"/>
      <c r="J200" s="206">
        <f>ROUND(I200*H200,2)</f>
        <v>0</v>
      </c>
      <c r="K200" s="202" t="s">
        <v>126</v>
      </c>
      <c r="L200" s="44"/>
      <c r="M200" s="207" t="s">
        <v>19</v>
      </c>
      <c r="N200" s="208" t="s">
        <v>46</v>
      </c>
      <c r="O200" s="84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1" t="s">
        <v>202</v>
      </c>
      <c r="AT200" s="211" t="s">
        <v>122</v>
      </c>
      <c r="AU200" s="211" t="s">
        <v>85</v>
      </c>
      <c r="AY200" s="17" t="s">
        <v>120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83</v>
      </c>
      <c r="BK200" s="212">
        <f>ROUND(I200*H200,2)</f>
        <v>0</v>
      </c>
      <c r="BL200" s="17" t="s">
        <v>202</v>
      </c>
      <c r="BM200" s="211" t="s">
        <v>376</v>
      </c>
    </row>
    <row r="201" s="12" customFormat="1" ht="25.92" customHeight="1">
      <c r="A201" s="12"/>
      <c r="B201" s="184"/>
      <c r="C201" s="185"/>
      <c r="D201" s="186" t="s">
        <v>74</v>
      </c>
      <c r="E201" s="187" t="s">
        <v>377</v>
      </c>
      <c r="F201" s="187" t="s">
        <v>378</v>
      </c>
      <c r="G201" s="185"/>
      <c r="H201" s="185"/>
      <c r="I201" s="188"/>
      <c r="J201" s="189">
        <f>BK201</f>
        <v>0</v>
      </c>
      <c r="K201" s="185"/>
      <c r="L201" s="190"/>
      <c r="M201" s="191"/>
      <c r="N201" s="192"/>
      <c r="O201" s="192"/>
      <c r="P201" s="193">
        <f>P202</f>
        <v>0</v>
      </c>
      <c r="Q201" s="192"/>
      <c r="R201" s="193">
        <f>R202</f>
        <v>0</v>
      </c>
      <c r="S201" s="192"/>
      <c r="T201" s="19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95" t="s">
        <v>147</v>
      </c>
      <c r="AT201" s="196" t="s">
        <v>74</v>
      </c>
      <c r="AU201" s="196" t="s">
        <v>75</v>
      </c>
      <c r="AY201" s="195" t="s">
        <v>120</v>
      </c>
      <c r="BK201" s="197">
        <f>BK202</f>
        <v>0</v>
      </c>
    </row>
    <row r="202" s="12" customFormat="1" ht="22.8" customHeight="1">
      <c r="A202" s="12"/>
      <c r="B202" s="184"/>
      <c r="C202" s="185"/>
      <c r="D202" s="186" t="s">
        <v>74</v>
      </c>
      <c r="E202" s="198" t="s">
        <v>379</v>
      </c>
      <c r="F202" s="198" t="s">
        <v>380</v>
      </c>
      <c r="G202" s="185"/>
      <c r="H202" s="185"/>
      <c r="I202" s="188"/>
      <c r="J202" s="199">
        <f>BK202</f>
        <v>0</v>
      </c>
      <c r="K202" s="185"/>
      <c r="L202" s="190"/>
      <c r="M202" s="191"/>
      <c r="N202" s="192"/>
      <c r="O202" s="192"/>
      <c r="P202" s="193">
        <f>SUM(P203:P206)</f>
        <v>0</v>
      </c>
      <c r="Q202" s="192"/>
      <c r="R202" s="193">
        <f>SUM(R203:R206)</f>
        <v>0</v>
      </c>
      <c r="S202" s="192"/>
      <c r="T202" s="194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5" t="s">
        <v>147</v>
      </c>
      <c r="AT202" s="196" t="s">
        <v>74</v>
      </c>
      <c r="AU202" s="196" t="s">
        <v>83</v>
      </c>
      <c r="AY202" s="195" t="s">
        <v>120</v>
      </c>
      <c r="BK202" s="197">
        <f>SUM(BK203:BK206)</f>
        <v>0</v>
      </c>
    </row>
    <row r="203" s="2" customFormat="1" ht="16.5" customHeight="1">
      <c r="A203" s="38"/>
      <c r="B203" s="39"/>
      <c r="C203" s="200" t="s">
        <v>381</v>
      </c>
      <c r="D203" s="200" t="s">
        <v>122</v>
      </c>
      <c r="E203" s="201" t="s">
        <v>382</v>
      </c>
      <c r="F203" s="202" t="s">
        <v>383</v>
      </c>
      <c r="G203" s="203" t="s">
        <v>384</v>
      </c>
      <c r="H203" s="204">
        <v>1</v>
      </c>
      <c r="I203" s="205"/>
      <c r="J203" s="206">
        <f>ROUND(I203*H203,2)</f>
        <v>0</v>
      </c>
      <c r="K203" s="202" t="s">
        <v>126</v>
      </c>
      <c r="L203" s="44"/>
      <c r="M203" s="207" t="s">
        <v>19</v>
      </c>
      <c r="N203" s="208" t="s">
        <v>46</v>
      </c>
      <c r="O203" s="84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1" t="s">
        <v>385</v>
      </c>
      <c r="AT203" s="211" t="s">
        <v>122</v>
      </c>
      <c r="AU203" s="211" t="s">
        <v>85</v>
      </c>
      <c r="AY203" s="17" t="s">
        <v>120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7" t="s">
        <v>83</v>
      </c>
      <c r="BK203" s="212">
        <f>ROUND(I203*H203,2)</f>
        <v>0</v>
      </c>
      <c r="BL203" s="17" t="s">
        <v>385</v>
      </c>
      <c r="BM203" s="211" t="s">
        <v>386</v>
      </c>
    </row>
    <row r="204" s="2" customFormat="1">
      <c r="A204" s="38"/>
      <c r="B204" s="39"/>
      <c r="C204" s="200" t="s">
        <v>387</v>
      </c>
      <c r="D204" s="200" t="s">
        <v>122</v>
      </c>
      <c r="E204" s="201" t="s">
        <v>388</v>
      </c>
      <c r="F204" s="202" t="s">
        <v>389</v>
      </c>
      <c r="G204" s="203" t="s">
        <v>384</v>
      </c>
      <c r="H204" s="204">
        <v>1</v>
      </c>
      <c r="I204" s="205"/>
      <c r="J204" s="206">
        <f>ROUND(I204*H204,2)</f>
        <v>0</v>
      </c>
      <c r="K204" s="202" t="s">
        <v>126</v>
      </c>
      <c r="L204" s="44"/>
      <c r="M204" s="207" t="s">
        <v>19</v>
      </c>
      <c r="N204" s="208" t="s">
        <v>46</v>
      </c>
      <c r="O204" s="84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1" t="s">
        <v>385</v>
      </c>
      <c r="AT204" s="211" t="s">
        <v>122</v>
      </c>
      <c r="AU204" s="211" t="s">
        <v>85</v>
      </c>
      <c r="AY204" s="17" t="s">
        <v>120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7" t="s">
        <v>83</v>
      </c>
      <c r="BK204" s="212">
        <f>ROUND(I204*H204,2)</f>
        <v>0</v>
      </c>
      <c r="BL204" s="17" t="s">
        <v>385</v>
      </c>
      <c r="BM204" s="211" t="s">
        <v>390</v>
      </c>
    </row>
    <row r="205" s="2" customFormat="1" ht="16.5" customHeight="1">
      <c r="A205" s="38"/>
      <c r="B205" s="39"/>
      <c r="C205" s="200" t="s">
        <v>391</v>
      </c>
      <c r="D205" s="200" t="s">
        <v>122</v>
      </c>
      <c r="E205" s="201" t="s">
        <v>392</v>
      </c>
      <c r="F205" s="202" t="s">
        <v>393</v>
      </c>
      <c r="G205" s="203" t="s">
        <v>384</v>
      </c>
      <c r="H205" s="204">
        <v>1</v>
      </c>
      <c r="I205" s="205"/>
      <c r="J205" s="206">
        <f>ROUND(I205*H205,2)</f>
        <v>0</v>
      </c>
      <c r="K205" s="202" t="s">
        <v>126</v>
      </c>
      <c r="L205" s="44"/>
      <c r="M205" s="207" t="s">
        <v>19</v>
      </c>
      <c r="N205" s="208" t="s">
        <v>46</v>
      </c>
      <c r="O205" s="84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1" t="s">
        <v>385</v>
      </c>
      <c r="AT205" s="211" t="s">
        <v>122</v>
      </c>
      <c r="AU205" s="211" t="s">
        <v>85</v>
      </c>
      <c r="AY205" s="17" t="s">
        <v>120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7" t="s">
        <v>83</v>
      </c>
      <c r="BK205" s="212">
        <f>ROUND(I205*H205,2)</f>
        <v>0</v>
      </c>
      <c r="BL205" s="17" t="s">
        <v>385</v>
      </c>
      <c r="BM205" s="211" t="s">
        <v>394</v>
      </c>
    </row>
    <row r="206" s="2" customFormat="1" ht="16.5" customHeight="1">
      <c r="A206" s="38"/>
      <c r="B206" s="39"/>
      <c r="C206" s="200" t="s">
        <v>395</v>
      </c>
      <c r="D206" s="200" t="s">
        <v>122</v>
      </c>
      <c r="E206" s="201" t="s">
        <v>396</v>
      </c>
      <c r="F206" s="202" t="s">
        <v>397</v>
      </c>
      <c r="G206" s="203" t="s">
        <v>384</v>
      </c>
      <c r="H206" s="204">
        <v>1</v>
      </c>
      <c r="I206" s="205"/>
      <c r="J206" s="206">
        <f>ROUND(I206*H206,2)</f>
        <v>0</v>
      </c>
      <c r="K206" s="202" t="s">
        <v>126</v>
      </c>
      <c r="L206" s="44"/>
      <c r="M206" s="246" t="s">
        <v>19</v>
      </c>
      <c r="N206" s="247" t="s">
        <v>46</v>
      </c>
      <c r="O206" s="24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1" t="s">
        <v>385</v>
      </c>
      <c r="AT206" s="211" t="s">
        <v>122</v>
      </c>
      <c r="AU206" s="211" t="s">
        <v>85</v>
      </c>
      <c r="AY206" s="17" t="s">
        <v>120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7" t="s">
        <v>83</v>
      </c>
      <c r="BK206" s="212">
        <f>ROUND(I206*H206,2)</f>
        <v>0</v>
      </c>
      <c r="BL206" s="17" t="s">
        <v>385</v>
      </c>
      <c r="BM206" s="211" t="s">
        <v>398</v>
      </c>
    </row>
    <row r="207" s="2" customFormat="1" ht="6.96" customHeight="1">
      <c r="A207" s="38"/>
      <c r="B207" s="59"/>
      <c r="C207" s="60"/>
      <c r="D207" s="60"/>
      <c r="E207" s="60"/>
      <c r="F207" s="60"/>
      <c r="G207" s="60"/>
      <c r="H207" s="60"/>
      <c r="I207" s="60"/>
      <c r="J207" s="60"/>
      <c r="K207" s="60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aXdsr0U3NG5nQbiPYZUTi4+d3IuSvUec4e6Xrd+FB99MkatxIlgl9BVnEdrhthsP4+v3CE79BZiJr0rUi5wJbA==" hashValue="qCsOh1cCqTeIHafeL/N4fIUFcu6LsUmLRSbEAp9ET8Q96i3yeEuagoJjV92TfXSTDk5QMfK5IT7pQO0q11Mcew==" algorithmName="SHA-512" password="CC35"/>
  <autoFilter ref="C89:K20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5" customFormat="1" ht="45" customHeight="1">
      <c r="B3" s="255"/>
      <c r="C3" s="256" t="s">
        <v>399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400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401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402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403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404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405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406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407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408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409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82</v>
      </c>
      <c r="F18" s="262" t="s">
        <v>410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411</v>
      </c>
      <c r="F19" s="262" t="s">
        <v>412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413</v>
      </c>
      <c r="F20" s="262" t="s">
        <v>414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415</v>
      </c>
      <c r="F21" s="262" t="s">
        <v>416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417</v>
      </c>
      <c r="F22" s="262" t="s">
        <v>418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419</v>
      </c>
      <c r="F23" s="262" t="s">
        <v>420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421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422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423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424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425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426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427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428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429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106</v>
      </c>
      <c r="F36" s="262"/>
      <c r="G36" s="262" t="s">
        <v>430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431</v>
      </c>
      <c r="F37" s="262"/>
      <c r="G37" s="262" t="s">
        <v>432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56</v>
      </c>
      <c r="F38" s="262"/>
      <c r="G38" s="262" t="s">
        <v>433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57</v>
      </c>
      <c r="F39" s="262"/>
      <c r="G39" s="262" t="s">
        <v>434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107</v>
      </c>
      <c r="F40" s="262"/>
      <c r="G40" s="262" t="s">
        <v>435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108</v>
      </c>
      <c r="F41" s="262"/>
      <c r="G41" s="262" t="s">
        <v>436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437</v>
      </c>
      <c r="F42" s="262"/>
      <c r="G42" s="262" t="s">
        <v>438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439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440</v>
      </c>
      <c r="F44" s="262"/>
      <c r="G44" s="262" t="s">
        <v>441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110</v>
      </c>
      <c r="F45" s="262"/>
      <c r="G45" s="262" t="s">
        <v>442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443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444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445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446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447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448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449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450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451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452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453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454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455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456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457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458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459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460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461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462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463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464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465</v>
      </c>
      <c r="D76" s="280"/>
      <c r="E76" s="280"/>
      <c r="F76" s="280" t="s">
        <v>466</v>
      </c>
      <c r="G76" s="281"/>
      <c r="H76" s="280" t="s">
        <v>57</v>
      </c>
      <c r="I76" s="280" t="s">
        <v>60</v>
      </c>
      <c r="J76" s="280" t="s">
        <v>467</v>
      </c>
      <c r="K76" s="279"/>
    </row>
    <row r="77" s="1" customFormat="1" ht="17.25" customHeight="1">
      <c r="B77" s="277"/>
      <c r="C77" s="282" t="s">
        <v>468</v>
      </c>
      <c r="D77" s="282"/>
      <c r="E77" s="282"/>
      <c r="F77" s="283" t="s">
        <v>469</v>
      </c>
      <c r="G77" s="284"/>
      <c r="H77" s="282"/>
      <c r="I77" s="282"/>
      <c r="J77" s="282" t="s">
        <v>470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56</v>
      </c>
      <c r="D79" s="287"/>
      <c r="E79" s="287"/>
      <c r="F79" s="288" t="s">
        <v>471</v>
      </c>
      <c r="G79" s="289"/>
      <c r="H79" s="265" t="s">
        <v>472</v>
      </c>
      <c r="I79" s="265" t="s">
        <v>473</v>
      </c>
      <c r="J79" s="265">
        <v>20</v>
      </c>
      <c r="K79" s="279"/>
    </row>
    <row r="80" s="1" customFormat="1" ht="15" customHeight="1">
      <c r="B80" s="277"/>
      <c r="C80" s="265" t="s">
        <v>474</v>
      </c>
      <c r="D80" s="265"/>
      <c r="E80" s="265"/>
      <c r="F80" s="288" t="s">
        <v>471</v>
      </c>
      <c r="G80" s="289"/>
      <c r="H80" s="265" t="s">
        <v>475</v>
      </c>
      <c r="I80" s="265" t="s">
        <v>473</v>
      </c>
      <c r="J80" s="265">
        <v>120</v>
      </c>
      <c r="K80" s="279"/>
    </row>
    <row r="81" s="1" customFormat="1" ht="15" customHeight="1">
      <c r="B81" s="290"/>
      <c r="C81" s="265" t="s">
        <v>476</v>
      </c>
      <c r="D81" s="265"/>
      <c r="E81" s="265"/>
      <c r="F81" s="288" t="s">
        <v>477</v>
      </c>
      <c r="G81" s="289"/>
      <c r="H81" s="265" t="s">
        <v>478</v>
      </c>
      <c r="I81" s="265" t="s">
        <v>473</v>
      </c>
      <c r="J81" s="265">
        <v>50</v>
      </c>
      <c r="K81" s="279"/>
    </row>
    <row r="82" s="1" customFormat="1" ht="15" customHeight="1">
      <c r="B82" s="290"/>
      <c r="C82" s="265" t="s">
        <v>479</v>
      </c>
      <c r="D82" s="265"/>
      <c r="E82" s="265"/>
      <c r="F82" s="288" t="s">
        <v>471</v>
      </c>
      <c r="G82" s="289"/>
      <c r="H82" s="265" t="s">
        <v>480</v>
      </c>
      <c r="I82" s="265" t="s">
        <v>481</v>
      </c>
      <c r="J82" s="265"/>
      <c r="K82" s="279"/>
    </row>
    <row r="83" s="1" customFormat="1" ht="15" customHeight="1">
      <c r="B83" s="290"/>
      <c r="C83" s="291" t="s">
        <v>482</v>
      </c>
      <c r="D83" s="291"/>
      <c r="E83" s="291"/>
      <c r="F83" s="292" t="s">
        <v>477</v>
      </c>
      <c r="G83" s="291"/>
      <c r="H83" s="291" t="s">
        <v>483</v>
      </c>
      <c r="I83" s="291" t="s">
        <v>473</v>
      </c>
      <c r="J83" s="291">
        <v>15</v>
      </c>
      <c r="K83" s="279"/>
    </row>
    <row r="84" s="1" customFormat="1" ht="15" customHeight="1">
      <c r="B84" s="290"/>
      <c r="C84" s="291" t="s">
        <v>484</v>
      </c>
      <c r="D84" s="291"/>
      <c r="E84" s="291"/>
      <c r="F84" s="292" t="s">
        <v>477</v>
      </c>
      <c r="G84" s="291"/>
      <c r="H84" s="291" t="s">
        <v>485</v>
      </c>
      <c r="I84" s="291" t="s">
        <v>473</v>
      </c>
      <c r="J84" s="291">
        <v>15</v>
      </c>
      <c r="K84" s="279"/>
    </row>
    <row r="85" s="1" customFormat="1" ht="15" customHeight="1">
      <c r="B85" s="290"/>
      <c r="C85" s="291" t="s">
        <v>486</v>
      </c>
      <c r="D85" s="291"/>
      <c r="E85" s="291"/>
      <c r="F85" s="292" t="s">
        <v>477</v>
      </c>
      <c r="G85" s="291"/>
      <c r="H85" s="291" t="s">
        <v>487</v>
      </c>
      <c r="I85" s="291" t="s">
        <v>473</v>
      </c>
      <c r="J85" s="291">
        <v>20</v>
      </c>
      <c r="K85" s="279"/>
    </row>
    <row r="86" s="1" customFormat="1" ht="15" customHeight="1">
      <c r="B86" s="290"/>
      <c r="C86" s="291" t="s">
        <v>488</v>
      </c>
      <c r="D86" s="291"/>
      <c r="E86" s="291"/>
      <c r="F86" s="292" t="s">
        <v>477</v>
      </c>
      <c r="G86" s="291"/>
      <c r="H86" s="291" t="s">
        <v>489</v>
      </c>
      <c r="I86" s="291" t="s">
        <v>473</v>
      </c>
      <c r="J86" s="291">
        <v>20</v>
      </c>
      <c r="K86" s="279"/>
    </row>
    <row r="87" s="1" customFormat="1" ht="15" customHeight="1">
      <c r="B87" s="290"/>
      <c r="C87" s="265" t="s">
        <v>490</v>
      </c>
      <c r="D87" s="265"/>
      <c r="E87" s="265"/>
      <c r="F87" s="288" t="s">
        <v>477</v>
      </c>
      <c r="G87" s="289"/>
      <c r="H87" s="265" t="s">
        <v>491</v>
      </c>
      <c r="I87" s="265" t="s">
        <v>473</v>
      </c>
      <c r="J87" s="265">
        <v>50</v>
      </c>
      <c r="K87" s="279"/>
    </row>
    <row r="88" s="1" customFormat="1" ht="15" customHeight="1">
      <c r="B88" s="290"/>
      <c r="C88" s="265" t="s">
        <v>492</v>
      </c>
      <c r="D88" s="265"/>
      <c r="E88" s="265"/>
      <c r="F88" s="288" t="s">
        <v>477</v>
      </c>
      <c r="G88" s="289"/>
      <c r="H88" s="265" t="s">
        <v>493</v>
      </c>
      <c r="I88" s="265" t="s">
        <v>473</v>
      </c>
      <c r="J88" s="265">
        <v>20</v>
      </c>
      <c r="K88" s="279"/>
    </row>
    <row r="89" s="1" customFormat="1" ht="15" customHeight="1">
      <c r="B89" s="290"/>
      <c r="C89" s="265" t="s">
        <v>494</v>
      </c>
      <c r="D89" s="265"/>
      <c r="E89" s="265"/>
      <c r="F89" s="288" t="s">
        <v>477</v>
      </c>
      <c r="G89" s="289"/>
      <c r="H89" s="265" t="s">
        <v>495</v>
      </c>
      <c r="I89" s="265" t="s">
        <v>473</v>
      </c>
      <c r="J89" s="265">
        <v>20</v>
      </c>
      <c r="K89" s="279"/>
    </row>
    <row r="90" s="1" customFormat="1" ht="15" customHeight="1">
      <c r="B90" s="290"/>
      <c r="C90" s="265" t="s">
        <v>496</v>
      </c>
      <c r="D90" s="265"/>
      <c r="E90" s="265"/>
      <c r="F90" s="288" t="s">
        <v>477</v>
      </c>
      <c r="G90" s="289"/>
      <c r="H90" s="265" t="s">
        <v>497</v>
      </c>
      <c r="I90" s="265" t="s">
        <v>473</v>
      </c>
      <c r="J90" s="265">
        <v>50</v>
      </c>
      <c r="K90" s="279"/>
    </row>
    <row r="91" s="1" customFormat="1" ht="15" customHeight="1">
      <c r="B91" s="290"/>
      <c r="C91" s="265" t="s">
        <v>498</v>
      </c>
      <c r="D91" s="265"/>
      <c r="E91" s="265"/>
      <c r="F91" s="288" t="s">
        <v>477</v>
      </c>
      <c r="G91" s="289"/>
      <c r="H91" s="265" t="s">
        <v>498</v>
      </c>
      <c r="I91" s="265" t="s">
        <v>473</v>
      </c>
      <c r="J91" s="265">
        <v>50</v>
      </c>
      <c r="K91" s="279"/>
    </row>
    <row r="92" s="1" customFormat="1" ht="15" customHeight="1">
      <c r="B92" s="290"/>
      <c r="C92" s="265" t="s">
        <v>499</v>
      </c>
      <c r="D92" s="265"/>
      <c r="E92" s="265"/>
      <c r="F92" s="288" t="s">
        <v>477</v>
      </c>
      <c r="G92" s="289"/>
      <c r="H92" s="265" t="s">
        <v>500</v>
      </c>
      <c r="I92" s="265" t="s">
        <v>473</v>
      </c>
      <c r="J92" s="265">
        <v>255</v>
      </c>
      <c r="K92" s="279"/>
    </row>
    <row r="93" s="1" customFormat="1" ht="15" customHeight="1">
      <c r="B93" s="290"/>
      <c r="C93" s="265" t="s">
        <v>501</v>
      </c>
      <c r="D93" s="265"/>
      <c r="E93" s="265"/>
      <c r="F93" s="288" t="s">
        <v>471</v>
      </c>
      <c r="G93" s="289"/>
      <c r="H93" s="265" t="s">
        <v>502</v>
      </c>
      <c r="I93" s="265" t="s">
        <v>503</v>
      </c>
      <c r="J93" s="265"/>
      <c r="K93" s="279"/>
    </row>
    <row r="94" s="1" customFormat="1" ht="15" customHeight="1">
      <c r="B94" s="290"/>
      <c r="C94" s="265" t="s">
        <v>504</v>
      </c>
      <c r="D94" s="265"/>
      <c r="E94" s="265"/>
      <c r="F94" s="288" t="s">
        <v>471</v>
      </c>
      <c r="G94" s="289"/>
      <c r="H94" s="265" t="s">
        <v>505</v>
      </c>
      <c r="I94" s="265" t="s">
        <v>506</v>
      </c>
      <c r="J94" s="265"/>
      <c r="K94" s="279"/>
    </row>
    <row r="95" s="1" customFormat="1" ht="15" customHeight="1">
      <c r="B95" s="290"/>
      <c r="C95" s="265" t="s">
        <v>507</v>
      </c>
      <c r="D95" s="265"/>
      <c r="E95" s="265"/>
      <c r="F95" s="288" t="s">
        <v>471</v>
      </c>
      <c r="G95" s="289"/>
      <c r="H95" s="265" t="s">
        <v>507</v>
      </c>
      <c r="I95" s="265" t="s">
        <v>506</v>
      </c>
      <c r="J95" s="265"/>
      <c r="K95" s="279"/>
    </row>
    <row r="96" s="1" customFormat="1" ht="15" customHeight="1">
      <c r="B96" s="290"/>
      <c r="C96" s="265" t="s">
        <v>41</v>
      </c>
      <c r="D96" s="265"/>
      <c r="E96" s="265"/>
      <c r="F96" s="288" t="s">
        <v>471</v>
      </c>
      <c r="G96" s="289"/>
      <c r="H96" s="265" t="s">
        <v>508</v>
      </c>
      <c r="I96" s="265" t="s">
        <v>506</v>
      </c>
      <c r="J96" s="265"/>
      <c r="K96" s="279"/>
    </row>
    <row r="97" s="1" customFormat="1" ht="15" customHeight="1">
      <c r="B97" s="290"/>
      <c r="C97" s="265" t="s">
        <v>51</v>
      </c>
      <c r="D97" s="265"/>
      <c r="E97" s="265"/>
      <c r="F97" s="288" t="s">
        <v>471</v>
      </c>
      <c r="G97" s="289"/>
      <c r="H97" s="265" t="s">
        <v>509</v>
      </c>
      <c r="I97" s="265" t="s">
        <v>506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510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465</v>
      </c>
      <c r="D103" s="280"/>
      <c r="E103" s="280"/>
      <c r="F103" s="280" t="s">
        <v>466</v>
      </c>
      <c r="G103" s="281"/>
      <c r="H103" s="280" t="s">
        <v>57</v>
      </c>
      <c r="I103" s="280" t="s">
        <v>60</v>
      </c>
      <c r="J103" s="280" t="s">
        <v>467</v>
      </c>
      <c r="K103" s="279"/>
    </row>
    <row r="104" s="1" customFormat="1" ht="17.25" customHeight="1">
      <c r="B104" s="277"/>
      <c r="C104" s="282" t="s">
        <v>468</v>
      </c>
      <c r="D104" s="282"/>
      <c r="E104" s="282"/>
      <c r="F104" s="283" t="s">
        <v>469</v>
      </c>
      <c r="G104" s="284"/>
      <c r="H104" s="282"/>
      <c r="I104" s="282"/>
      <c r="J104" s="282" t="s">
        <v>470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56</v>
      </c>
      <c r="D106" s="287"/>
      <c r="E106" s="287"/>
      <c r="F106" s="288" t="s">
        <v>471</v>
      </c>
      <c r="G106" s="265"/>
      <c r="H106" s="265" t="s">
        <v>511</v>
      </c>
      <c r="I106" s="265" t="s">
        <v>473</v>
      </c>
      <c r="J106" s="265">
        <v>20</v>
      </c>
      <c r="K106" s="279"/>
    </row>
    <row r="107" s="1" customFormat="1" ht="15" customHeight="1">
      <c r="B107" s="277"/>
      <c r="C107" s="265" t="s">
        <v>474</v>
      </c>
      <c r="D107" s="265"/>
      <c r="E107" s="265"/>
      <c r="F107" s="288" t="s">
        <v>471</v>
      </c>
      <c r="G107" s="265"/>
      <c r="H107" s="265" t="s">
        <v>511</v>
      </c>
      <c r="I107" s="265" t="s">
        <v>473</v>
      </c>
      <c r="J107" s="265">
        <v>120</v>
      </c>
      <c r="K107" s="279"/>
    </row>
    <row r="108" s="1" customFormat="1" ht="15" customHeight="1">
      <c r="B108" s="290"/>
      <c r="C108" s="265" t="s">
        <v>476</v>
      </c>
      <c r="D108" s="265"/>
      <c r="E108" s="265"/>
      <c r="F108" s="288" t="s">
        <v>477</v>
      </c>
      <c r="G108" s="265"/>
      <c r="H108" s="265" t="s">
        <v>511</v>
      </c>
      <c r="I108" s="265" t="s">
        <v>473</v>
      </c>
      <c r="J108" s="265">
        <v>50</v>
      </c>
      <c r="K108" s="279"/>
    </row>
    <row r="109" s="1" customFormat="1" ht="15" customHeight="1">
      <c r="B109" s="290"/>
      <c r="C109" s="265" t="s">
        <v>479</v>
      </c>
      <c r="D109" s="265"/>
      <c r="E109" s="265"/>
      <c r="F109" s="288" t="s">
        <v>471</v>
      </c>
      <c r="G109" s="265"/>
      <c r="H109" s="265" t="s">
        <v>511</v>
      </c>
      <c r="I109" s="265" t="s">
        <v>481</v>
      </c>
      <c r="J109" s="265"/>
      <c r="K109" s="279"/>
    </row>
    <row r="110" s="1" customFormat="1" ht="15" customHeight="1">
      <c r="B110" s="290"/>
      <c r="C110" s="265" t="s">
        <v>490</v>
      </c>
      <c r="D110" s="265"/>
      <c r="E110" s="265"/>
      <c r="F110" s="288" t="s">
        <v>477</v>
      </c>
      <c r="G110" s="265"/>
      <c r="H110" s="265" t="s">
        <v>511</v>
      </c>
      <c r="I110" s="265" t="s">
        <v>473</v>
      </c>
      <c r="J110" s="265">
        <v>50</v>
      </c>
      <c r="K110" s="279"/>
    </row>
    <row r="111" s="1" customFormat="1" ht="15" customHeight="1">
      <c r="B111" s="290"/>
      <c r="C111" s="265" t="s">
        <v>498</v>
      </c>
      <c r="D111" s="265"/>
      <c r="E111" s="265"/>
      <c r="F111" s="288" t="s">
        <v>477</v>
      </c>
      <c r="G111" s="265"/>
      <c r="H111" s="265" t="s">
        <v>511</v>
      </c>
      <c r="I111" s="265" t="s">
        <v>473</v>
      </c>
      <c r="J111" s="265">
        <v>50</v>
      </c>
      <c r="K111" s="279"/>
    </row>
    <row r="112" s="1" customFormat="1" ht="15" customHeight="1">
      <c r="B112" s="290"/>
      <c r="C112" s="265" t="s">
        <v>496</v>
      </c>
      <c r="D112" s="265"/>
      <c r="E112" s="265"/>
      <c r="F112" s="288" t="s">
        <v>477</v>
      </c>
      <c r="G112" s="265"/>
      <c r="H112" s="265" t="s">
        <v>511</v>
      </c>
      <c r="I112" s="265" t="s">
        <v>473</v>
      </c>
      <c r="J112" s="265">
        <v>50</v>
      </c>
      <c r="K112" s="279"/>
    </row>
    <row r="113" s="1" customFormat="1" ht="15" customHeight="1">
      <c r="B113" s="290"/>
      <c r="C113" s="265" t="s">
        <v>56</v>
      </c>
      <c r="D113" s="265"/>
      <c r="E113" s="265"/>
      <c r="F113" s="288" t="s">
        <v>471</v>
      </c>
      <c r="G113" s="265"/>
      <c r="H113" s="265" t="s">
        <v>512</v>
      </c>
      <c r="I113" s="265" t="s">
        <v>473</v>
      </c>
      <c r="J113" s="265">
        <v>20</v>
      </c>
      <c r="K113" s="279"/>
    </row>
    <row r="114" s="1" customFormat="1" ht="15" customHeight="1">
      <c r="B114" s="290"/>
      <c r="C114" s="265" t="s">
        <v>513</v>
      </c>
      <c r="D114" s="265"/>
      <c r="E114" s="265"/>
      <c r="F114" s="288" t="s">
        <v>471</v>
      </c>
      <c r="G114" s="265"/>
      <c r="H114" s="265" t="s">
        <v>514</v>
      </c>
      <c r="I114" s="265" t="s">
        <v>473</v>
      </c>
      <c r="J114" s="265">
        <v>120</v>
      </c>
      <c r="K114" s="279"/>
    </row>
    <row r="115" s="1" customFormat="1" ht="15" customHeight="1">
      <c r="B115" s="290"/>
      <c r="C115" s="265" t="s">
        <v>41</v>
      </c>
      <c r="D115" s="265"/>
      <c r="E115" s="265"/>
      <c r="F115" s="288" t="s">
        <v>471</v>
      </c>
      <c r="G115" s="265"/>
      <c r="H115" s="265" t="s">
        <v>515</v>
      </c>
      <c r="I115" s="265" t="s">
        <v>506</v>
      </c>
      <c r="J115" s="265"/>
      <c r="K115" s="279"/>
    </row>
    <row r="116" s="1" customFormat="1" ht="15" customHeight="1">
      <c r="B116" s="290"/>
      <c r="C116" s="265" t="s">
        <v>51</v>
      </c>
      <c r="D116" s="265"/>
      <c r="E116" s="265"/>
      <c r="F116" s="288" t="s">
        <v>471</v>
      </c>
      <c r="G116" s="265"/>
      <c r="H116" s="265" t="s">
        <v>516</v>
      </c>
      <c r="I116" s="265" t="s">
        <v>506</v>
      </c>
      <c r="J116" s="265"/>
      <c r="K116" s="279"/>
    </row>
    <row r="117" s="1" customFormat="1" ht="15" customHeight="1">
      <c r="B117" s="290"/>
      <c r="C117" s="265" t="s">
        <v>60</v>
      </c>
      <c r="D117" s="265"/>
      <c r="E117" s="265"/>
      <c r="F117" s="288" t="s">
        <v>471</v>
      </c>
      <c r="G117" s="265"/>
      <c r="H117" s="265" t="s">
        <v>517</v>
      </c>
      <c r="I117" s="265" t="s">
        <v>518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519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465</v>
      </c>
      <c r="D123" s="280"/>
      <c r="E123" s="280"/>
      <c r="F123" s="280" t="s">
        <v>466</v>
      </c>
      <c r="G123" s="281"/>
      <c r="H123" s="280" t="s">
        <v>57</v>
      </c>
      <c r="I123" s="280" t="s">
        <v>60</v>
      </c>
      <c r="J123" s="280" t="s">
        <v>467</v>
      </c>
      <c r="K123" s="309"/>
    </row>
    <row r="124" s="1" customFormat="1" ht="17.25" customHeight="1">
      <c r="B124" s="308"/>
      <c r="C124" s="282" t="s">
        <v>468</v>
      </c>
      <c r="D124" s="282"/>
      <c r="E124" s="282"/>
      <c r="F124" s="283" t="s">
        <v>469</v>
      </c>
      <c r="G124" s="284"/>
      <c r="H124" s="282"/>
      <c r="I124" s="282"/>
      <c r="J124" s="282" t="s">
        <v>470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474</v>
      </c>
      <c r="D126" s="287"/>
      <c r="E126" s="287"/>
      <c r="F126" s="288" t="s">
        <v>471</v>
      </c>
      <c r="G126" s="265"/>
      <c r="H126" s="265" t="s">
        <v>511</v>
      </c>
      <c r="I126" s="265" t="s">
        <v>473</v>
      </c>
      <c r="J126" s="265">
        <v>120</v>
      </c>
      <c r="K126" s="313"/>
    </row>
    <row r="127" s="1" customFormat="1" ht="15" customHeight="1">
      <c r="B127" s="310"/>
      <c r="C127" s="265" t="s">
        <v>520</v>
      </c>
      <c r="D127" s="265"/>
      <c r="E127" s="265"/>
      <c r="F127" s="288" t="s">
        <v>471</v>
      </c>
      <c r="G127" s="265"/>
      <c r="H127" s="265" t="s">
        <v>521</v>
      </c>
      <c r="I127" s="265" t="s">
        <v>473</v>
      </c>
      <c r="J127" s="265" t="s">
        <v>522</v>
      </c>
      <c r="K127" s="313"/>
    </row>
    <row r="128" s="1" customFormat="1" ht="15" customHeight="1">
      <c r="B128" s="310"/>
      <c r="C128" s="265" t="s">
        <v>419</v>
      </c>
      <c r="D128" s="265"/>
      <c r="E128" s="265"/>
      <c r="F128" s="288" t="s">
        <v>471</v>
      </c>
      <c r="G128" s="265"/>
      <c r="H128" s="265" t="s">
        <v>523</v>
      </c>
      <c r="I128" s="265" t="s">
        <v>473</v>
      </c>
      <c r="J128" s="265" t="s">
        <v>522</v>
      </c>
      <c r="K128" s="313"/>
    </row>
    <row r="129" s="1" customFormat="1" ht="15" customHeight="1">
      <c r="B129" s="310"/>
      <c r="C129" s="265" t="s">
        <v>482</v>
      </c>
      <c r="D129" s="265"/>
      <c r="E129" s="265"/>
      <c r="F129" s="288" t="s">
        <v>477</v>
      </c>
      <c r="G129" s="265"/>
      <c r="H129" s="265" t="s">
        <v>483</v>
      </c>
      <c r="I129" s="265" t="s">
        <v>473</v>
      </c>
      <c r="J129" s="265">
        <v>15</v>
      </c>
      <c r="K129" s="313"/>
    </row>
    <row r="130" s="1" customFormat="1" ht="15" customHeight="1">
      <c r="B130" s="310"/>
      <c r="C130" s="291" t="s">
        <v>484</v>
      </c>
      <c r="D130" s="291"/>
      <c r="E130" s="291"/>
      <c r="F130" s="292" t="s">
        <v>477</v>
      </c>
      <c r="G130" s="291"/>
      <c r="H130" s="291" t="s">
        <v>485</v>
      </c>
      <c r="I130" s="291" t="s">
        <v>473</v>
      </c>
      <c r="J130" s="291">
        <v>15</v>
      </c>
      <c r="K130" s="313"/>
    </row>
    <row r="131" s="1" customFormat="1" ht="15" customHeight="1">
      <c r="B131" s="310"/>
      <c r="C131" s="291" t="s">
        <v>486</v>
      </c>
      <c r="D131" s="291"/>
      <c r="E131" s="291"/>
      <c r="F131" s="292" t="s">
        <v>477</v>
      </c>
      <c r="G131" s="291"/>
      <c r="H131" s="291" t="s">
        <v>487</v>
      </c>
      <c r="I131" s="291" t="s">
        <v>473</v>
      </c>
      <c r="J131" s="291">
        <v>20</v>
      </c>
      <c r="K131" s="313"/>
    </row>
    <row r="132" s="1" customFormat="1" ht="15" customHeight="1">
      <c r="B132" s="310"/>
      <c r="C132" s="291" t="s">
        <v>488</v>
      </c>
      <c r="D132" s="291"/>
      <c r="E132" s="291"/>
      <c r="F132" s="292" t="s">
        <v>477</v>
      </c>
      <c r="G132" s="291"/>
      <c r="H132" s="291" t="s">
        <v>489</v>
      </c>
      <c r="I132" s="291" t="s">
        <v>473</v>
      </c>
      <c r="J132" s="291">
        <v>20</v>
      </c>
      <c r="K132" s="313"/>
    </row>
    <row r="133" s="1" customFormat="1" ht="15" customHeight="1">
      <c r="B133" s="310"/>
      <c r="C133" s="265" t="s">
        <v>476</v>
      </c>
      <c r="D133" s="265"/>
      <c r="E133" s="265"/>
      <c r="F133" s="288" t="s">
        <v>477</v>
      </c>
      <c r="G133" s="265"/>
      <c r="H133" s="265" t="s">
        <v>511</v>
      </c>
      <c r="I133" s="265" t="s">
        <v>473</v>
      </c>
      <c r="J133" s="265">
        <v>50</v>
      </c>
      <c r="K133" s="313"/>
    </row>
    <row r="134" s="1" customFormat="1" ht="15" customHeight="1">
      <c r="B134" s="310"/>
      <c r="C134" s="265" t="s">
        <v>490</v>
      </c>
      <c r="D134" s="265"/>
      <c r="E134" s="265"/>
      <c r="F134" s="288" t="s">
        <v>477</v>
      </c>
      <c r="G134" s="265"/>
      <c r="H134" s="265" t="s">
        <v>511</v>
      </c>
      <c r="I134" s="265" t="s">
        <v>473</v>
      </c>
      <c r="J134" s="265">
        <v>50</v>
      </c>
      <c r="K134" s="313"/>
    </row>
    <row r="135" s="1" customFormat="1" ht="15" customHeight="1">
      <c r="B135" s="310"/>
      <c r="C135" s="265" t="s">
        <v>496</v>
      </c>
      <c r="D135" s="265"/>
      <c r="E135" s="265"/>
      <c r="F135" s="288" t="s">
        <v>477</v>
      </c>
      <c r="G135" s="265"/>
      <c r="H135" s="265" t="s">
        <v>511</v>
      </c>
      <c r="I135" s="265" t="s">
        <v>473</v>
      </c>
      <c r="J135" s="265">
        <v>50</v>
      </c>
      <c r="K135" s="313"/>
    </row>
    <row r="136" s="1" customFormat="1" ht="15" customHeight="1">
      <c r="B136" s="310"/>
      <c r="C136" s="265" t="s">
        <v>498</v>
      </c>
      <c r="D136" s="265"/>
      <c r="E136" s="265"/>
      <c r="F136" s="288" t="s">
        <v>477</v>
      </c>
      <c r="G136" s="265"/>
      <c r="H136" s="265" t="s">
        <v>511</v>
      </c>
      <c r="I136" s="265" t="s">
        <v>473</v>
      </c>
      <c r="J136" s="265">
        <v>50</v>
      </c>
      <c r="K136" s="313"/>
    </row>
    <row r="137" s="1" customFormat="1" ht="15" customHeight="1">
      <c r="B137" s="310"/>
      <c r="C137" s="265" t="s">
        <v>499</v>
      </c>
      <c r="D137" s="265"/>
      <c r="E137" s="265"/>
      <c r="F137" s="288" t="s">
        <v>477</v>
      </c>
      <c r="G137" s="265"/>
      <c r="H137" s="265" t="s">
        <v>524</v>
      </c>
      <c r="I137" s="265" t="s">
        <v>473</v>
      </c>
      <c r="J137" s="265">
        <v>255</v>
      </c>
      <c r="K137" s="313"/>
    </row>
    <row r="138" s="1" customFormat="1" ht="15" customHeight="1">
      <c r="B138" s="310"/>
      <c r="C138" s="265" t="s">
        <v>501</v>
      </c>
      <c r="D138" s="265"/>
      <c r="E138" s="265"/>
      <c r="F138" s="288" t="s">
        <v>471</v>
      </c>
      <c r="G138" s="265"/>
      <c r="H138" s="265" t="s">
        <v>525</v>
      </c>
      <c r="I138" s="265" t="s">
        <v>503</v>
      </c>
      <c r="J138" s="265"/>
      <c r="K138" s="313"/>
    </row>
    <row r="139" s="1" customFormat="1" ht="15" customHeight="1">
      <c r="B139" s="310"/>
      <c r="C139" s="265" t="s">
        <v>504</v>
      </c>
      <c r="D139" s="265"/>
      <c r="E139" s="265"/>
      <c r="F139" s="288" t="s">
        <v>471</v>
      </c>
      <c r="G139" s="265"/>
      <c r="H139" s="265" t="s">
        <v>526</v>
      </c>
      <c r="I139" s="265" t="s">
        <v>506</v>
      </c>
      <c r="J139" s="265"/>
      <c r="K139" s="313"/>
    </row>
    <row r="140" s="1" customFormat="1" ht="15" customHeight="1">
      <c r="B140" s="310"/>
      <c r="C140" s="265" t="s">
        <v>507</v>
      </c>
      <c r="D140" s="265"/>
      <c r="E140" s="265"/>
      <c r="F140" s="288" t="s">
        <v>471</v>
      </c>
      <c r="G140" s="265"/>
      <c r="H140" s="265" t="s">
        <v>507</v>
      </c>
      <c r="I140" s="265" t="s">
        <v>506</v>
      </c>
      <c r="J140" s="265"/>
      <c r="K140" s="313"/>
    </row>
    <row r="141" s="1" customFormat="1" ht="15" customHeight="1">
      <c r="B141" s="310"/>
      <c r="C141" s="265" t="s">
        <v>41</v>
      </c>
      <c r="D141" s="265"/>
      <c r="E141" s="265"/>
      <c r="F141" s="288" t="s">
        <v>471</v>
      </c>
      <c r="G141" s="265"/>
      <c r="H141" s="265" t="s">
        <v>527</v>
      </c>
      <c r="I141" s="265" t="s">
        <v>506</v>
      </c>
      <c r="J141" s="265"/>
      <c r="K141" s="313"/>
    </row>
    <row r="142" s="1" customFormat="1" ht="15" customHeight="1">
      <c r="B142" s="310"/>
      <c r="C142" s="265" t="s">
        <v>528</v>
      </c>
      <c r="D142" s="265"/>
      <c r="E142" s="265"/>
      <c r="F142" s="288" t="s">
        <v>471</v>
      </c>
      <c r="G142" s="265"/>
      <c r="H142" s="265" t="s">
        <v>529</v>
      </c>
      <c r="I142" s="265" t="s">
        <v>506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530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465</v>
      </c>
      <c r="D148" s="280"/>
      <c r="E148" s="280"/>
      <c r="F148" s="280" t="s">
        <v>466</v>
      </c>
      <c r="G148" s="281"/>
      <c r="H148" s="280" t="s">
        <v>57</v>
      </c>
      <c r="I148" s="280" t="s">
        <v>60</v>
      </c>
      <c r="J148" s="280" t="s">
        <v>467</v>
      </c>
      <c r="K148" s="279"/>
    </row>
    <row r="149" s="1" customFormat="1" ht="17.25" customHeight="1">
      <c r="B149" s="277"/>
      <c r="C149" s="282" t="s">
        <v>468</v>
      </c>
      <c r="D149" s="282"/>
      <c r="E149" s="282"/>
      <c r="F149" s="283" t="s">
        <v>469</v>
      </c>
      <c r="G149" s="284"/>
      <c r="H149" s="282"/>
      <c r="I149" s="282"/>
      <c r="J149" s="282" t="s">
        <v>470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474</v>
      </c>
      <c r="D151" s="265"/>
      <c r="E151" s="265"/>
      <c r="F151" s="318" t="s">
        <v>471</v>
      </c>
      <c r="G151" s="265"/>
      <c r="H151" s="317" t="s">
        <v>511</v>
      </c>
      <c r="I151" s="317" t="s">
        <v>473</v>
      </c>
      <c r="J151" s="317">
        <v>120</v>
      </c>
      <c r="K151" s="313"/>
    </row>
    <row r="152" s="1" customFormat="1" ht="15" customHeight="1">
      <c r="B152" s="290"/>
      <c r="C152" s="317" t="s">
        <v>520</v>
      </c>
      <c r="D152" s="265"/>
      <c r="E152" s="265"/>
      <c r="F152" s="318" t="s">
        <v>471</v>
      </c>
      <c r="G152" s="265"/>
      <c r="H152" s="317" t="s">
        <v>531</v>
      </c>
      <c r="I152" s="317" t="s">
        <v>473</v>
      </c>
      <c r="J152" s="317" t="s">
        <v>522</v>
      </c>
      <c r="K152" s="313"/>
    </row>
    <row r="153" s="1" customFormat="1" ht="15" customHeight="1">
      <c r="B153" s="290"/>
      <c r="C153" s="317" t="s">
        <v>419</v>
      </c>
      <c r="D153" s="265"/>
      <c r="E153" s="265"/>
      <c r="F153" s="318" t="s">
        <v>471</v>
      </c>
      <c r="G153" s="265"/>
      <c r="H153" s="317" t="s">
        <v>532</v>
      </c>
      <c r="I153" s="317" t="s">
        <v>473</v>
      </c>
      <c r="J153" s="317" t="s">
        <v>522</v>
      </c>
      <c r="K153" s="313"/>
    </row>
    <row r="154" s="1" customFormat="1" ht="15" customHeight="1">
      <c r="B154" s="290"/>
      <c r="C154" s="317" t="s">
        <v>476</v>
      </c>
      <c r="D154" s="265"/>
      <c r="E154" s="265"/>
      <c r="F154" s="318" t="s">
        <v>477</v>
      </c>
      <c r="G154" s="265"/>
      <c r="H154" s="317" t="s">
        <v>511</v>
      </c>
      <c r="I154" s="317" t="s">
        <v>473</v>
      </c>
      <c r="J154" s="317">
        <v>50</v>
      </c>
      <c r="K154" s="313"/>
    </row>
    <row r="155" s="1" customFormat="1" ht="15" customHeight="1">
      <c r="B155" s="290"/>
      <c r="C155" s="317" t="s">
        <v>479</v>
      </c>
      <c r="D155" s="265"/>
      <c r="E155" s="265"/>
      <c r="F155" s="318" t="s">
        <v>471</v>
      </c>
      <c r="G155" s="265"/>
      <c r="H155" s="317" t="s">
        <v>511</v>
      </c>
      <c r="I155" s="317" t="s">
        <v>481</v>
      </c>
      <c r="J155" s="317"/>
      <c r="K155" s="313"/>
    </row>
    <row r="156" s="1" customFormat="1" ht="15" customHeight="1">
      <c r="B156" s="290"/>
      <c r="C156" s="317" t="s">
        <v>490</v>
      </c>
      <c r="D156" s="265"/>
      <c r="E156" s="265"/>
      <c r="F156" s="318" t="s">
        <v>477</v>
      </c>
      <c r="G156" s="265"/>
      <c r="H156" s="317" t="s">
        <v>511</v>
      </c>
      <c r="I156" s="317" t="s">
        <v>473</v>
      </c>
      <c r="J156" s="317">
        <v>50</v>
      </c>
      <c r="K156" s="313"/>
    </row>
    <row r="157" s="1" customFormat="1" ht="15" customHeight="1">
      <c r="B157" s="290"/>
      <c r="C157" s="317" t="s">
        <v>498</v>
      </c>
      <c r="D157" s="265"/>
      <c r="E157" s="265"/>
      <c r="F157" s="318" t="s">
        <v>477</v>
      </c>
      <c r="G157" s="265"/>
      <c r="H157" s="317" t="s">
        <v>511</v>
      </c>
      <c r="I157" s="317" t="s">
        <v>473</v>
      </c>
      <c r="J157" s="317">
        <v>50</v>
      </c>
      <c r="K157" s="313"/>
    </row>
    <row r="158" s="1" customFormat="1" ht="15" customHeight="1">
      <c r="B158" s="290"/>
      <c r="C158" s="317" t="s">
        <v>496</v>
      </c>
      <c r="D158" s="265"/>
      <c r="E158" s="265"/>
      <c r="F158" s="318" t="s">
        <v>477</v>
      </c>
      <c r="G158" s="265"/>
      <c r="H158" s="317" t="s">
        <v>511</v>
      </c>
      <c r="I158" s="317" t="s">
        <v>473</v>
      </c>
      <c r="J158" s="317">
        <v>50</v>
      </c>
      <c r="K158" s="313"/>
    </row>
    <row r="159" s="1" customFormat="1" ht="15" customHeight="1">
      <c r="B159" s="290"/>
      <c r="C159" s="317" t="s">
        <v>91</v>
      </c>
      <c r="D159" s="265"/>
      <c r="E159" s="265"/>
      <c r="F159" s="318" t="s">
        <v>471</v>
      </c>
      <c r="G159" s="265"/>
      <c r="H159" s="317" t="s">
        <v>533</v>
      </c>
      <c r="I159" s="317" t="s">
        <v>473</v>
      </c>
      <c r="J159" s="317" t="s">
        <v>534</v>
      </c>
      <c r="K159" s="313"/>
    </row>
    <row r="160" s="1" customFormat="1" ht="15" customHeight="1">
      <c r="B160" s="290"/>
      <c r="C160" s="317" t="s">
        <v>535</v>
      </c>
      <c r="D160" s="265"/>
      <c r="E160" s="265"/>
      <c r="F160" s="318" t="s">
        <v>471</v>
      </c>
      <c r="G160" s="265"/>
      <c r="H160" s="317" t="s">
        <v>536</v>
      </c>
      <c r="I160" s="317" t="s">
        <v>506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537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465</v>
      </c>
      <c r="D166" s="280"/>
      <c r="E166" s="280"/>
      <c r="F166" s="280" t="s">
        <v>466</v>
      </c>
      <c r="G166" s="322"/>
      <c r="H166" s="323" t="s">
        <v>57</v>
      </c>
      <c r="I166" s="323" t="s">
        <v>60</v>
      </c>
      <c r="J166" s="280" t="s">
        <v>467</v>
      </c>
      <c r="K166" s="257"/>
    </row>
    <row r="167" s="1" customFormat="1" ht="17.25" customHeight="1">
      <c r="B167" s="258"/>
      <c r="C167" s="282" t="s">
        <v>468</v>
      </c>
      <c r="D167" s="282"/>
      <c r="E167" s="282"/>
      <c r="F167" s="283" t="s">
        <v>469</v>
      </c>
      <c r="G167" s="324"/>
      <c r="H167" s="325"/>
      <c r="I167" s="325"/>
      <c r="J167" s="282" t="s">
        <v>470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474</v>
      </c>
      <c r="D169" s="265"/>
      <c r="E169" s="265"/>
      <c r="F169" s="288" t="s">
        <v>471</v>
      </c>
      <c r="G169" s="265"/>
      <c r="H169" s="265" t="s">
        <v>511</v>
      </c>
      <c r="I169" s="265" t="s">
        <v>473</v>
      </c>
      <c r="J169" s="265">
        <v>120</v>
      </c>
      <c r="K169" s="313"/>
    </row>
    <row r="170" s="1" customFormat="1" ht="15" customHeight="1">
      <c r="B170" s="290"/>
      <c r="C170" s="265" t="s">
        <v>520</v>
      </c>
      <c r="D170" s="265"/>
      <c r="E170" s="265"/>
      <c r="F170" s="288" t="s">
        <v>471</v>
      </c>
      <c r="G170" s="265"/>
      <c r="H170" s="265" t="s">
        <v>521</v>
      </c>
      <c r="I170" s="265" t="s">
        <v>473</v>
      </c>
      <c r="J170" s="265" t="s">
        <v>522</v>
      </c>
      <c r="K170" s="313"/>
    </row>
    <row r="171" s="1" customFormat="1" ht="15" customHeight="1">
      <c r="B171" s="290"/>
      <c r="C171" s="265" t="s">
        <v>419</v>
      </c>
      <c r="D171" s="265"/>
      <c r="E171" s="265"/>
      <c r="F171" s="288" t="s">
        <v>471</v>
      </c>
      <c r="G171" s="265"/>
      <c r="H171" s="265" t="s">
        <v>538</v>
      </c>
      <c r="I171" s="265" t="s">
        <v>473</v>
      </c>
      <c r="J171" s="265" t="s">
        <v>522</v>
      </c>
      <c r="K171" s="313"/>
    </row>
    <row r="172" s="1" customFormat="1" ht="15" customHeight="1">
      <c r="B172" s="290"/>
      <c r="C172" s="265" t="s">
        <v>476</v>
      </c>
      <c r="D172" s="265"/>
      <c r="E172" s="265"/>
      <c r="F172" s="288" t="s">
        <v>477</v>
      </c>
      <c r="G172" s="265"/>
      <c r="H172" s="265" t="s">
        <v>538</v>
      </c>
      <c r="I172" s="265" t="s">
        <v>473</v>
      </c>
      <c r="J172" s="265">
        <v>50</v>
      </c>
      <c r="K172" s="313"/>
    </row>
    <row r="173" s="1" customFormat="1" ht="15" customHeight="1">
      <c r="B173" s="290"/>
      <c r="C173" s="265" t="s">
        <v>479</v>
      </c>
      <c r="D173" s="265"/>
      <c r="E173" s="265"/>
      <c r="F173" s="288" t="s">
        <v>471</v>
      </c>
      <c r="G173" s="265"/>
      <c r="H173" s="265" t="s">
        <v>538</v>
      </c>
      <c r="I173" s="265" t="s">
        <v>481</v>
      </c>
      <c r="J173" s="265"/>
      <c r="K173" s="313"/>
    </row>
    <row r="174" s="1" customFormat="1" ht="15" customHeight="1">
      <c r="B174" s="290"/>
      <c r="C174" s="265" t="s">
        <v>490</v>
      </c>
      <c r="D174" s="265"/>
      <c r="E174" s="265"/>
      <c r="F174" s="288" t="s">
        <v>477</v>
      </c>
      <c r="G174" s="265"/>
      <c r="H174" s="265" t="s">
        <v>538</v>
      </c>
      <c r="I174" s="265" t="s">
        <v>473</v>
      </c>
      <c r="J174" s="265">
        <v>50</v>
      </c>
      <c r="K174" s="313"/>
    </row>
    <row r="175" s="1" customFormat="1" ht="15" customHeight="1">
      <c r="B175" s="290"/>
      <c r="C175" s="265" t="s">
        <v>498</v>
      </c>
      <c r="D175" s="265"/>
      <c r="E175" s="265"/>
      <c r="F175" s="288" t="s">
        <v>477</v>
      </c>
      <c r="G175" s="265"/>
      <c r="H175" s="265" t="s">
        <v>538</v>
      </c>
      <c r="I175" s="265" t="s">
        <v>473</v>
      </c>
      <c r="J175" s="265">
        <v>50</v>
      </c>
      <c r="K175" s="313"/>
    </row>
    <row r="176" s="1" customFormat="1" ht="15" customHeight="1">
      <c r="B176" s="290"/>
      <c r="C176" s="265" t="s">
        <v>496</v>
      </c>
      <c r="D176" s="265"/>
      <c r="E176" s="265"/>
      <c r="F176" s="288" t="s">
        <v>477</v>
      </c>
      <c r="G176" s="265"/>
      <c r="H176" s="265" t="s">
        <v>538</v>
      </c>
      <c r="I176" s="265" t="s">
        <v>473</v>
      </c>
      <c r="J176" s="265">
        <v>50</v>
      </c>
      <c r="K176" s="313"/>
    </row>
    <row r="177" s="1" customFormat="1" ht="15" customHeight="1">
      <c r="B177" s="290"/>
      <c r="C177" s="265" t="s">
        <v>106</v>
      </c>
      <c r="D177" s="265"/>
      <c r="E177" s="265"/>
      <c r="F177" s="288" t="s">
        <v>471</v>
      </c>
      <c r="G177" s="265"/>
      <c r="H177" s="265" t="s">
        <v>539</v>
      </c>
      <c r="I177" s="265" t="s">
        <v>540</v>
      </c>
      <c r="J177" s="265"/>
      <c r="K177" s="313"/>
    </row>
    <row r="178" s="1" customFormat="1" ht="15" customHeight="1">
      <c r="B178" s="290"/>
      <c r="C178" s="265" t="s">
        <v>60</v>
      </c>
      <c r="D178" s="265"/>
      <c r="E178" s="265"/>
      <c r="F178" s="288" t="s">
        <v>471</v>
      </c>
      <c r="G178" s="265"/>
      <c r="H178" s="265" t="s">
        <v>541</v>
      </c>
      <c r="I178" s="265" t="s">
        <v>542</v>
      </c>
      <c r="J178" s="265">
        <v>1</v>
      </c>
      <c r="K178" s="313"/>
    </row>
    <row r="179" s="1" customFormat="1" ht="15" customHeight="1">
      <c r="B179" s="290"/>
      <c r="C179" s="265" t="s">
        <v>56</v>
      </c>
      <c r="D179" s="265"/>
      <c r="E179" s="265"/>
      <c r="F179" s="288" t="s">
        <v>471</v>
      </c>
      <c r="G179" s="265"/>
      <c r="H179" s="265" t="s">
        <v>543</v>
      </c>
      <c r="I179" s="265" t="s">
        <v>473</v>
      </c>
      <c r="J179" s="265">
        <v>20</v>
      </c>
      <c r="K179" s="313"/>
    </row>
    <row r="180" s="1" customFormat="1" ht="15" customHeight="1">
      <c r="B180" s="290"/>
      <c r="C180" s="265" t="s">
        <v>57</v>
      </c>
      <c r="D180" s="265"/>
      <c r="E180" s="265"/>
      <c r="F180" s="288" t="s">
        <v>471</v>
      </c>
      <c r="G180" s="265"/>
      <c r="H180" s="265" t="s">
        <v>544</v>
      </c>
      <c r="I180" s="265" t="s">
        <v>473</v>
      </c>
      <c r="J180" s="265">
        <v>255</v>
      </c>
      <c r="K180" s="313"/>
    </row>
    <row r="181" s="1" customFormat="1" ht="15" customHeight="1">
      <c r="B181" s="290"/>
      <c r="C181" s="265" t="s">
        <v>107</v>
      </c>
      <c r="D181" s="265"/>
      <c r="E181" s="265"/>
      <c r="F181" s="288" t="s">
        <v>471</v>
      </c>
      <c r="G181" s="265"/>
      <c r="H181" s="265" t="s">
        <v>435</v>
      </c>
      <c r="I181" s="265" t="s">
        <v>473</v>
      </c>
      <c r="J181" s="265">
        <v>10</v>
      </c>
      <c r="K181" s="313"/>
    </row>
    <row r="182" s="1" customFormat="1" ht="15" customHeight="1">
      <c r="B182" s="290"/>
      <c r="C182" s="265" t="s">
        <v>108</v>
      </c>
      <c r="D182" s="265"/>
      <c r="E182" s="265"/>
      <c r="F182" s="288" t="s">
        <v>471</v>
      </c>
      <c r="G182" s="265"/>
      <c r="H182" s="265" t="s">
        <v>545</v>
      </c>
      <c r="I182" s="265" t="s">
        <v>506</v>
      </c>
      <c r="J182" s="265"/>
      <c r="K182" s="313"/>
    </row>
    <row r="183" s="1" customFormat="1" ht="15" customHeight="1">
      <c r="B183" s="290"/>
      <c r="C183" s="265" t="s">
        <v>546</v>
      </c>
      <c r="D183" s="265"/>
      <c r="E183" s="265"/>
      <c r="F183" s="288" t="s">
        <v>471</v>
      </c>
      <c r="G183" s="265"/>
      <c r="H183" s="265" t="s">
        <v>547</v>
      </c>
      <c r="I183" s="265" t="s">
        <v>506</v>
      </c>
      <c r="J183" s="265"/>
      <c r="K183" s="313"/>
    </row>
    <row r="184" s="1" customFormat="1" ht="15" customHeight="1">
      <c r="B184" s="290"/>
      <c r="C184" s="265" t="s">
        <v>535</v>
      </c>
      <c r="D184" s="265"/>
      <c r="E184" s="265"/>
      <c r="F184" s="288" t="s">
        <v>471</v>
      </c>
      <c r="G184" s="265"/>
      <c r="H184" s="265" t="s">
        <v>548</v>
      </c>
      <c r="I184" s="265" t="s">
        <v>506</v>
      </c>
      <c r="J184" s="265"/>
      <c r="K184" s="313"/>
    </row>
    <row r="185" s="1" customFormat="1" ht="15" customHeight="1">
      <c r="B185" s="290"/>
      <c r="C185" s="265" t="s">
        <v>110</v>
      </c>
      <c r="D185" s="265"/>
      <c r="E185" s="265"/>
      <c r="F185" s="288" t="s">
        <v>477</v>
      </c>
      <c r="G185" s="265"/>
      <c r="H185" s="265" t="s">
        <v>549</v>
      </c>
      <c r="I185" s="265" t="s">
        <v>473</v>
      </c>
      <c r="J185" s="265">
        <v>50</v>
      </c>
      <c r="K185" s="313"/>
    </row>
    <row r="186" s="1" customFormat="1" ht="15" customHeight="1">
      <c r="B186" s="290"/>
      <c r="C186" s="265" t="s">
        <v>550</v>
      </c>
      <c r="D186" s="265"/>
      <c r="E186" s="265"/>
      <c r="F186" s="288" t="s">
        <v>477</v>
      </c>
      <c r="G186" s="265"/>
      <c r="H186" s="265" t="s">
        <v>551</v>
      </c>
      <c r="I186" s="265" t="s">
        <v>552</v>
      </c>
      <c r="J186" s="265"/>
      <c r="K186" s="313"/>
    </row>
    <row r="187" s="1" customFormat="1" ht="15" customHeight="1">
      <c r="B187" s="290"/>
      <c r="C187" s="265" t="s">
        <v>553</v>
      </c>
      <c r="D187" s="265"/>
      <c r="E187" s="265"/>
      <c r="F187" s="288" t="s">
        <v>477</v>
      </c>
      <c r="G187" s="265"/>
      <c r="H187" s="265" t="s">
        <v>554</v>
      </c>
      <c r="I187" s="265" t="s">
        <v>552</v>
      </c>
      <c r="J187" s="265"/>
      <c r="K187" s="313"/>
    </row>
    <row r="188" s="1" customFormat="1" ht="15" customHeight="1">
      <c r="B188" s="290"/>
      <c r="C188" s="265" t="s">
        <v>555</v>
      </c>
      <c r="D188" s="265"/>
      <c r="E188" s="265"/>
      <c r="F188" s="288" t="s">
        <v>477</v>
      </c>
      <c r="G188" s="265"/>
      <c r="H188" s="265" t="s">
        <v>556</v>
      </c>
      <c r="I188" s="265" t="s">
        <v>552</v>
      </c>
      <c r="J188" s="265"/>
      <c r="K188" s="313"/>
    </row>
    <row r="189" s="1" customFormat="1" ht="15" customHeight="1">
      <c r="B189" s="290"/>
      <c r="C189" s="326" t="s">
        <v>557</v>
      </c>
      <c r="D189" s="265"/>
      <c r="E189" s="265"/>
      <c r="F189" s="288" t="s">
        <v>477</v>
      </c>
      <c r="G189" s="265"/>
      <c r="H189" s="265" t="s">
        <v>558</v>
      </c>
      <c r="I189" s="265" t="s">
        <v>559</v>
      </c>
      <c r="J189" s="327" t="s">
        <v>560</v>
      </c>
      <c r="K189" s="313"/>
    </row>
    <row r="190" s="1" customFormat="1" ht="15" customHeight="1">
      <c r="B190" s="290"/>
      <c r="C190" s="326" t="s">
        <v>45</v>
      </c>
      <c r="D190" s="265"/>
      <c r="E190" s="265"/>
      <c r="F190" s="288" t="s">
        <v>471</v>
      </c>
      <c r="G190" s="265"/>
      <c r="H190" s="262" t="s">
        <v>561</v>
      </c>
      <c r="I190" s="265" t="s">
        <v>562</v>
      </c>
      <c r="J190" s="265"/>
      <c r="K190" s="313"/>
    </row>
    <row r="191" s="1" customFormat="1" ht="15" customHeight="1">
      <c r="B191" s="290"/>
      <c r="C191" s="326" t="s">
        <v>563</v>
      </c>
      <c r="D191" s="265"/>
      <c r="E191" s="265"/>
      <c r="F191" s="288" t="s">
        <v>471</v>
      </c>
      <c r="G191" s="265"/>
      <c r="H191" s="265" t="s">
        <v>564</v>
      </c>
      <c r="I191" s="265" t="s">
        <v>506</v>
      </c>
      <c r="J191" s="265"/>
      <c r="K191" s="313"/>
    </row>
    <row r="192" s="1" customFormat="1" ht="15" customHeight="1">
      <c r="B192" s="290"/>
      <c r="C192" s="326" t="s">
        <v>565</v>
      </c>
      <c r="D192" s="265"/>
      <c r="E192" s="265"/>
      <c r="F192" s="288" t="s">
        <v>471</v>
      </c>
      <c r="G192" s="265"/>
      <c r="H192" s="265" t="s">
        <v>566</v>
      </c>
      <c r="I192" s="265" t="s">
        <v>506</v>
      </c>
      <c r="J192" s="265"/>
      <c r="K192" s="313"/>
    </row>
    <row r="193" s="1" customFormat="1" ht="15" customHeight="1">
      <c r="B193" s="290"/>
      <c r="C193" s="326" t="s">
        <v>567</v>
      </c>
      <c r="D193" s="265"/>
      <c r="E193" s="265"/>
      <c r="F193" s="288" t="s">
        <v>477</v>
      </c>
      <c r="G193" s="265"/>
      <c r="H193" s="265" t="s">
        <v>568</v>
      </c>
      <c r="I193" s="265" t="s">
        <v>506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569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570</v>
      </c>
      <c r="D200" s="329"/>
      <c r="E200" s="329"/>
      <c r="F200" s="329" t="s">
        <v>571</v>
      </c>
      <c r="G200" s="330"/>
      <c r="H200" s="329" t="s">
        <v>572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562</v>
      </c>
      <c r="D202" s="265"/>
      <c r="E202" s="265"/>
      <c r="F202" s="288" t="s">
        <v>46</v>
      </c>
      <c r="G202" s="265"/>
      <c r="H202" s="265" t="s">
        <v>573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47</v>
      </c>
      <c r="G203" s="265"/>
      <c r="H203" s="265" t="s">
        <v>574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50</v>
      </c>
      <c r="G204" s="265"/>
      <c r="H204" s="265" t="s">
        <v>575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48</v>
      </c>
      <c r="G205" s="265"/>
      <c r="H205" s="265" t="s">
        <v>576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49</v>
      </c>
      <c r="G206" s="265"/>
      <c r="H206" s="265" t="s">
        <v>577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518</v>
      </c>
      <c r="D208" s="265"/>
      <c r="E208" s="265"/>
      <c r="F208" s="288" t="s">
        <v>82</v>
      </c>
      <c r="G208" s="265"/>
      <c r="H208" s="265" t="s">
        <v>578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413</v>
      </c>
      <c r="G209" s="265"/>
      <c r="H209" s="265" t="s">
        <v>414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411</v>
      </c>
      <c r="G210" s="265"/>
      <c r="H210" s="265" t="s">
        <v>579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415</v>
      </c>
      <c r="G211" s="326"/>
      <c r="H211" s="317" t="s">
        <v>416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417</v>
      </c>
      <c r="G212" s="326"/>
      <c r="H212" s="317" t="s">
        <v>580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542</v>
      </c>
      <c r="D214" s="265"/>
      <c r="E214" s="265"/>
      <c r="F214" s="288">
        <v>1</v>
      </c>
      <c r="G214" s="326"/>
      <c r="H214" s="317" t="s">
        <v>581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582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583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584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2021-02-22T17:01:02Z</dcterms:created>
  <dcterms:modified xsi:type="dcterms:W3CDTF">2021-02-22T17:01:05Z</dcterms:modified>
</cp:coreProperties>
</file>